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julho\Imprensa\"/>
    </mc:Choice>
  </mc:AlternateContent>
  <xr:revisionPtr revIDLastSave="0" documentId="8_{F1981C8E-F0DA-4F29-88C7-C90BEC00EEA0}" xr6:coauthVersionLast="44" xr6:coauthVersionMax="44" xr10:uidLastSave="{00000000-0000-0000-0000-000000000000}"/>
  <bookViews>
    <workbookView xWindow="-24120" yWindow="-120" windowWidth="24240" windowHeight="13140" xr2:uid="{5A96CB21-5AA9-49F1-85B2-0C6C4DEB874C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F4" i="1" s="1"/>
  <c r="D4" i="1"/>
  <c r="G4" i="1" s="1"/>
  <c r="M4" i="1"/>
  <c r="O4" i="1"/>
  <c r="P4" i="1"/>
  <c r="U4" i="1"/>
  <c r="X4" i="1" s="1"/>
  <c r="V4" i="1"/>
  <c r="Y4" i="1"/>
  <c r="AA4" i="1"/>
  <c r="AB4" i="1"/>
  <c r="C6" i="1"/>
  <c r="I6" i="1" s="1"/>
  <c r="D6" i="1"/>
  <c r="J6" i="1" s="1"/>
  <c r="K6" i="1" s="1"/>
  <c r="F6" i="1"/>
  <c r="G6" i="1"/>
  <c r="H6" i="1"/>
  <c r="L6" i="1"/>
  <c r="R6" i="1" s="1"/>
  <c r="M6" i="1"/>
  <c r="O6" i="1"/>
  <c r="P6" i="1"/>
  <c r="Q6" i="1" s="1"/>
  <c r="U6" i="1"/>
  <c r="AA6" i="1" s="1"/>
  <c r="V6" i="1"/>
  <c r="AB6" i="1" s="1"/>
  <c r="X6" i="1"/>
  <c r="Y6" i="1"/>
  <c r="Z6" i="1" s="1"/>
  <c r="C7" i="1"/>
  <c r="I7" i="1" s="1"/>
  <c r="D7" i="1"/>
  <c r="J7" i="1" s="1"/>
  <c r="E7" i="1"/>
  <c r="F7" i="1"/>
  <c r="G7" i="1"/>
  <c r="H7" i="1" s="1"/>
  <c r="L7" i="1"/>
  <c r="R7" i="1" s="1"/>
  <c r="M7" i="1"/>
  <c r="N7" i="1" s="1"/>
  <c r="O7" i="1"/>
  <c r="P7" i="1"/>
  <c r="Q7" i="1" s="1"/>
  <c r="U7" i="1"/>
  <c r="W7" i="1" s="1"/>
  <c r="V7" i="1"/>
  <c r="AB7" i="1" s="1"/>
  <c r="X7" i="1"/>
  <c r="Y7" i="1"/>
  <c r="Z7" i="1" s="1"/>
  <c r="C8" i="1"/>
  <c r="I8" i="1" s="1"/>
  <c r="D8" i="1"/>
  <c r="E8" i="1" s="1"/>
  <c r="F8" i="1"/>
  <c r="H8" i="1" s="1"/>
  <c r="G8" i="1"/>
  <c r="J8" i="1"/>
  <c r="K8" i="1" s="1"/>
  <c r="L8" i="1"/>
  <c r="M8" i="1"/>
  <c r="N8" i="1" s="1"/>
  <c r="O8" i="1"/>
  <c r="P8" i="1"/>
  <c r="Q8" i="1" s="1"/>
  <c r="R8" i="1"/>
  <c r="T8" i="1" s="1"/>
  <c r="S8" i="1"/>
  <c r="U8" i="1"/>
  <c r="AA8" i="1" s="1"/>
  <c r="V8" i="1"/>
  <c r="W8" i="1" s="1"/>
  <c r="X8" i="1"/>
  <c r="Y8" i="1"/>
  <c r="Z8" i="1"/>
  <c r="AB8" i="1"/>
  <c r="C9" i="1"/>
  <c r="I9" i="1" s="1"/>
  <c r="D9" i="1"/>
  <c r="F9" i="1"/>
  <c r="G9" i="1"/>
  <c r="H9" i="1" s="1"/>
  <c r="L9" i="1"/>
  <c r="M9" i="1"/>
  <c r="N9" i="1"/>
  <c r="O9" i="1"/>
  <c r="Q9" i="1" s="1"/>
  <c r="P9" i="1"/>
  <c r="S9" i="1"/>
  <c r="U9" i="1"/>
  <c r="AA9" i="1" s="1"/>
  <c r="V9" i="1"/>
  <c r="AB9" i="1" s="1"/>
  <c r="W9" i="1"/>
  <c r="X9" i="1"/>
  <c r="Y9" i="1"/>
  <c r="Z9" i="1" s="1"/>
  <c r="C10" i="1"/>
  <c r="I10" i="1" s="1"/>
  <c r="D10" i="1"/>
  <c r="E10" i="1" s="1"/>
  <c r="F10" i="1"/>
  <c r="H10" i="1" s="1"/>
  <c r="G10" i="1"/>
  <c r="L10" i="1"/>
  <c r="N10" i="1" s="1"/>
  <c r="M10" i="1"/>
  <c r="S10" i="1" s="1"/>
  <c r="O10" i="1"/>
  <c r="P10" i="1"/>
  <c r="Q10" i="1" s="1"/>
  <c r="U10" i="1"/>
  <c r="AA10" i="1" s="1"/>
  <c r="V10" i="1"/>
  <c r="W10" i="1" s="1"/>
  <c r="X10" i="1"/>
  <c r="Z10" i="1" s="1"/>
  <c r="Y10" i="1"/>
  <c r="AB10" i="1"/>
  <c r="AC10" i="1" s="1"/>
  <c r="C11" i="1"/>
  <c r="E11" i="1" s="1"/>
  <c r="D11" i="1"/>
  <c r="F11" i="1"/>
  <c r="G11" i="1"/>
  <c r="H11" i="1" s="1"/>
  <c r="I11" i="1"/>
  <c r="K11" i="1" s="1"/>
  <c r="J11" i="1"/>
  <c r="L11" i="1"/>
  <c r="M11" i="1"/>
  <c r="N11" i="1" s="1"/>
  <c r="O11" i="1"/>
  <c r="R11" i="1" s="1"/>
  <c r="P11" i="1"/>
  <c r="Q11" i="1"/>
  <c r="S11" i="1"/>
  <c r="T11" i="1" s="1"/>
  <c r="U11" i="1"/>
  <c r="W11" i="1" s="1"/>
  <c r="V11" i="1"/>
  <c r="X11" i="1"/>
  <c r="Y11" i="1"/>
  <c r="Z11" i="1" s="1"/>
  <c r="AA11" i="1"/>
  <c r="C12" i="1"/>
  <c r="I12" i="1" s="1"/>
  <c r="D12" i="1"/>
  <c r="J12" i="1" s="1"/>
  <c r="K12" i="1" s="1"/>
  <c r="F12" i="1"/>
  <c r="G12" i="1"/>
  <c r="H12" i="1" s="1"/>
  <c r="L12" i="1"/>
  <c r="R12" i="1" s="1"/>
  <c r="M12" i="1"/>
  <c r="S12" i="1" s="1"/>
  <c r="T12" i="1" s="1"/>
  <c r="N12" i="1"/>
  <c r="O12" i="1"/>
  <c r="P12" i="1"/>
  <c r="Q12" i="1" s="1"/>
  <c r="U12" i="1"/>
  <c r="AA12" i="1" s="1"/>
  <c r="V12" i="1"/>
  <c r="W12" i="1" s="1"/>
  <c r="X12" i="1"/>
  <c r="Y12" i="1"/>
  <c r="Z12" i="1" s="1"/>
  <c r="C13" i="1"/>
  <c r="E13" i="1" s="1"/>
  <c r="D13" i="1"/>
  <c r="J13" i="1" s="1"/>
  <c r="F13" i="1"/>
  <c r="G13" i="1"/>
  <c r="H13" i="1" s="1"/>
  <c r="L13" i="1"/>
  <c r="R13" i="1" s="1"/>
  <c r="M13" i="1"/>
  <c r="N13" i="1" s="1"/>
  <c r="O13" i="1"/>
  <c r="P13" i="1"/>
  <c r="Q13" i="1"/>
  <c r="S13" i="1"/>
  <c r="T13" i="1" s="1"/>
  <c r="U13" i="1"/>
  <c r="V13" i="1"/>
  <c r="W13" i="1" s="1"/>
  <c r="X13" i="1"/>
  <c r="Y13" i="1"/>
  <c r="Z13" i="1" s="1"/>
  <c r="AA13" i="1"/>
  <c r="AC13" i="1" s="1"/>
  <c r="AB13" i="1"/>
  <c r="C14" i="1"/>
  <c r="D14" i="1"/>
  <c r="E14" i="1" s="1"/>
  <c r="F14" i="1"/>
  <c r="I14" i="1" s="1"/>
  <c r="G14" i="1"/>
  <c r="H14" i="1"/>
  <c r="J14" i="1"/>
  <c r="K14" i="1" s="1"/>
  <c r="L14" i="1"/>
  <c r="M14" i="1"/>
  <c r="N14" i="1"/>
  <c r="O14" i="1"/>
  <c r="P14" i="1"/>
  <c r="Q14" i="1" s="1"/>
  <c r="R14" i="1"/>
  <c r="U14" i="1"/>
  <c r="AA14" i="1" s="1"/>
  <c r="V14" i="1"/>
  <c r="AB14" i="1" s="1"/>
  <c r="AC14" i="1" s="1"/>
  <c r="X14" i="1"/>
  <c r="Z14" i="1" s="1"/>
  <c r="Y14" i="1"/>
  <c r="C15" i="1"/>
  <c r="I15" i="1" s="1"/>
  <c r="D15" i="1"/>
  <c r="J15" i="1" s="1"/>
  <c r="E15" i="1"/>
  <c r="F15" i="1"/>
  <c r="G15" i="1"/>
  <c r="H15" i="1" s="1"/>
  <c r="L15" i="1"/>
  <c r="R15" i="1" s="1"/>
  <c r="M15" i="1"/>
  <c r="N15" i="1" s="1"/>
  <c r="O15" i="1"/>
  <c r="Q15" i="1" s="1"/>
  <c r="P15" i="1"/>
  <c r="U15" i="1"/>
  <c r="W15" i="1" s="1"/>
  <c r="V15" i="1"/>
  <c r="X15" i="1"/>
  <c r="Y15" i="1"/>
  <c r="Z15" i="1" s="1"/>
  <c r="AB15" i="1"/>
  <c r="C16" i="1"/>
  <c r="I16" i="1" s="1"/>
  <c r="D16" i="1"/>
  <c r="E16" i="1" s="1"/>
  <c r="F16" i="1"/>
  <c r="G16" i="1"/>
  <c r="H16" i="1"/>
  <c r="J16" i="1"/>
  <c r="L16" i="1"/>
  <c r="N16" i="1" s="1"/>
  <c r="M16" i="1"/>
  <c r="O16" i="1"/>
  <c r="P16" i="1"/>
  <c r="S16" i="1" s="1"/>
  <c r="T16" i="1" s="1"/>
  <c r="R16" i="1"/>
  <c r="U16" i="1"/>
  <c r="V16" i="1"/>
  <c r="W16" i="1" s="1"/>
  <c r="X16" i="1"/>
  <c r="AA16" i="1" s="1"/>
  <c r="Y16" i="1"/>
  <c r="Z16" i="1"/>
  <c r="AB16" i="1"/>
  <c r="AC16" i="1" s="1"/>
  <c r="C17" i="1"/>
  <c r="D17" i="1"/>
  <c r="J17" i="1" s="1"/>
  <c r="K17" i="1" s="1"/>
  <c r="E17" i="1"/>
  <c r="F17" i="1"/>
  <c r="G17" i="1"/>
  <c r="H17" i="1" s="1"/>
  <c r="I17" i="1"/>
  <c r="L17" i="1"/>
  <c r="R17" i="1" s="1"/>
  <c r="M17" i="1"/>
  <c r="S17" i="1" s="1"/>
  <c r="O17" i="1"/>
  <c r="Q17" i="1" s="1"/>
  <c r="P17" i="1"/>
  <c r="U17" i="1"/>
  <c r="AA17" i="1" s="1"/>
  <c r="V17" i="1"/>
  <c r="AB17" i="1" s="1"/>
  <c r="W17" i="1"/>
  <c r="X17" i="1"/>
  <c r="Y17" i="1"/>
  <c r="Z17" i="1" s="1"/>
  <c r="C18" i="1"/>
  <c r="I18" i="1" s="1"/>
  <c r="D18" i="1"/>
  <c r="E18" i="1" s="1"/>
  <c r="F18" i="1"/>
  <c r="H18" i="1" s="1"/>
  <c r="G18" i="1"/>
  <c r="L18" i="1"/>
  <c r="N18" i="1" s="1"/>
  <c r="M18" i="1"/>
  <c r="O18" i="1"/>
  <c r="P18" i="1"/>
  <c r="Q18" i="1" s="1"/>
  <c r="S18" i="1"/>
  <c r="U18" i="1"/>
  <c r="V18" i="1"/>
  <c r="W18" i="1" s="1"/>
  <c r="X18" i="1"/>
  <c r="AA18" i="1" s="1"/>
  <c r="Y18" i="1"/>
  <c r="Z18" i="1"/>
  <c r="AB18" i="1"/>
  <c r="C19" i="1"/>
  <c r="E19" i="1" s="1"/>
  <c r="D19" i="1"/>
  <c r="F19" i="1"/>
  <c r="G19" i="1"/>
  <c r="J19" i="1" s="1"/>
  <c r="K19" i="1" s="1"/>
  <c r="I19" i="1"/>
  <c r="L19" i="1"/>
  <c r="R19" i="1" s="1"/>
  <c r="M19" i="1"/>
  <c r="N19" i="1" s="1"/>
  <c r="O19" i="1"/>
  <c r="P19" i="1"/>
  <c r="Q19" i="1"/>
  <c r="S19" i="1"/>
  <c r="U19" i="1"/>
  <c r="V19" i="1"/>
  <c r="AB19" i="1" s="1"/>
  <c r="AC19" i="1" s="1"/>
  <c r="W19" i="1"/>
  <c r="X19" i="1"/>
  <c r="Y19" i="1"/>
  <c r="Z19" i="1" s="1"/>
  <c r="AA19" i="1"/>
  <c r="C20" i="1"/>
  <c r="I20" i="1" s="1"/>
  <c r="D20" i="1"/>
  <c r="J20" i="1" s="1"/>
  <c r="F20" i="1"/>
  <c r="H20" i="1" s="1"/>
  <c r="G20" i="1"/>
  <c r="L20" i="1"/>
  <c r="R20" i="1" s="1"/>
  <c r="M20" i="1"/>
  <c r="S20" i="1" s="1"/>
  <c r="N20" i="1"/>
  <c r="O20" i="1"/>
  <c r="P20" i="1"/>
  <c r="Q20" i="1" s="1"/>
  <c r="U20" i="1"/>
  <c r="AA20" i="1" s="1"/>
  <c r="V20" i="1"/>
  <c r="W20" i="1" s="1"/>
  <c r="X20" i="1"/>
  <c r="Z20" i="1" s="1"/>
  <c r="Y20" i="1"/>
  <c r="C21" i="1"/>
  <c r="E21" i="1" s="1"/>
  <c r="D21" i="1"/>
  <c r="F21" i="1"/>
  <c r="G21" i="1"/>
  <c r="H21" i="1" s="1"/>
  <c r="J21" i="1"/>
  <c r="L21" i="1"/>
  <c r="M21" i="1"/>
  <c r="N21" i="1" s="1"/>
  <c r="O21" i="1"/>
  <c r="P21" i="1"/>
  <c r="Q21" i="1"/>
  <c r="R21" i="1"/>
  <c r="S21" i="1"/>
  <c r="T21" i="1" s="1"/>
  <c r="U21" i="1"/>
  <c r="W21" i="1" s="1"/>
  <c r="V21" i="1"/>
  <c r="X21" i="1"/>
  <c r="Y21" i="1"/>
  <c r="AB21" i="1" s="1"/>
  <c r="AC21" i="1" s="1"/>
  <c r="AA21" i="1"/>
  <c r="C22" i="1"/>
  <c r="I22" i="1" s="1"/>
  <c r="D22" i="1"/>
  <c r="E22" i="1" s="1"/>
  <c r="F22" i="1"/>
  <c r="G22" i="1"/>
  <c r="H22" i="1"/>
  <c r="J22" i="1"/>
  <c r="K22" i="1" s="1"/>
  <c r="L22" i="1"/>
  <c r="N22" i="1" s="1"/>
  <c r="M22" i="1"/>
  <c r="O22" i="1"/>
  <c r="R22" i="1" s="1"/>
  <c r="P22" i="1"/>
  <c r="Q22" i="1" s="1"/>
  <c r="U22" i="1"/>
  <c r="AA22" i="1" s="1"/>
  <c r="V22" i="1"/>
  <c r="AB22" i="1" s="1"/>
  <c r="X22" i="1"/>
  <c r="Z22" i="1" s="1"/>
  <c r="Y22" i="1"/>
  <c r="C23" i="1"/>
  <c r="I23" i="1" s="1"/>
  <c r="D23" i="1"/>
  <c r="J23" i="1" s="1"/>
  <c r="E23" i="1"/>
  <c r="F23" i="1"/>
  <c r="G23" i="1"/>
  <c r="H23" i="1" s="1"/>
  <c r="L23" i="1"/>
  <c r="R23" i="1" s="1"/>
  <c r="M23" i="1"/>
  <c r="N23" i="1" s="1"/>
  <c r="O23" i="1"/>
  <c r="Q23" i="1" s="1"/>
  <c r="P23" i="1"/>
  <c r="U23" i="1"/>
  <c r="W23" i="1" s="1"/>
  <c r="V23" i="1"/>
  <c r="X23" i="1"/>
  <c r="Y23" i="1"/>
  <c r="Z23" i="1" s="1"/>
  <c r="AB23" i="1"/>
  <c r="C24" i="1"/>
  <c r="D24" i="1"/>
  <c r="E24" i="1" s="1"/>
  <c r="F24" i="1"/>
  <c r="G24" i="1"/>
  <c r="H24" i="1"/>
  <c r="I24" i="1"/>
  <c r="J24" i="1"/>
  <c r="K24" i="1" s="1"/>
  <c r="L24" i="1"/>
  <c r="N24" i="1" s="1"/>
  <c r="M24" i="1"/>
  <c r="O24" i="1"/>
  <c r="P24" i="1"/>
  <c r="S24" i="1" s="1"/>
  <c r="T24" i="1" s="1"/>
  <c r="R24" i="1"/>
  <c r="U24" i="1"/>
  <c r="V24" i="1"/>
  <c r="W24" i="1" s="1"/>
  <c r="X24" i="1"/>
  <c r="AA24" i="1" s="1"/>
  <c r="Y24" i="1"/>
  <c r="Z24" i="1"/>
  <c r="AB24" i="1"/>
  <c r="AC24" i="1" s="1"/>
  <c r="C25" i="1"/>
  <c r="I25" i="1" s="1"/>
  <c r="D25" i="1"/>
  <c r="J25" i="1" s="1"/>
  <c r="E25" i="1"/>
  <c r="F25" i="1"/>
  <c r="G25" i="1"/>
  <c r="H25" i="1" s="1"/>
  <c r="L25" i="1"/>
  <c r="R25" i="1" s="1"/>
  <c r="M25" i="1"/>
  <c r="S25" i="1" s="1"/>
  <c r="T25" i="1" s="1"/>
  <c r="O25" i="1"/>
  <c r="Q25" i="1" s="1"/>
  <c r="P25" i="1"/>
  <c r="U25" i="1"/>
  <c r="AA25" i="1" s="1"/>
  <c r="V25" i="1"/>
  <c r="AB25" i="1" s="1"/>
  <c r="AC25" i="1" s="1"/>
  <c r="W25" i="1"/>
  <c r="X25" i="1"/>
  <c r="Y25" i="1"/>
  <c r="Z25" i="1" s="1"/>
  <c r="C26" i="1"/>
  <c r="I26" i="1" s="1"/>
  <c r="D26" i="1"/>
  <c r="E26" i="1" s="1"/>
  <c r="F26" i="1"/>
  <c r="H26" i="1" s="1"/>
  <c r="G26" i="1"/>
  <c r="L26" i="1"/>
  <c r="N26" i="1" s="1"/>
  <c r="M26" i="1"/>
  <c r="O26" i="1"/>
  <c r="P26" i="1"/>
  <c r="Q26" i="1"/>
  <c r="S26" i="1"/>
  <c r="U26" i="1"/>
  <c r="V26" i="1"/>
  <c r="W26" i="1" s="1"/>
  <c r="X26" i="1"/>
  <c r="Y26" i="1"/>
  <c r="Z26" i="1"/>
  <c r="AA26" i="1"/>
  <c r="AB26" i="1"/>
  <c r="AC26" i="1" s="1"/>
  <c r="C27" i="1"/>
  <c r="E27" i="1" s="1"/>
  <c r="D27" i="1"/>
  <c r="F27" i="1"/>
  <c r="G27" i="1"/>
  <c r="J27" i="1" s="1"/>
  <c r="K27" i="1" s="1"/>
  <c r="I27" i="1"/>
  <c r="L27" i="1"/>
  <c r="R27" i="1" s="1"/>
  <c r="M27" i="1"/>
  <c r="N27" i="1"/>
  <c r="O27" i="1"/>
  <c r="P27" i="1"/>
  <c r="S27" i="1" s="1"/>
  <c r="T27" i="1" s="1"/>
  <c r="Q27" i="1"/>
  <c r="U27" i="1"/>
  <c r="AA27" i="1" s="1"/>
  <c r="V27" i="1"/>
  <c r="AB27" i="1" s="1"/>
  <c r="AC27" i="1" s="1"/>
  <c r="W27" i="1"/>
  <c r="X27" i="1"/>
  <c r="Y27" i="1"/>
  <c r="Z27" i="1" s="1"/>
  <c r="C28" i="1"/>
  <c r="I28" i="1" s="1"/>
  <c r="D28" i="1"/>
  <c r="J28" i="1" s="1"/>
  <c r="F28" i="1"/>
  <c r="H28" i="1" s="1"/>
  <c r="G28" i="1"/>
  <c r="L28" i="1"/>
  <c r="R28" i="1" s="1"/>
  <c r="T28" i="1" s="1"/>
  <c r="M28" i="1"/>
  <c r="N28" i="1"/>
  <c r="O28" i="1"/>
  <c r="P28" i="1"/>
  <c r="Q28" i="1" s="1"/>
  <c r="S28" i="1"/>
  <c r="U28" i="1"/>
  <c r="AA28" i="1" s="1"/>
  <c r="V28" i="1"/>
  <c r="W28" i="1" s="1"/>
  <c r="X28" i="1"/>
  <c r="Z28" i="1" s="1"/>
  <c r="Y28" i="1"/>
  <c r="C29" i="1"/>
  <c r="E29" i="1" s="1"/>
  <c r="D29" i="1"/>
  <c r="F29" i="1"/>
  <c r="G29" i="1"/>
  <c r="H29" i="1"/>
  <c r="J29" i="1"/>
  <c r="L29" i="1"/>
  <c r="M29" i="1"/>
  <c r="N29" i="1" s="1"/>
  <c r="O29" i="1"/>
  <c r="P29" i="1"/>
  <c r="Q29" i="1"/>
  <c r="R29" i="1"/>
  <c r="S29" i="1"/>
  <c r="T29" i="1" s="1"/>
  <c r="U29" i="1"/>
  <c r="W29" i="1" s="1"/>
  <c r="V29" i="1"/>
  <c r="X29" i="1"/>
  <c r="Y29" i="1"/>
  <c r="AB29" i="1" s="1"/>
  <c r="AC29" i="1" s="1"/>
  <c r="AA29" i="1"/>
  <c r="C30" i="1"/>
  <c r="D30" i="1"/>
  <c r="E30" i="1"/>
  <c r="F30" i="1"/>
  <c r="I30" i="1" s="1"/>
  <c r="G30" i="1"/>
  <c r="J30" i="1" s="1"/>
  <c r="K30" i="1" s="1"/>
  <c r="H30" i="1"/>
  <c r="L30" i="1"/>
  <c r="M30" i="1"/>
  <c r="S30" i="1" s="1"/>
  <c r="T30" i="1" s="1"/>
  <c r="N30" i="1"/>
  <c r="O30" i="1"/>
  <c r="R30" i="1" s="1"/>
  <c r="P30" i="1"/>
  <c r="Q30" i="1" s="1"/>
  <c r="U30" i="1"/>
  <c r="AA30" i="1" s="1"/>
  <c r="V30" i="1"/>
  <c r="AB30" i="1" s="1"/>
  <c r="AC30" i="1" s="1"/>
  <c r="X30" i="1"/>
  <c r="Z30" i="1" s="1"/>
  <c r="Y30" i="1"/>
  <c r="C31" i="1"/>
  <c r="I31" i="1" s="1"/>
  <c r="D31" i="1"/>
  <c r="J31" i="1" s="1"/>
  <c r="E31" i="1"/>
  <c r="F31" i="1"/>
  <c r="G31" i="1"/>
  <c r="H31" i="1" s="1"/>
  <c r="L31" i="1"/>
  <c r="R31" i="1" s="1"/>
  <c r="M31" i="1"/>
  <c r="N31" i="1" s="1"/>
  <c r="O31" i="1"/>
  <c r="Q31" i="1" s="1"/>
  <c r="P31" i="1"/>
  <c r="U31" i="1"/>
  <c r="W31" i="1" s="1"/>
  <c r="V31" i="1"/>
  <c r="X31" i="1"/>
  <c r="Y31" i="1"/>
  <c r="Z31" i="1"/>
  <c r="AB31" i="1"/>
  <c r="C32" i="1"/>
  <c r="D32" i="1"/>
  <c r="E32" i="1" s="1"/>
  <c r="F32" i="1"/>
  <c r="G32" i="1"/>
  <c r="H32" i="1"/>
  <c r="I32" i="1"/>
  <c r="J32" i="1"/>
  <c r="K32" i="1" s="1"/>
  <c r="L32" i="1"/>
  <c r="N32" i="1" s="1"/>
  <c r="M32" i="1"/>
  <c r="O32" i="1"/>
  <c r="P32" i="1"/>
  <c r="S32" i="1" s="1"/>
  <c r="T32" i="1" s="1"/>
  <c r="R32" i="1"/>
  <c r="U32" i="1"/>
  <c r="V32" i="1"/>
  <c r="W32" i="1"/>
  <c r="X32" i="1"/>
  <c r="AA32" i="1" s="1"/>
  <c r="Y32" i="1"/>
  <c r="AB32" i="1" s="1"/>
  <c r="Z32" i="1"/>
  <c r="C33" i="1"/>
  <c r="D33" i="1"/>
  <c r="J33" i="1" s="1"/>
  <c r="K33" i="1" s="1"/>
  <c r="E33" i="1"/>
  <c r="F33" i="1"/>
  <c r="I33" i="1" s="1"/>
  <c r="G33" i="1"/>
  <c r="H33" i="1" s="1"/>
  <c r="L33" i="1"/>
  <c r="R33" i="1" s="1"/>
  <c r="M33" i="1"/>
  <c r="S33" i="1" s="1"/>
  <c r="O33" i="1"/>
  <c r="Q33" i="1" s="1"/>
  <c r="P33" i="1"/>
  <c r="U33" i="1"/>
  <c r="AA33" i="1" s="1"/>
  <c r="V33" i="1"/>
  <c r="AB33" i="1" s="1"/>
  <c r="W33" i="1"/>
  <c r="X33" i="1"/>
  <c r="Y33" i="1"/>
  <c r="Z33" i="1" s="1"/>
  <c r="C34" i="1"/>
  <c r="I34" i="1" s="1"/>
  <c r="D34" i="1"/>
  <c r="E34" i="1" s="1"/>
  <c r="F34" i="1"/>
  <c r="H34" i="1" s="1"/>
  <c r="G34" i="1"/>
  <c r="L34" i="1"/>
  <c r="N34" i="1" s="1"/>
  <c r="M34" i="1"/>
  <c r="O34" i="1"/>
  <c r="P34" i="1"/>
  <c r="Q34" i="1"/>
  <c r="S34" i="1"/>
  <c r="U34" i="1"/>
  <c r="V34" i="1"/>
  <c r="W34" i="1" s="1"/>
  <c r="X34" i="1"/>
  <c r="Y34" i="1"/>
  <c r="Z34" i="1"/>
  <c r="AA34" i="1"/>
  <c r="AB34" i="1"/>
  <c r="AC34" i="1" s="1"/>
  <c r="C35" i="1"/>
  <c r="E35" i="1" s="1"/>
  <c r="D35" i="1"/>
  <c r="F35" i="1"/>
  <c r="G35" i="1"/>
  <c r="J35" i="1" s="1"/>
  <c r="K35" i="1" s="1"/>
  <c r="I35" i="1"/>
  <c r="L35" i="1"/>
  <c r="M35" i="1"/>
  <c r="N35" i="1"/>
  <c r="O35" i="1"/>
  <c r="R35" i="1" s="1"/>
  <c r="P35" i="1"/>
  <c r="S35" i="1" s="1"/>
  <c r="Q35" i="1"/>
  <c r="U35" i="1"/>
  <c r="V35" i="1"/>
  <c r="AB35" i="1" s="1"/>
  <c r="W35" i="1"/>
  <c r="X35" i="1"/>
  <c r="AA35" i="1" s="1"/>
  <c r="Y35" i="1"/>
  <c r="Z35" i="1" s="1"/>
  <c r="C36" i="1"/>
  <c r="I36" i="1" s="1"/>
  <c r="D36" i="1"/>
  <c r="J36" i="1" s="1"/>
  <c r="F36" i="1"/>
  <c r="H36" i="1" s="1"/>
  <c r="G36" i="1"/>
  <c r="L36" i="1"/>
  <c r="R36" i="1" s="1"/>
  <c r="M36" i="1"/>
  <c r="S36" i="1" s="1"/>
  <c r="T36" i="1" s="1"/>
  <c r="N36" i="1"/>
  <c r="O36" i="1"/>
  <c r="P36" i="1"/>
  <c r="Q36" i="1" s="1"/>
  <c r="U36" i="1"/>
  <c r="AA36" i="1" s="1"/>
  <c r="V36" i="1"/>
  <c r="W36" i="1" s="1"/>
  <c r="X36" i="1"/>
  <c r="Z36" i="1" s="1"/>
  <c r="Y36" i="1"/>
  <c r="C37" i="1"/>
  <c r="E37" i="1" s="1"/>
  <c r="D37" i="1"/>
  <c r="F37" i="1"/>
  <c r="G37" i="1"/>
  <c r="H37" i="1"/>
  <c r="J37" i="1"/>
  <c r="L37" i="1"/>
  <c r="M37" i="1"/>
  <c r="N37" i="1" s="1"/>
  <c r="O37" i="1"/>
  <c r="P37" i="1"/>
  <c r="Q37" i="1"/>
  <c r="R37" i="1"/>
  <c r="S37" i="1"/>
  <c r="T37" i="1" s="1"/>
  <c r="U37" i="1"/>
  <c r="W37" i="1" s="1"/>
  <c r="V37" i="1"/>
  <c r="X37" i="1"/>
  <c r="Y37" i="1"/>
  <c r="AB37" i="1" s="1"/>
  <c r="AC37" i="1" s="1"/>
  <c r="AA37" i="1"/>
  <c r="C38" i="1"/>
  <c r="D38" i="1"/>
  <c r="E38" i="1"/>
  <c r="F38" i="1"/>
  <c r="I38" i="1" s="1"/>
  <c r="G38" i="1"/>
  <c r="J38" i="1" s="1"/>
  <c r="H38" i="1"/>
  <c r="L38" i="1"/>
  <c r="M38" i="1"/>
  <c r="S38" i="1" s="1"/>
  <c r="N38" i="1"/>
  <c r="O38" i="1"/>
  <c r="R38" i="1" s="1"/>
  <c r="P38" i="1"/>
  <c r="Q38" i="1" s="1"/>
  <c r="U38" i="1"/>
  <c r="AA38" i="1" s="1"/>
  <c r="V38" i="1"/>
  <c r="AB38" i="1" s="1"/>
  <c r="X38" i="1"/>
  <c r="Z38" i="1" s="1"/>
  <c r="Y38" i="1"/>
  <c r="C41" i="1"/>
  <c r="I41" i="1" s="1"/>
  <c r="D41" i="1"/>
  <c r="E41" i="1" s="1"/>
  <c r="F41" i="1"/>
  <c r="H41" i="1" s="1"/>
  <c r="G41" i="1"/>
  <c r="L41" i="1"/>
  <c r="N41" i="1" s="1"/>
  <c r="M41" i="1"/>
  <c r="O41" i="1"/>
  <c r="P41" i="1"/>
  <c r="Q41" i="1"/>
  <c r="S41" i="1"/>
  <c r="U41" i="1"/>
  <c r="V41" i="1"/>
  <c r="W41" i="1" s="1"/>
  <c r="X41" i="1"/>
  <c r="Y41" i="1"/>
  <c r="Z41" i="1"/>
  <c r="AA41" i="1"/>
  <c r="AB41" i="1"/>
  <c r="AC41" i="1" s="1"/>
  <c r="C42" i="1"/>
  <c r="I42" i="1" s="1"/>
  <c r="D42" i="1"/>
  <c r="J42" i="1" s="1"/>
  <c r="K42" i="1" s="1"/>
  <c r="F42" i="1"/>
  <c r="G42" i="1"/>
  <c r="H42" i="1" s="1"/>
  <c r="L42" i="1"/>
  <c r="R42" i="1" s="1"/>
  <c r="M42" i="1"/>
  <c r="S42" i="1" s="1"/>
  <c r="T42" i="1" s="1"/>
  <c r="O42" i="1"/>
  <c r="P42" i="1"/>
  <c r="Q42" i="1" s="1"/>
  <c r="U42" i="1"/>
  <c r="AA42" i="1" s="1"/>
  <c r="V42" i="1"/>
  <c r="AB42" i="1" s="1"/>
  <c r="AC42" i="1" s="1"/>
  <c r="X42" i="1"/>
  <c r="Y42" i="1"/>
  <c r="Z42" i="1" s="1"/>
  <c r="C43" i="1"/>
  <c r="I43" i="1" s="1"/>
  <c r="D43" i="1"/>
  <c r="E43" i="1" s="1"/>
  <c r="F43" i="1"/>
  <c r="H43" i="1" s="1"/>
  <c r="G43" i="1"/>
  <c r="J43" i="1"/>
  <c r="K43" i="1" s="1"/>
  <c r="L43" i="1"/>
  <c r="M43" i="1"/>
  <c r="S43" i="1" s="1"/>
  <c r="O43" i="1"/>
  <c r="P43" i="1"/>
  <c r="Q43" i="1"/>
  <c r="R43" i="1"/>
  <c r="U43" i="1"/>
  <c r="AA43" i="1" s="1"/>
  <c r="V43" i="1"/>
  <c r="W43" i="1" s="1"/>
  <c r="X43" i="1"/>
  <c r="Y43" i="1"/>
  <c r="Z43" i="1"/>
  <c r="AB43" i="1"/>
  <c r="AC43" i="1" s="1"/>
  <c r="C44" i="1"/>
  <c r="E44" i="1" s="1"/>
  <c r="D44" i="1"/>
  <c r="F44" i="1"/>
  <c r="G44" i="1"/>
  <c r="I44" i="1"/>
  <c r="L44" i="1"/>
  <c r="M44" i="1"/>
  <c r="N44" i="1"/>
  <c r="O44" i="1"/>
  <c r="P44" i="1"/>
  <c r="S44" i="1" s="1"/>
  <c r="U44" i="1"/>
  <c r="V44" i="1"/>
  <c r="AB44" i="1" s="1"/>
  <c r="AC44" i="1" s="1"/>
  <c r="W44" i="1"/>
  <c r="X44" i="1"/>
  <c r="AA44" i="1" s="1"/>
  <c r="Y44" i="1"/>
  <c r="Z44" i="1" s="1"/>
  <c r="C45" i="1"/>
  <c r="D45" i="1"/>
  <c r="F45" i="1"/>
  <c r="G45" i="1"/>
  <c r="L45" i="1"/>
  <c r="R45" i="1" s="1"/>
  <c r="T45" i="1" s="1"/>
  <c r="M45" i="1"/>
  <c r="S45" i="1" s="1"/>
  <c r="O45" i="1"/>
  <c r="P45" i="1"/>
  <c r="Q45" i="1" s="1"/>
  <c r="U45" i="1"/>
  <c r="AA45" i="1" s="1"/>
  <c r="V45" i="1"/>
  <c r="W45" i="1" s="1"/>
  <c r="X45" i="1"/>
  <c r="Z45" i="1" s="1"/>
  <c r="Y45" i="1"/>
  <c r="AB45" i="1"/>
  <c r="C46" i="1"/>
  <c r="D46" i="1"/>
  <c r="J46" i="1" s="1"/>
  <c r="F46" i="1"/>
  <c r="G46" i="1"/>
  <c r="H46" i="1"/>
  <c r="I46" i="1"/>
  <c r="K46" i="1" s="1"/>
  <c r="L46" i="1"/>
  <c r="R46" i="1" s="1"/>
  <c r="M46" i="1"/>
  <c r="O46" i="1"/>
  <c r="P46" i="1"/>
  <c r="Q46" i="1"/>
  <c r="S46" i="1"/>
  <c r="T46" i="1"/>
  <c r="U46" i="1"/>
  <c r="W46" i="1" s="1"/>
  <c r="V46" i="1"/>
  <c r="X46" i="1"/>
  <c r="Y46" i="1"/>
  <c r="Z46" i="1" s="1"/>
  <c r="AA46" i="1"/>
  <c r="AB46" i="1"/>
  <c r="AC46" i="1" s="1"/>
  <c r="C47" i="1"/>
  <c r="D47" i="1"/>
  <c r="E47" i="1"/>
  <c r="F47" i="1"/>
  <c r="H47" i="1" s="1"/>
  <c r="G47" i="1"/>
  <c r="J47" i="1" s="1"/>
  <c r="I47" i="1"/>
  <c r="L47" i="1"/>
  <c r="M47" i="1"/>
  <c r="N47" i="1"/>
  <c r="O47" i="1"/>
  <c r="R47" i="1" s="1"/>
  <c r="P47" i="1"/>
  <c r="Q47" i="1" s="1"/>
  <c r="U47" i="1"/>
  <c r="AA47" i="1" s="1"/>
  <c r="V47" i="1"/>
  <c r="W47" i="1"/>
  <c r="X47" i="1"/>
  <c r="Y47" i="1"/>
  <c r="Z47" i="1" s="1"/>
  <c r="C48" i="1"/>
  <c r="I48" i="1" s="1"/>
  <c r="D48" i="1"/>
  <c r="J48" i="1" s="1"/>
  <c r="F48" i="1"/>
  <c r="G48" i="1"/>
  <c r="H48" i="1" s="1"/>
  <c r="K48" i="1"/>
  <c r="L48" i="1"/>
  <c r="R48" i="1" s="1"/>
  <c r="M48" i="1"/>
  <c r="N48" i="1" s="1"/>
  <c r="O48" i="1"/>
  <c r="Q48" i="1" s="1"/>
  <c r="P48" i="1"/>
  <c r="U48" i="1"/>
  <c r="AA48" i="1" s="1"/>
  <c r="AC48" i="1" s="1"/>
  <c r="V48" i="1"/>
  <c r="X48" i="1"/>
  <c r="Y48" i="1"/>
  <c r="Z48" i="1"/>
  <c r="AB48" i="1"/>
  <c r="C49" i="1"/>
  <c r="I49" i="1" s="1"/>
  <c r="K49" i="1" s="1"/>
  <c r="D49" i="1"/>
  <c r="F49" i="1"/>
  <c r="G49" i="1"/>
  <c r="H49" i="1"/>
  <c r="J49" i="1"/>
  <c r="L49" i="1"/>
  <c r="N49" i="1" s="1"/>
  <c r="M49" i="1"/>
  <c r="O49" i="1"/>
  <c r="P49" i="1"/>
  <c r="S49" i="1" s="1"/>
  <c r="T49" i="1" s="1"/>
  <c r="Q49" i="1"/>
  <c r="R49" i="1"/>
  <c r="U49" i="1"/>
  <c r="V49" i="1"/>
  <c r="W49" i="1"/>
  <c r="X49" i="1"/>
  <c r="AA49" i="1" s="1"/>
  <c r="Y49" i="1"/>
  <c r="Z49" i="1" s="1"/>
  <c r="C50" i="1"/>
  <c r="I50" i="1" s="1"/>
  <c r="D50" i="1"/>
  <c r="E50" i="1"/>
  <c r="F50" i="1"/>
  <c r="G50" i="1"/>
  <c r="H50" i="1" s="1"/>
  <c r="L50" i="1"/>
  <c r="R50" i="1" s="1"/>
  <c r="M50" i="1"/>
  <c r="N50" i="1"/>
  <c r="O50" i="1"/>
  <c r="P50" i="1"/>
  <c r="Q50" i="1" s="1"/>
  <c r="U50" i="1"/>
  <c r="AA50" i="1" s="1"/>
  <c r="V50" i="1"/>
  <c r="W50" i="1"/>
  <c r="X50" i="1"/>
  <c r="Y50" i="1"/>
  <c r="Z50" i="1" s="1"/>
  <c r="C51" i="1"/>
  <c r="I51" i="1" s="1"/>
  <c r="K51" i="1" s="1"/>
  <c r="D51" i="1"/>
  <c r="E51" i="1"/>
  <c r="F51" i="1"/>
  <c r="H51" i="1" s="1"/>
  <c r="G51" i="1"/>
  <c r="J51" i="1"/>
  <c r="L51" i="1"/>
  <c r="M51" i="1"/>
  <c r="N51" i="1" s="1"/>
  <c r="O51" i="1"/>
  <c r="P51" i="1"/>
  <c r="Q51" i="1"/>
  <c r="R51" i="1"/>
  <c r="U51" i="1"/>
  <c r="AA51" i="1" s="1"/>
  <c r="V51" i="1"/>
  <c r="X51" i="1"/>
  <c r="Z51" i="1" s="1"/>
  <c r="Y51" i="1"/>
  <c r="AB51" i="1"/>
  <c r="C52" i="1"/>
  <c r="E52" i="1" s="1"/>
  <c r="D52" i="1"/>
  <c r="F52" i="1"/>
  <c r="G52" i="1"/>
  <c r="J52" i="1" s="1"/>
  <c r="H52" i="1"/>
  <c r="L52" i="1"/>
  <c r="M52" i="1"/>
  <c r="N52" i="1" s="1"/>
  <c r="O52" i="1"/>
  <c r="R52" i="1" s="1"/>
  <c r="P52" i="1"/>
  <c r="Q52" i="1"/>
  <c r="S52" i="1"/>
  <c r="U52" i="1"/>
  <c r="AA52" i="1" s="1"/>
  <c r="AC52" i="1" s="1"/>
  <c r="V52" i="1"/>
  <c r="AB52" i="1" s="1"/>
  <c r="X52" i="1"/>
  <c r="Y52" i="1"/>
  <c r="Z52" i="1"/>
  <c r="C53" i="1"/>
  <c r="D53" i="1"/>
  <c r="E53" i="1" s="1"/>
  <c r="F53" i="1"/>
  <c r="G53" i="1"/>
  <c r="H53" i="1"/>
  <c r="L53" i="1"/>
  <c r="M53" i="1"/>
  <c r="N53" i="1" s="1"/>
  <c r="O53" i="1"/>
  <c r="P53" i="1"/>
  <c r="Q53" i="1" s="1"/>
  <c r="R53" i="1"/>
  <c r="U53" i="1"/>
  <c r="AA53" i="1" s="1"/>
  <c r="V53" i="1"/>
  <c r="W53" i="1" s="1"/>
  <c r="X53" i="1"/>
  <c r="Y53" i="1"/>
  <c r="Z53" i="1"/>
  <c r="AB53" i="1"/>
  <c r="C54" i="1"/>
  <c r="E54" i="1" s="1"/>
  <c r="D54" i="1"/>
  <c r="F54" i="1"/>
  <c r="G54" i="1"/>
  <c r="J54" i="1" s="1"/>
  <c r="K54" i="1" s="1"/>
  <c r="I54" i="1"/>
  <c r="L54" i="1"/>
  <c r="M54" i="1"/>
  <c r="N54" i="1"/>
  <c r="O54" i="1"/>
  <c r="R54" i="1" s="1"/>
  <c r="P54" i="1"/>
  <c r="Q54" i="1"/>
  <c r="S54" i="1"/>
  <c r="T54" i="1" s="1"/>
  <c r="U54" i="1"/>
  <c r="V54" i="1"/>
  <c r="AB54" i="1" s="1"/>
  <c r="AC54" i="1" s="1"/>
  <c r="W54" i="1"/>
  <c r="X54" i="1"/>
  <c r="Y54" i="1"/>
  <c r="Z54" i="1" s="1"/>
  <c r="AA54" i="1"/>
  <c r="C55" i="1"/>
  <c r="I55" i="1" s="1"/>
  <c r="D55" i="1"/>
  <c r="J55" i="1" s="1"/>
  <c r="F55" i="1"/>
  <c r="H55" i="1" s="1"/>
  <c r="G55" i="1"/>
  <c r="L55" i="1"/>
  <c r="R55" i="1" s="1"/>
  <c r="M55" i="1"/>
  <c r="N55" i="1"/>
  <c r="O55" i="1"/>
  <c r="P55" i="1"/>
  <c r="Q55" i="1" s="1"/>
  <c r="U55" i="1"/>
  <c r="V55" i="1"/>
  <c r="W55" i="1" s="1"/>
  <c r="X55" i="1"/>
  <c r="Z55" i="1" s="1"/>
  <c r="Y55" i="1"/>
  <c r="C56" i="1"/>
  <c r="E56" i="1" s="1"/>
  <c r="D56" i="1"/>
  <c r="J56" i="1" s="1"/>
  <c r="F56" i="1"/>
  <c r="G56" i="1"/>
  <c r="H56" i="1"/>
  <c r="L56" i="1"/>
  <c r="R56" i="1" s="1"/>
  <c r="M56" i="1"/>
  <c r="N56" i="1" s="1"/>
  <c r="O56" i="1"/>
  <c r="P56" i="1"/>
  <c r="Q56" i="1"/>
  <c r="S56" i="1"/>
  <c r="T56" i="1" s="1"/>
  <c r="U56" i="1"/>
  <c r="W56" i="1" s="1"/>
  <c r="V56" i="1"/>
  <c r="X56" i="1"/>
  <c r="Y56" i="1"/>
  <c r="AB56" i="1" s="1"/>
  <c r="AC56" i="1" s="1"/>
  <c r="AA56" i="1"/>
  <c r="C57" i="1"/>
  <c r="D57" i="1"/>
  <c r="E57" i="1"/>
  <c r="F57" i="1"/>
  <c r="I57" i="1" s="1"/>
  <c r="G57" i="1"/>
  <c r="H57" i="1"/>
  <c r="J57" i="1"/>
  <c r="K57" i="1" s="1"/>
  <c r="L57" i="1"/>
  <c r="M57" i="1"/>
  <c r="S57" i="1" s="1"/>
  <c r="T57" i="1" s="1"/>
  <c r="N57" i="1"/>
  <c r="O57" i="1"/>
  <c r="P57" i="1"/>
  <c r="Q57" i="1" s="1"/>
  <c r="R57" i="1"/>
  <c r="U57" i="1"/>
  <c r="AA57" i="1" s="1"/>
  <c r="V57" i="1"/>
  <c r="AB57" i="1" s="1"/>
  <c r="AC57" i="1" s="1"/>
  <c r="X57" i="1"/>
  <c r="Z57" i="1" s="1"/>
  <c r="Y57" i="1"/>
  <c r="C58" i="1"/>
  <c r="I58" i="1" s="1"/>
  <c r="D58" i="1"/>
  <c r="E58" i="1"/>
  <c r="F58" i="1"/>
  <c r="G58" i="1"/>
  <c r="H58" i="1" s="1"/>
  <c r="L58" i="1"/>
  <c r="M58" i="1"/>
  <c r="N58" i="1" s="1"/>
  <c r="O58" i="1"/>
  <c r="Q58" i="1" s="1"/>
  <c r="P58" i="1"/>
  <c r="U58" i="1"/>
  <c r="W58" i="1" s="1"/>
  <c r="V58" i="1"/>
  <c r="AB58" i="1" s="1"/>
  <c r="X58" i="1"/>
  <c r="Y58" i="1"/>
  <c r="Z58" i="1"/>
  <c r="D59" i="1"/>
  <c r="E59" i="1" s="1"/>
  <c r="V59" i="1"/>
  <c r="C61" i="1"/>
  <c r="L61" i="1"/>
  <c r="U61" i="1"/>
  <c r="C63" i="1"/>
  <c r="D63" i="1"/>
  <c r="F63" i="1"/>
  <c r="G63" i="1"/>
  <c r="I63" i="1"/>
  <c r="J63" i="1"/>
  <c r="L63" i="1"/>
  <c r="M63" i="1"/>
  <c r="O63" i="1"/>
  <c r="P63" i="1"/>
  <c r="R63" i="1"/>
  <c r="S63" i="1"/>
  <c r="U63" i="1"/>
  <c r="V63" i="1"/>
  <c r="X63" i="1"/>
  <c r="Y63" i="1"/>
  <c r="AA63" i="1"/>
  <c r="AB63" i="1"/>
  <c r="C64" i="1"/>
  <c r="D64" i="1"/>
  <c r="E64" i="1" s="1"/>
  <c r="F64" i="1"/>
  <c r="I64" i="1" s="1"/>
  <c r="G64" i="1"/>
  <c r="L64" i="1"/>
  <c r="M64" i="1"/>
  <c r="N64" i="1" s="1"/>
  <c r="O64" i="1"/>
  <c r="Q64" i="1" s="1"/>
  <c r="P64" i="1"/>
  <c r="U64" i="1"/>
  <c r="V64" i="1"/>
  <c r="W64" i="1" s="1"/>
  <c r="X64" i="1"/>
  <c r="Z64" i="1" s="1"/>
  <c r="Y64" i="1"/>
  <c r="C66" i="1"/>
  <c r="C39" i="1" s="1"/>
  <c r="D66" i="1"/>
  <c r="D39" i="1" s="1"/>
  <c r="E39" i="1" s="1"/>
  <c r="F66" i="1"/>
  <c r="C59" i="1" s="1"/>
  <c r="G66" i="1"/>
  <c r="G65" i="1" s="1"/>
  <c r="L66" i="1"/>
  <c r="L39" i="1" s="1"/>
  <c r="M66" i="1"/>
  <c r="M39" i="1" s="1"/>
  <c r="N39" i="1" s="1"/>
  <c r="O66" i="1"/>
  <c r="O65" i="1" s="1"/>
  <c r="P66" i="1"/>
  <c r="P65" i="1" s="1"/>
  <c r="U66" i="1"/>
  <c r="U39" i="1" s="1"/>
  <c r="V66" i="1"/>
  <c r="V39" i="1" s="1"/>
  <c r="W39" i="1" s="1"/>
  <c r="X66" i="1"/>
  <c r="X67" i="1" s="1"/>
  <c r="Y66" i="1"/>
  <c r="Y65" i="1" s="1"/>
  <c r="C67" i="1"/>
  <c r="G67" i="1"/>
  <c r="P67" i="1"/>
  <c r="U67" i="1"/>
  <c r="V67" i="1"/>
  <c r="Y67" i="1"/>
  <c r="B69" i="1"/>
  <c r="Z65" i="1" l="1"/>
  <c r="H65" i="1"/>
  <c r="K55" i="1"/>
  <c r="K52" i="1"/>
  <c r="Q65" i="1"/>
  <c r="AC53" i="1"/>
  <c r="AC51" i="1"/>
  <c r="H44" i="1"/>
  <c r="J44" i="1"/>
  <c r="K44" i="1" s="1"/>
  <c r="U65" i="1"/>
  <c r="L65" i="1"/>
  <c r="R65" i="1" s="1"/>
  <c r="C65" i="1"/>
  <c r="U59" i="1"/>
  <c r="W59" i="1" s="1"/>
  <c r="W57" i="1"/>
  <c r="Z56" i="1"/>
  <c r="E55" i="1"/>
  <c r="H54" i="1"/>
  <c r="S53" i="1"/>
  <c r="T53" i="1" s="1"/>
  <c r="J53" i="1"/>
  <c r="J50" i="1"/>
  <c r="K50" i="1" s="1"/>
  <c r="E49" i="1"/>
  <c r="W48" i="1"/>
  <c r="S47" i="1"/>
  <c r="T47" i="1" s="1"/>
  <c r="H45" i="1"/>
  <c r="T33" i="1"/>
  <c r="AC32" i="1"/>
  <c r="AC22" i="1"/>
  <c r="K20" i="1"/>
  <c r="T19" i="1"/>
  <c r="T38" i="1"/>
  <c r="T17" i="1"/>
  <c r="D67" i="1"/>
  <c r="I56" i="1"/>
  <c r="K56" i="1" s="1"/>
  <c r="R66" i="1"/>
  <c r="R64" i="1"/>
  <c r="M59" i="1"/>
  <c r="R58" i="1"/>
  <c r="AA55" i="1"/>
  <c r="S55" i="1"/>
  <c r="T55" i="1" s="1"/>
  <c r="AB49" i="1"/>
  <c r="AC49" i="1" s="1"/>
  <c r="AB47" i="1"/>
  <c r="AC47" i="1" s="1"/>
  <c r="J45" i="1"/>
  <c r="E45" i="1"/>
  <c r="Q44" i="1"/>
  <c r="R44" i="1"/>
  <c r="T44" i="1" s="1"/>
  <c r="AC8" i="1"/>
  <c r="AC6" i="1"/>
  <c r="M65" i="1"/>
  <c r="T52" i="1"/>
  <c r="S66" i="1"/>
  <c r="AA66" i="1"/>
  <c r="J58" i="1"/>
  <c r="K58" i="1" s="1"/>
  <c r="Z66" i="1"/>
  <c r="H64" i="1"/>
  <c r="AB50" i="1"/>
  <c r="AC50" i="1" s="1"/>
  <c r="S50" i="1"/>
  <c r="T50" i="1" s="1"/>
  <c r="S48" i="1"/>
  <c r="T48" i="1" s="1"/>
  <c r="I45" i="1"/>
  <c r="AC35" i="1"/>
  <c r="AC18" i="1"/>
  <c r="D65" i="1"/>
  <c r="AA58" i="1"/>
  <c r="AC58" i="1" s="1"/>
  <c r="AB55" i="1"/>
  <c r="I52" i="1"/>
  <c r="S51" i="1"/>
  <c r="T51" i="1" s="1"/>
  <c r="O67" i="1"/>
  <c r="I66" i="1"/>
  <c r="AA64" i="1"/>
  <c r="M67" i="1"/>
  <c r="Q66" i="1"/>
  <c r="H66" i="1"/>
  <c r="L59" i="1"/>
  <c r="L67" i="1"/>
  <c r="W52" i="1"/>
  <c r="E48" i="1"/>
  <c r="K47" i="1"/>
  <c r="N46" i="1"/>
  <c r="AC38" i="1"/>
  <c r="K38" i="1"/>
  <c r="AC33" i="1"/>
  <c r="K25" i="1"/>
  <c r="K23" i="1"/>
  <c r="T20" i="1"/>
  <c r="K16" i="1"/>
  <c r="V65" i="1"/>
  <c r="AB66" i="1"/>
  <c r="J66" i="1"/>
  <c r="S64" i="1"/>
  <c r="J64" i="1"/>
  <c r="AC45" i="1"/>
  <c r="N45" i="1"/>
  <c r="T43" i="1"/>
  <c r="K28" i="1"/>
  <c r="AC17" i="1"/>
  <c r="T10" i="1"/>
  <c r="AB64" i="1"/>
  <c r="S58" i="1"/>
  <c r="X65" i="1"/>
  <c r="F65" i="1"/>
  <c r="F67" i="1"/>
  <c r="W66" i="1"/>
  <c r="N66" i="1"/>
  <c r="E66" i="1"/>
  <c r="I53" i="1"/>
  <c r="W51" i="1"/>
  <c r="K36" i="1"/>
  <c r="T35" i="1"/>
  <c r="K31" i="1"/>
  <c r="K15" i="1"/>
  <c r="AC9" i="1"/>
  <c r="K7" i="1"/>
  <c r="E46" i="1"/>
  <c r="N43" i="1"/>
  <c r="W38" i="1"/>
  <c r="Z37" i="1"/>
  <c r="E36" i="1"/>
  <c r="H35" i="1"/>
  <c r="N33" i="1"/>
  <c r="Q32" i="1"/>
  <c r="W30" i="1"/>
  <c r="Z29" i="1"/>
  <c r="E28" i="1"/>
  <c r="H27" i="1"/>
  <c r="N25" i="1"/>
  <c r="Q24" i="1"/>
  <c r="W22" i="1"/>
  <c r="Z21" i="1"/>
  <c r="E20" i="1"/>
  <c r="H19" i="1"/>
  <c r="N17" i="1"/>
  <c r="Q16" i="1"/>
  <c r="W14" i="1"/>
  <c r="E12" i="1"/>
  <c r="W6" i="1"/>
  <c r="L4" i="1"/>
  <c r="W42" i="1"/>
  <c r="R41" i="1"/>
  <c r="T41" i="1" s="1"/>
  <c r="J41" i="1"/>
  <c r="K41" i="1" s="1"/>
  <c r="I37" i="1"/>
  <c r="K37" i="1" s="1"/>
  <c r="AB36" i="1"/>
  <c r="AC36" i="1" s="1"/>
  <c r="R34" i="1"/>
  <c r="T34" i="1" s="1"/>
  <c r="J34" i="1"/>
  <c r="K34" i="1" s="1"/>
  <c r="AA31" i="1"/>
  <c r="AC31" i="1" s="1"/>
  <c r="S31" i="1"/>
  <c r="T31" i="1" s="1"/>
  <c r="I29" i="1"/>
  <c r="K29" i="1" s="1"/>
  <c r="AB28" i="1"/>
  <c r="AC28" i="1" s="1"/>
  <c r="R26" i="1"/>
  <c r="T26" i="1" s="1"/>
  <c r="J26" i="1"/>
  <c r="K26" i="1" s="1"/>
  <c r="AA23" i="1"/>
  <c r="AC23" i="1" s="1"/>
  <c r="S23" i="1"/>
  <c r="T23" i="1" s="1"/>
  <c r="I21" i="1"/>
  <c r="K21" i="1" s="1"/>
  <c r="AB20" i="1"/>
  <c r="AC20" i="1" s="1"/>
  <c r="R18" i="1"/>
  <c r="T18" i="1" s="1"/>
  <c r="J18" i="1"/>
  <c r="K18" i="1" s="1"/>
  <c r="AA15" i="1"/>
  <c r="AC15" i="1" s="1"/>
  <c r="S15" i="1"/>
  <c r="T15" i="1" s="1"/>
  <c r="I13" i="1"/>
  <c r="K13" i="1" s="1"/>
  <c r="AB12" i="1"/>
  <c r="AC12" i="1" s="1"/>
  <c r="R10" i="1"/>
  <c r="J10" i="1"/>
  <c r="K10" i="1" s="1"/>
  <c r="E9" i="1"/>
  <c r="AA7" i="1"/>
  <c r="AC7" i="1" s="1"/>
  <c r="S7" i="1"/>
  <c r="T7" i="1" s="1"/>
  <c r="N6" i="1"/>
  <c r="J4" i="1"/>
  <c r="N42" i="1"/>
  <c r="E6" i="1"/>
  <c r="I4" i="1"/>
  <c r="E42" i="1"/>
  <c r="S4" i="1"/>
  <c r="S22" i="1"/>
  <c r="T22" i="1" s="1"/>
  <c r="S14" i="1"/>
  <c r="T14" i="1" s="1"/>
  <c r="AB11" i="1"/>
  <c r="AC11" i="1" s="1"/>
  <c r="R9" i="1"/>
  <c r="T9" i="1" s="1"/>
  <c r="J9" i="1"/>
  <c r="K9" i="1" s="1"/>
  <c r="S6" i="1"/>
  <c r="T6" i="1" s="1"/>
  <c r="R4" i="1"/>
  <c r="N59" i="1" l="1"/>
  <c r="T58" i="1"/>
  <c r="I65" i="1"/>
  <c r="K45" i="1"/>
  <c r="K53" i="1"/>
  <c r="AA65" i="1"/>
  <c r="AC55" i="1"/>
  <c r="N65" i="1"/>
  <c r="S65" i="1"/>
  <c r="E65" i="1"/>
  <c r="J65" i="1"/>
  <c r="W65" i="1"/>
  <c r="AB65" i="1"/>
</calcChain>
</file>

<file path=xl/sharedStrings.xml><?xml version="1.0" encoding="utf-8"?>
<sst xmlns="http://schemas.openxmlformats.org/spreadsheetml/2006/main" count="204" uniqueCount="110">
  <si>
    <t>Elaboração: MAPA/SCRI/DNAC/CGEA</t>
  </si>
  <si>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</si>
  <si>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</si>
  <si>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</si>
  <si>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</si>
  <si>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</si>
  <si>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</si>
  <si>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</si>
  <si>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</si>
  <si>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</si>
  <si>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</si>
  <si>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</si>
  <si>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</si>
  <si>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>Leite em pó</t>
  </si>
  <si>
    <t>LEITE EM PÓ</t>
  </si>
  <si>
    <t xml:space="preserve">Lácteos </t>
  </si>
  <si>
    <t>LÁCTEOS</t>
  </si>
  <si>
    <t>Álcool</t>
  </si>
  <si>
    <t>ÁLCOOL</t>
  </si>
  <si>
    <t>Complexo sucroalcooleiro</t>
  </si>
  <si>
    <t>COMPLEXO SUCROALCOOLEIRO</t>
  </si>
  <si>
    <t>Fibras e produtos têxteis</t>
  </si>
  <si>
    <t>FIBRAS E PRODUTOS TÊXTEIS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</si>
  <si>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</si>
  <si>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</si>
  <si>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</si>
  <si>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</si>
  <si>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</si>
  <si>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</si>
  <si>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Hortícolas, leguminosas, raízes e tubérculos</t>
  </si>
  <si>
    <t>PRODUTOS HORTÍCOLAS, LEGUMINOSAS, RAÍZES E TUBÉRCULOS</t>
  </si>
  <si>
    <t>Salmões, frescos ou refrigerados</t>
  </si>
  <si>
    <t>SALMÕES, FRESCOS OU REFRIGERADOS</t>
  </si>
  <si>
    <t>Pescados</t>
  </si>
  <si>
    <t>PESCADOS</t>
  </si>
  <si>
    <t>Borracha natural</t>
  </si>
  <si>
    <t>BORRACHA NATURAL</t>
  </si>
  <si>
    <t>Papel</t>
  </si>
  <si>
    <t>PAPEL</t>
  </si>
  <si>
    <t>Produtos florestais</t>
  </si>
  <si>
    <t>PRODUTOS FLORESTAIS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</si>
  <si>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</si>
  <si>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</si>
  <si>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</si>
  <si>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</si>
  <si>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</si>
  <si>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</si>
  <si>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</si>
  <si>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</si>
  <si>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</si>
  <si>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</si>
  <si>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</si>
  <si>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</si>
  <si>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Animais vivos</t>
  </si>
  <si>
    <t>ANIMAIS VIVOS (EXCETO PESCADOS)</t>
  </si>
  <si>
    <t>Frutas (inclui nozes e castanhas)</t>
  </si>
  <si>
    <t>FRUTAS (INCLUI NOZES E CASTANHAS)</t>
  </si>
  <si>
    <t>Couros e seus produtos</t>
  </si>
  <si>
    <t>COUROS, PRODUTOS DE COURO E PELETERIA</t>
  </si>
  <si>
    <t>Sucos</t>
  </si>
  <si>
    <t>SUCOS</t>
  </si>
  <si>
    <t>Fumo e seus produtos</t>
  </si>
  <si>
    <t>FUMO E SEUS PRODUTOS</t>
  </si>
  <si>
    <t>Algodão</t>
  </si>
  <si>
    <t>Café solúvel</t>
  </si>
  <si>
    <t>CAFÉ SOLÚVEL</t>
  </si>
  <si>
    <t>Café verde</t>
  </si>
  <si>
    <t>CAFÉ VERDE</t>
  </si>
  <si>
    <t>Café</t>
  </si>
  <si>
    <t>CAFÉ</t>
  </si>
  <si>
    <t>Açúcar</t>
  </si>
  <si>
    <t>AÇÚCAR DE CANA OU BETERRABA</t>
  </si>
  <si>
    <t>Complexo Sucroalcooleiro</t>
  </si>
  <si>
    <t>Milho</t>
  </si>
  <si>
    <t>MILHO</t>
  </si>
  <si>
    <t>Madeiras e suas obras</t>
  </si>
  <si>
    <t>MADEIRA</t>
  </si>
  <si>
    <t>Celulose</t>
  </si>
  <si>
    <t>CELULOSE</t>
  </si>
  <si>
    <t>Produtos Florestais</t>
  </si>
  <si>
    <t>in natura</t>
  </si>
  <si>
    <t>CARNE SUÍNA in natura</t>
  </si>
  <si>
    <t>Carne Suína</t>
  </si>
  <si>
    <t>CARNE SUÍNA</t>
  </si>
  <si>
    <t>CARNE BOVINA in natura</t>
  </si>
  <si>
    <t>Carne Bovina</t>
  </si>
  <si>
    <t>CARNE BOVINA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</si>
  <si>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</si>
  <si>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</si>
  <si>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</si>
  <si>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</si>
  <si>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</si>
  <si>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</si>
  <si>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</si>
  <si>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</si>
  <si>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</si>
  <si>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</si>
  <si>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</si>
  <si>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</si>
  <si>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</si>
  <si>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</si>
  <si>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</si>
  <si>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</si>
  <si>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</si>
  <si>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Acumulado 12 meses</t>
  </si>
  <si>
    <t>Janeiro - Julho</t>
  </si>
  <si>
    <t>Julho</t>
  </si>
  <si>
    <t>Principais Produtos</t>
  </si>
  <si>
    <t>Produtos</t>
  </si>
  <si>
    <t>BALANÇA COMERCIAL DO AGRONEGÓCIO - SÍNTESE DOS RESULTADOS DO MÊS, DO ACUMULADO NO ANO E DOZE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</si>
</sst>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9" x14ac:knownFonts="1">
    <font>
      <sz val="10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2" applyFont="1" applyBorder="1" applyAlignment="1" applyProtection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166" fontId="1" fillId="0" borderId="2" xfId="1" applyNumberFormat="1" applyFont="1" applyBorder="1" applyAlignment="1">
      <alignment vertical="center"/>
    </xf>
    <xf numFmtId="166" fontId="1" fillId="0" borderId="2" xfId="1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67" fontId="1" fillId="2" borderId="0" xfId="1" applyNumberFormat="1" applyFont="1" applyFill="1" applyAlignment="1">
      <alignment vertical="center"/>
    </xf>
    <xf numFmtId="168" fontId="1" fillId="2" borderId="0" xfId="1" applyNumberFormat="1" applyFont="1" applyFill="1" applyAlignment="1">
      <alignment vertical="center"/>
    </xf>
    <xf numFmtId="164" fontId="1" fillId="2" borderId="0" xfId="1" applyNumberFormat="1" applyFont="1" applyFill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7" fontId="1" fillId="0" borderId="0" xfId="1" applyNumberFormat="1" applyFont="1" applyAlignment="1">
      <alignment vertical="center"/>
    </xf>
    <xf numFmtId="168" fontId="1" fillId="0" borderId="0" xfId="1" applyNumberFormat="1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8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8" fontId="6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" xfId="1" applyNumberFormat="1" applyFont="1" applyBorder="1" applyAlignment="1">
      <alignment horizontal="center" vertical="center"/>
    </xf>
    <xf numFmtId="168" fontId="6" fillId="0" borderId="2" xfId="1" applyNumberFormat="1" applyFont="1" applyBorder="1" applyAlignment="1">
      <alignment horizontal="center" vertical="center"/>
    </xf>
    <xf numFmtId="168" fontId="6" fillId="0" borderId="2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1" fillId="0" borderId="0" xfId="1" applyNumberFormat="1" applyFont="1" applyAlignment="1">
      <alignment vertical="center"/>
    </xf>
    <xf numFmtId="3" fontId="1" fillId="0" borderId="14" xfId="1" applyNumberFormat="1" applyFont="1" applyBorder="1" applyAlignment="1">
      <alignment vertical="center"/>
    </xf>
    <xf numFmtId="168" fontId="1" fillId="0" borderId="15" xfId="1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/>
    </xf>
    <xf numFmtId="168" fontId="6" fillId="2" borderId="0" xfId="1" applyNumberFormat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3" fontId="6" fillId="0" borderId="14" xfId="1" applyNumberFormat="1" applyFont="1" applyBorder="1" applyAlignment="1">
      <alignment vertical="center"/>
    </xf>
    <xf numFmtId="168" fontId="6" fillId="0" borderId="15" xfId="1" applyNumberFormat="1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3" fontId="1" fillId="2" borderId="0" xfId="1" applyNumberFormat="1" applyFont="1" applyFill="1" applyAlignment="1">
      <alignment vertical="center"/>
    </xf>
    <xf numFmtId="3" fontId="1" fillId="2" borderId="14" xfId="1" applyNumberFormat="1" applyFont="1" applyFill="1" applyBorder="1" applyAlignment="1">
      <alignment vertical="center"/>
    </xf>
    <xf numFmtId="168" fontId="1" fillId="2" borderId="15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0" fontId="1" fillId="4" borderId="16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168" fontId="6" fillId="2" borderId="11" xfId="1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3" borderId="5" xfId="0" applyNumberFormat="1" applyFont="1" applyFill="1" applyBorder="1" applyAlignment="1">
      <alignment horizontal="center" vertical="center"/>
    </xf>
    <xf numFmtId="17" fontId="6" fillId="3" borderId="3" xfId="0" applyNumberFormat="1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4">
    <cellStyle name="Hiperlink" xfId="2" builtinId="8"/>
    <cellStyle name="Normal" xfId="0" builtinId="0"/>
    <cellStyle name="Normal_Balança Janeiro-022" xfId="3" xr:uid="{59E2AFFD-F00C-432A-B90F-0F6C37A7294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%20Nova%20Quarentena/Balan&#231;a%20Comercial%20p&#243;s%20abril/julho/Julho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</sheetNames>
    <sheetDataSet>
      <sheetData sheetId="0">
        <row r="1">
          <cell r="C1" t="str">
            <v>Julho/2020</v>
          </cell>
          <cell r="E1" t="str">
            <v>Julho/2021</v>
          </cell>
        </row>
        <row r="3">
          <cell r="M3">
            <v>2021</v>
          </cell>
        </row>
        <row r="4">
          <cell r="A4" t="str">
            <v/>
          </cell>
          <cell r="B4" t="str">
            <v xml:space="preserve">(1º Nível) </v>
          </cell>
          <cell r="C4">
            <v>9749668944</v>
          </cell>
          <cell r="D4">
            <v>23514196935</v>
          </cell>
          <cell r="E4">
            <v>11290177618</v>
          </cell>
          <cell r="F4">
            <v>19650757183</v>
          </cell>
          <cell r="G4">
            <v>982876712</v>
          </cell>
          <cell r="H4">
            <v>1369453998</v>
          </cell>
          <cell r="I4">
            <v>1236569440</v>
          </cell>
          <cell r="J4">
            <v>1497581874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24077998</v>
          </cell>
          <cell r="D5">
            <v>9818394</v>
          </cell>
          <cell r="E5">
            <v>7947713</v>
          </cell>
          <cell r="F5">
            <v>153557</v>
          </cell>
          <cell r="G5">
            <v>713397</v>
          </cell>
          <cell r="H5">
            <v>20576</v>
          </cell>
          <cell r="I5">
            <v>316246</v>
          </cell>
          <cell r="J5">
            <v>13741</v>
          </cell>
        </row>
        <row r="6">
          <cell r="A6" t="str">
            <v>BEBIDAS</v>
          </cell>
          <cell r="B6" t="str">
            <v>(1º Nível) BEBIDAS</v>
          </cell>
          <cell r="C6">
            <v>24793835</v>
          </cell>
          <cell r="D6">
            <v>15906303</v>
          </cell>
          <cell r="E6">
            <v>32103867</v>
          </cell>
          <cell r="F6">
            <v>22471342</v>
          </cell>
          <cell r="G6">
            <v>57308739</v>
          </cell>
          <cell r="H6">
            <v>25998108</v>
          </cell>
          <cell r="I6">
            <v>73099891</v>
          </cell>
          <cell r="J6">
            <v>28319996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25030985</v>
          </cell>
          <cell r="D7">
            <v>6695348</v>
          </cell>
          <cell r="E7">
            <v>26586858</v>
          </cell>
          <cell r="F7">
            <v>6757810</v>
          </cell>
          <cell r="G7">
            <v>12718932</v>
          </cell>
          <cell r="H7">
            <v>4326436</v>
          </cell>
          <cell r="I7">
            <v>21506164</v>
          </cell>
          <cell r="J7">
            <v>6364175</v>
          </cell>
        </row>
        <row r="8">
          <cell r="A8" t="str">
            <v>CAFÉ</v>
          </cell>
          <cell r="B8" t="str">
            <v>(1º Nível) CAFÉ</v>
          </cell>
          <cell r="C8">
            <v>378426564</v>
          </cell>
          <cell r="D8">
            <v>178401596</v>
          </cell>
          <cell r="E8">
            <v>373939258</v>
          </cell>
          <cell r="F8">
            <v>149988791</v>
          </cell>
          <cell r="G8">
            <v>5786012</v>
          </cell>
          <cell r="H8">
            <v>493979</v>
          </cell>
          <cell r="I8">
            <v>9108597</v>
          </cell>
          <cell r="J8">
            <v>793538</v>
          </cell>
          <cell r="M8">
            <v>107409515</v>
          </cell>
          <cell r="N8">
            <v>77331582</v>
          </cell>
          <cell r="O8">
            <v>102320357</v>
          </cell>
          <cell r="P8">
            <v>61414413</v>
          </cell>
        </row>
        <row r="9">
          <cell r="A9" t="str">
            <v>CARNES</v>
          </cell>
          <cell r="B9" t="str">
            <v>(1º Nível) CARNES</v>
          </cell>
          <cell r="C9">
            <v>1503811885</v>
          </cell>
          <cell r="D9">
            <v>672637002</v>
          </cell>
          <cell r="E9">
            <v>2028267764</v>
          </cell>
          <cell r="F9">
            <v>731750446</v>
          </cell>
          <cell r="G9">
            <v>31033973</v>
          </cell>
          <cell r="H9">
            <v>7243446</v>
          </cell>
          <cell r="I9">
            <v>45698253</v>
          </cell>
          <cell r="J9">
            <v>8204274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750589207</v>
          </cell>
          <cell r="D10">
            <v>4275784369</v>
          </cell>
          <cell r="E10">
            <v>469075842</v>
          </cell>
          <cell r="F10">
            <v>2093447605</v>
          </cell>
          <cell r="G10">
            <v>250768456</v>
          </cell>
          <cell r="H10">
            <v>831892188</v>
          </cell>
          <cell r="I10">
            <v>311236975</v>
          </cell>
          <cell r="J10">
            <v>953567810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30402796</v>
          </cell>
          <cell r="D11">
            <v>16979109</v>
          </cell>
          <cell r="E11">
            <v>31411352</v>
          </cell>
          <cell r="F11">
            <v>15769093</v>
          </cell>
          <cell r="G11">
            <v>4807062</v>
          </cell>
          <cell r="H11">
            <v>2324094</v>
          </cell>
          <cell r="I11">
            <v>5112957</v>
          </cell>
          <cell r="J11">
            <v>2174704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4120720201</v>
          </cell>
          <cell r="D12">
            <v>11808478011</v>
          </cell>
          <cell r="E12">
            <v>5010144506</v>
          </cell>
          <cell r="F12">
            <v>10771449031</v>
          </cell>
          <cell r="G12">
            <v>38061195</v>
          </cell>
          <cell r="H12">
            <v>126689580</v>
          </cell>
          <cell r="I12">
            <v>55184546</v>
          </cell>
          <cell r="J12">
            <v>109120630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1039665286</v>
          </cell>
          <cell r="D13">
            <v>3532316356</v>
          </cell>
          <cell r="E13">
            <v>930056794</v>
          </cell>
          <cell r="F13">
            <v>2643336662</v>
          </cell>
          <cell r="G13">
            <v>14670468</v>
          </cell>
          <cell r="H13">
            <v>20648953</v>
          </cell>
          <cell r="I13">
            <v>12340461</v>
          </cell>
          <cell r="J13">
            <v>16470130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89172282</v>
          </cell>
          <cell r="D14">
            <v>39057822</v>
          </cell>
          <cell r="E14">
            <v>143822886</v>
          </cell>
          <cell r="F14">
            <v>29895765</v>
          </cell>
          <cell r="G14">
            <v>10130597</v>
          </cell>
          <cell r="H14">
            <v>4229856</v>
          </cell>
          <cell r="I14">
            <v>17705424</v>
          </cell>
          <cell r="J14">
            <v>5583859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93001031</v>
          </cell>
          <cell r="D15">
            <v>41554356</v>
          </cell>
          <cell r="E15">
            <v>97298215</v>
          </cell>
          <cell r="F15">
            <v>40926988</v>
          </cell>
          <cell r="G15">
            <v>24137252</v>
          </cell>
          <cell r="H15">
            <v>7537866</v>
          </cell>
          <cell r="I15">
            <v>30987728</v>
          </cell>
          <cell r="J15">
            <v>12110788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73731828</v>
          </cell>
          <cell r="D16">
            <v>41333011</v>
          </cell>
          <cell r="E16">
            <v>75395410</v>
          </cell>
          <cell r="F16">
            <v>30505512</v>
          </cell>
          <cell r="G16">
            <v>54784249</v>
          </cell>
          <cell r="H16">
            <v>9703314</v>
          </cell>
          <cell r="I16">
            <v>56443659</v>
          </cell>
          <cell r="J16">
            <v>9424536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126102972</v>
          </cell>
          <cell r="D17">
            <v>86345977</v>
          </cell>
          <cell r="E17">
            <v>140727058</v>
          </cell>
          <cell r="F17">
            <v>74992365</v>
          </cell>
          <cell r="G17">
            <v>34526363</v>
          </cell>
          <cell r="H17">
            <v>3146178</v>
          </cell>
          <cell r="I17">
            <v>50536508</v>
          </cell>
          <cell r="J17">
            <v>5401161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55615441</v>
          </cell>
          <cell r="D18">
            <v>53036651</v>
          </cell>
          <cell r="E18">
            <v>60582743</v>
          </cell>
          <cell r="F18">
            <v>52991216</v>
          </cell>
          <cell r="G18">
            <v>45735103</v>
          </cell>
          <cell r="H18">
            <v>38218610</v>
          </cell>
          <cell r="I18">
            <v>45029295</v>
          </cell>
          <cell r="J18">
            <v>28316094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179458529</v>
          </cell>
          <cell r="D19">
            <v>53576149</v>
          </cell>
          <cell r="E19">
            <v>121650343</v>
          </cell>
          <cell r="F19">
            <v>38312977</v>
          </cell>
          <cell r="G19">
            <v>4284239</v>
          </cell>
          <cell r="H19">
            <v>815401</v>
          </cell>
          <cell r="I19">
            <v>3607828</v>
          </cell>
          <cell r="J19">
            <v>905489</v>
          </cell>
        </row>
        <row r="20">
          <cell r="A20" t="str">
            <v>LÁCTEOS</v>
          </cell>
          <cell r="B20" t="str">
            <v>(1º Nível) LÁCTEOS</v>
          </cell>
          <cell r="C20">
            <v>6701334</v>
          </cell>
          <cell r="D20">
            <v>2962627</v>
          </cell>
          <cell r="E20">
            <v>8686040</v>
          </cell>
          <cell r="F20">
            <v>3706551</v>
          </cell>
          <cell r="G20">
            <v>41097893</v>
          </cell>
          <cell r="H20">
            <v>12947389</v>
          </cell>
          <cell r="I20">
            <v>35674561</v>
          </cell>
          <cell r="J20">
            <v>9669200</v>
          </cell>
        </row>
        <row r="21">
          <cell r="A21" t="str">
            <v>PESCADOS</v>
          </cell>
          <cell r="B21" t="str">
            <v>(1º Nível) PESCADOS</v>
          </cell>
          <cell r="C21">
            <v>30059194</v>
          </cell>
          <cell r="D21">
            <v>4766749</v>
          </cell>
          <cell r="E21">
            <v>45802806</v>
          </cell>
          <cell r="F21">
            <v>4296495</v>
          </cell>
          <cell r="G21">
            <v>41638985</v>
          </cell>
          <cell r="H21">
            <v>12558521</v>
          </cell>
          <cell r="I21">
            <v>89572764</v>
          </cell>
          <cell r="J21">
            <v>18342097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1627245</v>
          </cell>
          <cell r="D22">
            <v>601920</v>
          </cell>
          <cell r="E22">
            <v>1816107</v>
          </cell>
          <cell r="F22">
            <v>487230</v>
          </cell>
          <cell r="G22">
            <v>3707595</v>
          </cell>
          <cell r="H22">
            <v>240439</v>
          </cell>
          <cell r="I22">
            <v>2396965</v>
          </cell>
          <cell r="J22">
            <v>126287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77356793</v>
          </cell>
          <cell r="D23">
            <v>52080767</v>
          </cell>
          <cell r="E23">
            <v>79552292</v>
          </cell>
          <cell r="F23">
            <v>48398239</v>
          </cell>
          <cell r="G23">
            <v>27218895</v>
          </cell>
          <cell r="H23">
            <v>7470759</v>
          </cell>
          <cell r="I23">
            <v>28802955</v>
          </cell>
          <cell r="J23">
            <v>7556707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11881809</v>
          </cell>
          <cell r="D24">
            <v>5382338</v>
          </cell>
          <cell r="E24">
            <v>11167409</v>
          </cell>
          <cell r="F24">
            <v>3027739</v>
          </cell>
          <cell r="G24">
            <v>0</v>
          </cell>
          <cell r="H24">
            <v>0</v>
          </cell>
          <cell r="I24">
            <v>9168</v>
          </cell>
          <cell r="J24">
            <v>800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916458975</v>
          </cell>
          <cell r="D25">
            <v>2360715790</v>
          </cell>
          <cell r="E25">
            <v>1296073483</v>
          </cell>
          <cell r="F25">
            <v>2556080583</v>
          </cell>
          <cell r="G25">
            <v>86400431</v>
          </cell>
          <cell r="H25">
            <v>70733313</v>
          </cell>
          <cell r="I25">
            <v>137715984</v>
          </cell>
          <cell r="J25">
            <v>123125608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35278468</v>
          </cell>
          <cell r="D26">
            <v>46855962</v>
          </cell>
          <cell r="E26">
            <v>56232205</v>
          </cell>
          <cell r="F26">
            <v>67543137</v>
          </cell>
          <cell r="G26">
            <v>82641666</v>
          </cell>
          <cell r="H26">
            <v>104357113</v>
          </cell>
          <cell r="I26">
            <v>70409365</v>
          </cell>
          <cell r="J26">
            <v>82092458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35960567</v>
          </cell>
          <cell r="D27">
            <v>49923516</v>
          </cell>
          <cell r="E27">
            <v>47455226</v>
          </cell>
          <cell r="F27">
            <v>45991435</v>
          </cell>
          <cell r="G27">
            <v>74030100</v>
          </cell>
          <cell r="H27">
            <v>56670947</v>
          </cell>
          <cell r="I27">
            <v>103008594</v>
          </cell>
          <cell r="J27">
            <v>56531193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28539075</v>
          </cell>
          <cell r="D28">
            <v>30595911</v>
          </cell>
          <cell r="E28">
            <v>38544785</v>
          </cell>
          <cell r="F28">
            <v>34280744</v>
          </cell>
          <cell r="G28">
            <v>35979535</v>
          </cell>
          <cell r="H28">
            <v>20969077</v>
          </cell>
          <cell r="I28">
            <v>30095533</v>
          </cell>
          <cell r="J28">
            <v>12999790</v>
          </cell>
        </row>
        <row r="29">
          <cell r="A29" t="str">
            <v>SUCOS</v>
          </cell>
          <cell r="B29" t="str">
            <v>(1º Nível) SUCOS</v>
          </cell>
          <cell r="C29">
            <v>91204644</v>
          </cell>
          <cell r="D29">
            <v>128390901</v>
          </cell>
          <cell r="E29">
            <v>155836656</v>
          </cell>
          <cell r="F29">
            <v>184195870</v>
          </cell>
          <cell r="G29">
            <v>695575</v>
          </cell>
          <cell r="H29">
            <v>217855</v>
          </cell>
          <cell r="I29">
            <v>969019</v>
          </cell>
          <cell r="J29">
            <v>366809</v>
          </cell>
        </row>
        <row r="30">
          <cell r="A30" t="str">
            <v/>
          </cell>
          <cell r="B30" t="str">
            <v xml:space="preserve">(2º Nível) </v>
          </cell>
          <cell r="C30">
            <v>9749668944</v>
          </cell>
          <cell r="D30">
            <v>23514196935</v>
          </cell>
          <cell r="E30">
            <v>11290177618</v>
          </cell>
          <cell r="F30">
            <v>19650757183</v>
          </cell>
          <cell r="G30">
            <v>982876712</v>
          </cell>
          <cell r="H30">
            <v>1369453998</v>
          </cell>
          <cell r="I30">
            <v>1236569440</v>
          </cell>
          <cell r="J30">
            <v>1497581874</v>
          </cell>
        </row>
        <row r="31">
          <cell r="A31" t="str">
            <v>ABACATES</v>
          </cell>
          <cell r="B31" t="str">
            <v>(2º Nível) ABACATES</v>
          </cell>
          <cell r="C31">
            <v>889766</v>
          </cell>
          <cell r="D31">
            <v>616298</v>
          </cell>
          <cell r="E31">
            <v>1432265</v>
          </cell>
          <cell r="F31">
            <v>933763</v>
          </cell>
        </row>
        <row r="32">
          <cell r="A32" t="str">
            <v>ABACAXIS</v>
          </cell>
          <cell r="B32" t="str">
            <v>(2º Nível) ABACAXIS</v>
          </cell>
          <cell r="C32">
            <v>67381</v>
          </cell>
          <cell r="D32">
            <v>91114</v>
          </cell>
          <cell r="E32">
            <v>121806</v>
          </cell>
          <cell r="F32">
            <v>176685</v>
          </cell>
          <cell r="G32">
            <v>0</v>
          </cell>
          <cell r="H32">
            <v>0</v>
          </cell>
          <cell r="I32">
            <v>169</v>
          </cell>
          <cell r="J32">
            <v>7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123</v>
          </cell>
          <cell r="D33">
            <v>48</v>
          </cell>
          <cell r="E33">
            <v>0</v>
          </cell>
          <cell r="F33">
            <v>0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910550241</v>
          </cell>
          <cell r="D34">
            <v>3289294951</v>
          </cell>
          <cell r="E34">
            <v>811670104</v>
          </cell>
          <cell r="F34">
            <v>2466132192</v>
          </cell>
          <cell r="G34">
            <v>68683</v>
          </cell>
          <cell r="H34">
            <v>67829</v>
          </cell>
          <cell r="I34">
            <v>456551</v>
          </cell>
          <cell r="J34">
            <v>438155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49276988</v>
          </cell>
          <cell r="D35">
            <v>9646266</v>
          </cell>
          <cell r="E35">
            <v>40249786</v>
          </cell>
          <cell r="F35">
            <v>7566848</v>
          </cell>
          <cell r="G35">
            <v>7194816</v>
          </cell>
          <cell r="H35">
            <v>773827</v>
          </cell>
          <cell r="I35">
            <v>9480801</v>
          </cell>
          <cell r="J35">
            <v>1114289</v>
          </cell>
        </row>
        <row r="36">
          <cell r="A36" t="str">
            <v>ÁLCOOL</v>
          </cell>
          <cell r="B36" t="str">
            <v>(2º Nível) ÁLCOOL</v>
          </cell>
          <cell r="C36">
            <v>128533036</v>
          </cell>
          <cell r="D36">
            <v>241829925</v>
          </cell>
          <cell r="E36">
            <v>116995046</v>
          </cell>
          <cell r="F36">
            <v>174596526</v>
          </cell>
          <cell r="G36">
            <v>8762412</v>
          </cell>
          <cell r="H36">
            <v>16227422</v>
          </cell>
          <cell r="I36">
            <v>7481812</v>
          </cell>
          <cell r="J36">
            <v>11902153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119988778</v>
          </cell>
          <cell r="D37">
            <v>82078915</v>
          </cell>
          <cell r="E37">
            <v>132470832</v>
          </cell>
          <cell r="F37">
            <v>71271356</v>
          </cell>
          <cell r="G37">
            <v>32097599</v>
          </cell>
          <cell r="H37">
            <v>2972028</v>
          </cell>
          <cell r="I37">
            <v>45997001</v>
          </cell>
          <cell r="J37">
            <v>4782789</v>
          </cell>
        </row>
        <row r="38">
          <cell r="A38" t="str">
            <v>AMEIXAS</v>
          </cell>
          <cell r="B38" t="str">
            <v>(2º Nível) AMEIXAS</v>
          </cell>
          <cell r="C38">
            <v>2329</v>
          </cell>
          <cell r="D38">
            <v>577</v>
          </cell>
          <cell r="E38">
            <v>2159</v>
          </cell>
          <cell r="F38">
            <v>364</v>
          </cell>
          <cell r="G38">
            <v>3212319</v>
          </cell>
          <cell r="H38">
            <v>1538178</v>
          </cell>
          <cell r="I38">
            <v>4848966</v>
          </cell>
          <cell r="J38">
            <v>1209841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36729940</v>
          </cell>
          <cell r="D39">
            <v>29247209</v>
          </cell>
          <cell r="E39">
            <v>28282537</v>
          </cell>
          <cell r="F39">
            <v>21344301</v>
          </cell>
          <cell r="G39">
            <v>957000</v>
          </cell>
          <cell r="H39">
            <v>500000</v>
          </cell>
          <cell r="I39">
            <v>186272</v>
          </cell>
          <cell r="J39">
            <v>152620</v>
          </cell>
        </row>
        <row r="40">
          <cell r="A40" t="str">
            <v>BANANAS</v>
          </cell>
          <cell r="B40" t="str">
            <v>(2º Nível) BANANAS</v>
          </cell>
          <cell r="C40">
            <v>1866662</v>
          </cell>
          <cell r="D40">
            <v>7578577</v>
          </cell>
          <cell r="E40">
            <v>2568990</v>
          </cell>
          <cell r="F40">
            <v>7984477</v>
          </cell>
          <cell r="G40">
            <v>28662</v>
          </cell>
          <cell r="H40">
            <v>10319</v>
          </cell>
          <cell r="I40">
            <v>8657</v>
          </cell>
          <cell r="J40">
            <v>2000</v>
          </cell>
        </row>
        <row r="41">
          <cell r="A41" t="str">
            <v>BEBIDAS ALCÓOLICAS</v>
          </cell>
          <cell r="B41" t="str">
            <v>(2º Nível) BEBIDAS ALCÓOLICAS</v>
          </cell>
          <cell r="C41">
            <v>8668923</v>
          </cell>
          <cell r="D41">
            <v>11831442</v>
          </cell>
          <cell r="E41">
            <v>12713553</v>
          </cell>
          <cell r="F41">
            <v>17042567</v>
          </cell>
          <cell r="G41">
            <v>50618518</v>
          </cell>
          <cell r="H41">
            <v>20823129</v>
          </cell>
          <cell r="I41">
            <v>61663674</v>
          </cell>
          <cell r="J41">
            <v>22551794</v>
          </cell>
        </row>
        <row r="42">
          <cell r="A42" t="str">
            <v>BEBIDAS NÃO ALCOÓLICAS</v>
          </cell>
          <cell r="B42" t="str">
            <v>(2º Nível) BEBIDAS NÃO ALCOÓLICAS</v>
          </cell>
          <cell r="C42">
            <v>1132367</v>
          </cell>
          <cell r="D42">
            <v>2745900</v>
          </cell>
          <cell r="E42">
            <v>1921544</v>
          </cell>
          <cell r="F42">
            <v>3852840</v>
          </cell>
          <cell r="G42">
            <v>3588219</v>
          </cell>
          <cell r="H42">
            <v>4868924</v>
          </cell>
          <cell r="I42">
            <v>5612947</v>
          </cell>
          <cell r="J42">
            <v>5123965</v>
          </cell>
        </row>
        <row r="43">
          <cell r="A43" t="str">
            <v>BORRACHA NATURAL E GOMAS NATURAIS</v>
          </cell>
          <cell r="B43" t="str">
            <v>(2º Nível) BORRACHA NATURAL E GOMAS NATURAIS</v>
          </cell>
          <cell r="C43">
            <v>209362</v>
          </cell>
          <cell r="D43">
            <v>103711</v>
          </cell>
          <cell r="E43">
            <v>745274</v>
          </cell>
          <cell r="F43">
            <v>319195</v>
          </cell>
          <cell r="G43">
            <v>17231446</v>
          </cell>
          <cell r="H43">
            <v>12717737</v>
          </cell>
          <cell r="I43">
            <v>38544802</v>
          </cell>
          <cell r="J43">
            <v>20541112</v>
          </cell>
        </row>
        <row r="44">
          <cell r="A44" t="str">
            <v>BOVINOS E BUBALINOS VIVOS</v>
          </cell>
          <cell r="B44" t="str">
            <v>(2º Nível) BOVINOS E BUBALINOS VIVOS</v>
          </cell>
          <cell r="C44">
            <v>15731148</v>
          </cell>
          <cell r="D44">
            <v>9692030</v>
          </cell>
          <cell r="E44">
            <v>23429</v>
          </cell>
          <cell r="F44">
            <v>6120</v>
          </cell>
          <cell r="G44">
            <v>150458</v>
          </cell>
          <cell r="H44">
            <v>10942</v>
          </cell>
          <cell r="I44">
            <v>0</v>
          </cell>
          <cell r="J44">
            <v>0</v>
          </cell>
        </row>
        <row r="45">
          <cell r="A45" t="str">
            <v>CACAU INTEIRO OU PARTIDO</v>
          </cell>
          <cell r="B45" t="str">
            <v>(2º Nível) CACAU INTEIRO OU PARTIDO</v>
          </cell>
          <cell r="C45">
            <v>1362</v>
          </cell>
          <cell r="D45">
            <v>168</v>
          </cell>
          <cell r="E45">
            <v>6</v>
          </cell>
          <cell r="F45">
            <v>200</v>
          </cell>
          <cell r="G45">
            <v>0</v>
          </cell>
          <cell r="H45">
            <v>0</v>
          </cell>
          <cell r="I45">
            <v>5275269</v>
          </cell>
          <cell r="J45">
            <v>2002720</v>
          </cell>
        </row>
        <row r="46">
          <cell r="A46" t="str">
            <v>CAFÉ VERDE E CAFÉ TORRADO</v>
          </cell>
          <cell r="B46" t="str">
            <v>(2º Nível) CAFÉ VERDE E CAFÉ TORRADO</v>
          </cell>
          <cell r="C46">
            <v>325702939</v>
          </cell>
          <cell r="D46">
            <v>168517606</v>
          </cell>
          <cell r="E46">
            <v>336851186</v>
          </cell>
          <cell r="F46">
            <v>143374832</v>
          </cell>
          <cell r="G46">
            <v>4685534</v>
          </cell>
          <cell r="H46">
            <v>403459</v>
          </cell>
          <cell r="I46">
            <v>8114503</v>
          </cell>
          <cell r="J46">
            <v>698695</v>
          </cell>
        </row>
        <row r="47">
          <cell r="A47" t="str">
            <v>CAQUIS</v>
          </cell>
          <cell r="B47" t="str">
            <v>(2º Nível) CAQUIS</v>
          </cell>
          <cell r="C47">
            <v>373</v>
          </cell>
          <cell r="D47">
            <v>246</v>
          </cell>
          <cell r="E47">
            <v>54735</v>
          </cell>
          <cell r="F47">
            <v>135743</v>
          </cell>
        </row>
        <row r="48">
          <cell r="A48" t="str">
            <v>CARNE BOVINA</v>
          </cell>
          <cell r="B48" t="str">
            <v>(2º Nível) CARNE BOVINA</v>
          </cell>
          <cell r="C48">
            <v>776354579</v>
          </cell>
          <cell r="D48">
            <v>193914814</v>
          </cell>
          <cell r="E48">
            <v>1009049975</v>
          </cell>
          <cell r="F48">
            <v>191095316</v>
          </cell>
          <cell r="G48">
            <v>15461685</v>
          </cell>
          <cell r="H48">
            <v>5081956</v>
          </cell>
          <cell r="I48">
            <v>30066759</v>
          </cell>
          <cell r="J48">
            <v>5996789</v>
          </cell>
        </row>
        <row r="49">
          <cell r="A49" t="str">
            <v>CARNE DE FRANGO</v>
          </cell>
          <cell r="B49" t="str">
            <v>(2º Nível) CARNE DE FRANGO</v>
          </cell>
          <cell r="C49">
            <v>491543306</v>
          </cell>
          <cell r="D49">
            <v>356967320</v>
          </cell>
          <cell r="E49">
            <v>723955617</v>
          </cell>
          <cell r="F49">
            <v>412047352</v>
          </cell>
          <cell r="G49">
            <v>683194</v>
          </cell>
          <cell r="H49">
            <v>449776</v>
          </cell>
          <cell r="I49">
            <v>1094321</v>
          </cell>
          <cell r="J49">
            <v>401855</v>
          </cell>
        </row>
        <row r="50">
          <cell r="A50" t="str">
            <v>CARNE DE OVINO E CAPRINO</v>
          </cell>
          <cell r="B50" t="str">
            <v>(2º Nível) CARNE DE OVINO E CAPRINO</v>
          </cell>
          <cell r="C50">
            <v>46751</v>
          </cell>
          <cell r="D50">
            <v>5572</v>
          </cell>
          <cell r="E50">
            <v>49590</v>
          </cell>
          <cell r="F50">
            <v>5244</v>
          </cell>
          <cell r="G50">
            <v>1722978</v>
          </cell>
          <cell r="H50">
            <v>221949</v>
          </cell>
          <cell r="I50">
            <v>2059511</v>
          </cell>
          <cell r="J50">
            <v>235737</v>
          </cell>
        </row>
        <row r="51">
          <cell r="A51" t="str">
            <v>CARNE DE PATO</v>
          </cell>
          <cell r="B51" t="str">
            <v>(2º Nível) CARNE DE PATO</v>
          </cell>
          <cell r="C51">
            <v>528463</v>
          </cell>
          <cell r="D51">
            <v>192068</v>
          </cell>
          <cell r="E51">
            <v>1142221</v>
          </cell>
          <cell r="F51">
            <v>376699</v>
          </cell>
          <cell r="G51">
            <v>0</v>
          </cell>
          <cell r="H51">
            <v>0</v>
          </cell>
          <cell r="I51">
            <v>124185</v>
          </cell>
          <cell r="J51">
            <v>3984</v>
          </cell>
        </row>
        <row r="52">
          <cell r="A52" t="str">
            <v>CARNE DE PERU</v>
          </cell>
          <cell r="B52" t="str">
            <v>(2º Nível) CARNE DE PERU</v>
          </cell>
          <cell r="C52">
            <v>3906871</v>
          </cell>
          <cell r="D52">
            <v>3109238</v>
          </cell>
          <cell r="E52">
            <v>9839696</v>
          </cell>
          <cell r="F52">
            <v>3794667</v>
          </cell>
        </row>
        <row r="53">
          <cell r="A53" t="str">
            <v>CARNE SUÍNA</v>
          </cell>
          <cell r="B53" t="str">
            <v>(2º Nível) CARNE SUÍNA</v>
          </cell>
          <cell r="C53">
            <v>201898469</v>
          </cell>
          <cell r="D53">
            <v>99286898</v>
          </cell>
          <cell r="E53">
            <v>244276008</v>
          </cell>
          <cell r="F53">
            <v>100973696</v>
          </cell>
          <cell r="G53">
            <v>12933706</v>
          </cell>
          <cell r="H53">
            <v>1459594</v>
          </cell>
          <cell r="I53">
            <v>11935723</v>
          </cell>
          <cell r="J53">
            <v>1520575</v>
          </cell>
        </row>
        <row r="54">
          <cell r="A54" t="str">
            <v>CARNES DE EQÜIDEOS</v>
          </cell>
          <cell r="B54" t="str">
            <v>(2º Nível) CARNES DE EQÜIDEOS</v>
          </cell>
          <cell r="C54">
            <v>1041139</v>
          </cell>
          <cell r="D54">
            <v>533377</v>
          </cell>
          <cell r="E54">
            <v>2479907</v>
          </cell>
          <cell r="F54">
            <v>817611</v>
          </cell>
        </row>
        <row r="55">
          <cell r="A55" t="str">
            <v>CAVALOS, ASININOS E MUARES VIVOS</v>
          </cell>
          <cell r="B55" t="str">
            <v>(2º Nível) CAVALOS, ASININOS E MUARES VIVOS</v>
          </cell>
          <cell r="C55">
            <v>652595</v>
          </cell>
          <cell r="D55">
            <v>10809</v>
          </cell>
          <cell r="E55">
            <v>342032</v>
          </cell>
          <cell r="F55">
            <v>18344</v>
          </cell>
          <cell r="G55">
            <v>519911</v>
          </cell>
          <cell r="H55">
            <v>9530</v>
          </cell>
          <cell r="I55">
            <v>91887</v>
          </cell>
          <cell r="J55">
            <v>6400</v>
          </cell>
        </row>
        <row r="56">
          <cell r="A56" t="str">
            <v>CELULOSE</v>
          </cell>
          <cell r="B56" t="str">
            <v>(2º Nível) CELULOSE</v>
          </cell>
          <cell r="C56">
            <v>469959962</v>
          </cell>
          <cell r="D56">
            <v>1447662303</v>
          </cell>
          <cell r="E56">
            <v>595189610</v>
          </cell>
          <cell r="F56">
            <v>1414184558</v>
          </cell>
          <cell r="G56">
            <v>12458148</v>
          </cell>
          <cell r="H56">
            <v>16425438</v>
          </cell>
          <cell r="I56">
            <v>16458860</v>
          </cell>
          <cell r="J56">
            <v>17994111</v>
          </cell>
        </row>
        <row r="57">
          <cell r="A57" t="str">
            <v>CEREAIS</v>
          </cell>
          <cell r="B57" t="str">
            <v>(2º Nível) CEREAIS</v>
          </cell>
          <cell r="C57">
            <v>711675911</v>
          </cell>
          <cell r="D57">
            <v>4220932282</v>
          </cell>
          <cell r="E57">
            <v>430662508</v>
          </cell>
          <cell r="F57">
            <v>2054445529</v>
          </cell>
          <cell r="G57">
            <v>145010011</v>
          </cell>
          <cell r="H57">
            <v>638217182</v>
          </cell>
          <cell r="I57">
            <v>225321884</v>
          </cell>
          <cell r="J57">
            <v>796582966</v>
          </cell>
        </row>
        <row r="58">
          <cell r="A58" t="str">
            <v>CEREJAS</v>
          </cell>
          <cell r="B58" t="str">
            <v>(2º Nível) CEREJAS</v>
          </cell>
          <cell r="C58">
            <v>2392</v>
          </cell>
          <cell r="D58">
            <v>365</v>
          </cell>
          <cell r="E58">
            <v>2377</v>
          </cell>
          <cell r="F58">
            <v>381</v>
          </cell>
          <cell r="G58">
            <v>1131363</v>
          </cell>
          <cell r="H58">
            <v>364773</v>
          </cell>
          <cell r="I58">
            <v>779109</v>
          </cell>
          <cell r="J58">
            <v>249083</v>
          </cell>
        </row>
        <row r="59">
          <cell r="A59" t="str">
            <v>CHÁ, MATE E SUAS PREPARAÇÕES</v>
          </cell>
          <cell r="B59" t="str">
            <v>(2º Nível) CHÁ, MATE E SUAS PREPARAÇÕES</v>
          </cell>
          <cell r="C59">
            <v>8118852</v>
          </cell>
          <cell r="D59">
            <v>4800784</v>
          </cell>
          <cell r="E59">
            <v>9506874</v>
          </cell>
          <cell r="F59">
            <v>5340209</v>
          </cell>
          <cell r="G59">
            <v>703281</v>
          </cell>
          <cell r="H59">
            <v>97655</v>
          </cell>
          <cell r="I59">
            <v>785294</v>
          </cell>
          <cell r="J59">
            <v>131741</v>
          </cell>
        </row>
        <row r="60">
          <cell r="A60" t="str">
            <v>CLEMENTINAS</v>
          </cell>
          <cell r="B60" t="str">
            <v>(2º Nível) CLEMENTINAS</v>
          </cell>
          <cell r="G60">
            <v>36720</v>
          </cell>
          <cell r="H60">
            <v>18900</v>
          </cell>
          <cell r="I60">
            <v>29062</v>
          </cell>
          <cell r="J60">
            <v>26170</v>
          </cell>
        </row>
        <row r="61">
          <cell r="A61" t="str">
            <v>COCOS</v>
          </cell>
          <cell r="B61" t="str">
            <v>(2º Nível) COCOS</v>
          </cell>
          <cell r="C61">
            <v>74551</v>
          </cell>
          <cell r="D61">
            <v>62826</v>
          </cell>
          <cell r="E61">
            <v>189973</v>
          </cell>
          <cell r="F61">
            <v>158794</v>
          </cell>
          <cell r="G61">
            <v>740584</v>
          </cell>
          <cell r="H61">
            <v>538047</v>
          </cell>
          <cell r="I61">
            <v>818235</v>
          </cell>
          <cell r="J61">
            <v>459828</v>
          </cell>
        </row>
        <row r="62">
          <cell r="A62" t="str">
            <v>CONSERVAS E PREPARAÇÕES DE FRUTAS (EXCL. SUCOS)</v>
          </cell>
          <cell r="B62" t="str">
            <v>(2º Nível) CONSERVAS E PREPARAÇÕES DE FRUTAS (EXCL. SUCOS)</v>
          </cell>
          <cell r="C62">
            <v>7345966</v>
          </cell>
          <cell r="D62">
            <v>4836114</v>
          </cell>
          <cell r="E62">
            <v>8725386</v>
          </cell>
          <cell r="F62">
            <v>4803001</v>
          </cell>
          <cell r="G62">
            <v>2837780</v>
          </cell>
          <cell r="H62">
            <v>980826</v>
          </cell>
          <cell r="I62">
            <v>3524541</v>
          </cell>
          <cell r="J62">
            <v>1166321</v>
          </cell>
        </row>
        <row r="63">
          <cell r="A63" t="str">
            <v>COUROS E PELES DE BOVINOS OU EQUÍDEOS</v>
          </cell>
          <cell r="B63" t="str">
            <v>(2º Nível) COUROS E PELES DE BOVINOS OU EQUÍDEOS</v>
          </cell>
          <cell r="C63">
            <v>65321192</v>
          </cell>
          <cell r="D63">
            <v>38064929</v>
          </cell>
          <cell r="E63">
            <v>112537244</v>
          </cell>
          <cell r="F63">
            <v>28635657</v>
          </cell>
          <cell r="G63">
            <v>1869712</v>
          </cell>
          <cell r="H63">
            <v>3988535</v>
          </cell>
          <cell r="I63">
            <v>7682628</v>
          </cell>
          <cell r="J63">
            <v>5247704</v>
          </cell>
        </row>
        <row r="64">
          <cell r="A64" t="str">
            <v>COUROS E PELES DE CAPRINOS</v>
          </cell>
          <cell r="B64" t="str">
            <v>(2º Nível) COUROS E PELES DE CAPRINOS</v>
          </cell>
          <cell r="C64">
            <v>6374</v>
          </cell>
          <cell r="D64">
            <v>38</v>
          </cell>
          <cell r="E64">
            <v>89208</v>
          </cell>
          <cell r="F64">
            <v>5470</v>
          </cell>
          <cell r="G64">
            <v>0</v>
          </cell>
          <cell r="H64">
            <v>0</v>
          </cell>
          <cell r="I64">
            <v>14335</v>
          </cell>
          <cell r="J64">
            <v>260</v>
          </cell>
        </row>
        <row r="65">
          <cell r="A65" t="str">
            <v>COUROS E PELES DE OUTROS ANIMAIS</v>
          </cell>
          <cell r="B65" t="str">
            <v>(2º Nível) COUROS E PELES DE OUTROS ANIMAIS</v>
          </cell>
          <cell r="C65">
            <v>368400</v>
          </cell>
          <cell r="D65">
            <v>1575</v>
          </cell>
          <cell r="E65">
            <v>715484</v>
          </cell>
          <cell r="F65">
            <v>3572</v>
          </cell>
          <cell r="G65">
            <v>0</v>
          </cell>
          <cell r="H65">
            <v>0</v>
          </cell>
          <cell r="I65">
            <v>51677</v>
          </cell>
          <cell r="J65">
            <v>2047</v>
          </cell>
        </row>
        <row r="66">
          <cell r="A66" t="str">
            <v>COUROS E PELES DE OVINOS</v>
          </cell>
          <cell r="B66" t="str">
            <v>(2º Nível) COUROS E PELES DE OVINOS</v>
          </cell>
          <cell r="C66">
            <v>67037</v>
          </cell>
          <cell r="D66">
            <v>5477</v>
          </cell>
          <cell r="E66">
            <v>399371</v>
          </cell>
          <cell r="F66">
            <v>17718</v>
          </cell>
          <cell r="G66">
            <v>48016</v>
          </cell>
          <cell r="H66">
            <v>51878</v>
          </cell>
          <cell r="I66">
            <v>243659</v>
          </cell>
          <cell r="J66">
            <v>134595</v>
          </cell>
        </row>
        <row r="67">
          <cell r="A67" t="str">
            <v>COUROS E PELES DE RÉPTEIS</v>
          </cell>
          <cell r="B67" t="str">
            <v>(2º Nível) COUROS E PELES DE RÉPTEIS</v>
          </cell>
          <cell r="C67">
            <v>25870</v>
          </cell>
          <cell r="D67">
            <v>148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26208</v>
          </cell>
          <cell r="J67">
            <v>95</v>
          </cell>
        </row>
        <row r="68">
          <cell r="A68" t="str">
            <v>COUROS E PELES DE SUÍNOS</v>
          </cell>
          <cell r="B68" t="str">
            <v>(2º Nível) COUROS E PELES DE SUÍNOS</v>
          </cell>
          <cell r="G68">
            <v>14462</v>
          </cell>
          <cell r="H68">
            <v>664</v>
          </cell>
          <cell r="I68">
            <v>18769</v>
          </cell>
          <cell r="J68">
            <v>1724</v>
          </cell>
        </row>
        <row r="69">
          <cell r="A69" t="str">
            <v>CRUSTÁCEOS E MOLUSCOS</v>
          </cell>
          <cell r="B69" t="str">
            <v>(2º Nível) CRUSTÁCEOS E MOLUSCOS</v>
          </cell>
          <cell r="C69">
            <v>12639204</v>
          </cell>
          <cell r="D69">
            <v>548122</v>
          </cell>
          <cell r="E69">
            <v>25510010</v>
          </cell>
          <cell r="F69">
            <v>744267</v>
          </cell>
          <cell r="G69">
            <v>321600</v>
          </cell>
          <cell r="H69">
            <v>91609</v>
          </cell>
          <cell r="I69">
            <v>645272</v>
          </cell>
          <cell r="J69">
            <v>152695</v>
          </cell>
        </row>
        <row r="70">
          <cell r="A70" t="str">
            <v>DAMASCOS</v>
          </cell>
          <cell r="B70" t="str">
            <v>(2º Nível) DAMASCOS</v>
          </cell>
          <cell r="C70">
            <v>358</v>
          </cell>
          <cell r="D70">
            <v>48</v>
          </cell>
          <cell r="E70">
            <v>342</v>
          </cell>
          <cell r="F70">
            <v>27</v>
          </cell>
          <cell r="G70">
            <v>1283860</v>
          </cell>
          <cell r="H70">
            <v>463477</v>
          </cell>
          <cell r="I70">
            <v>1266890</v>
          </cell>
          <cell r="J70">
            <v>356810</v>
          </cell>
        </row>
        <row r="71">
          <cell r="A71" t="str">
            <v>DEMAIS  PRODUTOS LÁCTEOS</v>
          </cell>
          <cell r="B71" t="str">
            <v>(2º Nível) DEMAIS  PRODUTOS LÁCTEOS</v>
          </cell>
          <cell r="C71">
            <v>982814</v>
          </cell>
          <cell r="D71">
            <v>315500</v>
          </cell>
          <cell r="E71">
            <v>1578101</v>
          </cell>
          <cell r="F71">
            <v>504942</v>
          </cell>
          <cell r="G71">
            <v>6218277</v>
          </cell>
          <cell r="H71">
            <v>930229</v>
          </cell>
          <cell r="I71">
            <v>2342731</v>
          </cell>
          <cell r="J71">
            <v>408452</v>
          </cell>
        </row>
        <row r="72">
          <cell r="A72" t="str">
            <v>DEMAIS AÇÚCARES</v>
          </cell>
          <cell r="B72" t="str">
            <v>(2º Nível) DEMAIS AÇÚCARES</v>
          </cell>
          <cell r="C72">
            <v>582009</v>
          </cell>
          <cell r="D72">
            <v>1191480</v>
          </cell>
          <cell r="E72">
            <v>1391644</v>
          </cell>
          <cell r="F72">
            <v>2607944</v>
          </cell>
          <cell r="G72">
            <v>5839373</v>
          </cell>
          <cell r="H72">
            <v>4353702</v>
          </cell>
          <cell r="I72">
            <v>4402098</v>
          </cell>
          <cell r="J72">
            <v>4129822</v>
          </cell>
        </row>
        <row r="73">
          <cell r="A73" t="str">
            <v>DEMAIS ÁLCOOIS</v>
          </cell>
          <cell r="B73" t="str">
            <v>(2º Nível) DEMAIS ÁLCOOIS</v>
          </cell>
          <cell r="C73">
            <v>712780</v>
          </cell>
          <cell r="D73">
            <v>424248</v>
          </cell>
          <cell r="E73">
            <v>855869</v>
          </cell>
          <cell r="F73">
            <v>471420</v>
          </cell>
          <cell r="G73">
            <v>779866</v>
          </cell>
          <cell r="H73">
            <v>566058</v>
          </cell>
          <cell r="I73">
            <v>875620</v>
          </cell>
          <cell r="J73">
            <v>615378</v>
          </cell>
        </row>
        <row r="74">
          <cell r="A74" t="str">
            <v>DEMAIS CARNES, MIUDEZAS E PREPARAÇÕES</v>
          </cell>
          <cell r="B74" t="str">
            <v>(2º Nível) DEMAIS CARNES, MIUDEZAS E PREPARAÇÕES</v>
          </cell>
          <cell r="C74">
            <v>28492307</v>
          </cell>
          <cell r="D74">
            <v>18627715</v>
          </cell>
          <cell r="E74">
            <v>37474750</v>
          </cell>
          <cell r="F74">
            <v>22639861</v>
          </cell>
          <cell r="G74">
            <v>232410</v>
          </cell>
          <cell r="H74">
            <v>30171</v>
          </cell>
          <cell r="I74">
            <v>417754</v>
          </cell>
          <cell r="J74">
            <v>45334</v>
          </cell>
        </row>
        <row r="75">
          <cell r="A75" t="str">
            <v>DEMAIS FIBRAS E PRODUTOS TÊXTEIS</v>
          </cell>
          <cell r="B75" t="str">
            <v>(2º Nível) DEMAIS FIBRAS E PRODUTOS TÊXTEIS</v>
          </cell>
          <cell r="C75">
            <v>3739771</v>
          </cell>
          <cell r="D75">
            <v>3408310</v>
          </cell>
          <cell r="E75">
            <v>3405312</v>
          </cell>
          <cell r="F75">
            <v>2618947</v>
          </cell>
          <cell r="G75">
            <v>259007</v>
          </cell>
          <cell r="H75">
            <v>74659</v>
          </cell>
          <cell r="I75">
            <v>727591</v>
          </cell>
          <cell r="J75">
            <v>318864</v>
          </cell>
        </row>
        <row r="76">
          <cell r="A76" t="str">
            <v>DEMAIS PRODUTOS APÍCOLAS</v>
          </cell>
          <cell r="B76" t="str">
            <v>(2º Nível) DEMAIS PRODUTOS APÍCOLAS</v>
          </cell>
          <cell r="C76">
            <v>638021</v>
          </cell>
          <cell r="D76">
            <v>3511</v>
          </cell>
          <cell r="E76">
            <v>730938</v>
          </cell>
          <cell r="F76">
            <v>3734</v>
          </cell>
          <cell r="G76">
            <v>0</v>
          </cell>
          <cell r="H76">
            <v>0</v>
          </cell>
          <cell r="I76">
            <v>9168</v>
          </cell>
          <cell r="J76">
            <v>800</v>
          </cell>
        </row>
        <row r="77">
          <cell r="A77" t="str">
            <v>ENZIMAS E SEUS CONCENTRADOS</v>
          </cell>
          <cell r="B77" t="str">
            <v>(2º Nível) ENZIMAS E SEUS CONCENTRADOS</v>
          </cell>
          <cell r="C77">
            <v>3682501</v>
          </cell>
          <cell r="D77">
            <v>376187</v>
          </cell>
          <cell r="E77">
            <v>3798688</v>
          </cell>
          <cell r="F77">
            <v>401967</v>
          </cell>
          <cell r="G77">
            <v>15392827</v>
          </cell>
          <cell r="H77">
            <v>1938028</v>
          </cell>
          <cell r="I77">
            <v>15236458</v>
          </cell>
          <cell r="J77">
            <v>2114028</v>
          </cell>
        </row>
        <row r="78">
          <cell r="A78" t="str">
            <v>ESPECIARIAS</v>
          </cell>
          <cell r="B78" t="str">
            <v>(2º Nível) ESPECIARIAS</v>
          </cell>
          <cell r="C78">
            <v>22283944</v>
          </cell>
          <cell r="D78">
            <v>12178325</v>
          </cell>
          <cell r="E78">
            <v>21904478</v>
          </cell>
          <cell r="F78">
            <v>10428884</v>
          </cell>
          <cell r="G78">
            <v>4103781</v>
          </cell>
          <cell r="H78">
            <v>2226439</v>
          </cell>
          <cell r="I78">
            <v>4327663</v>
          </cell>
          <cell r="J78">
            <v>2042963</v>
          </cell>
        </row>
        <row r="79">
          <cell r="A79" t="str">
            <v>EXTRATOS DE CAFÉ E SUCEDÂNEOS DO CAFÉ</v>
          </cell>
          <cell r="B79" t="str">
            <v>(2º Nível) EXTRATOS DE CAFÉ E SUCEDÂNEOS DO CAFÉ</v>
          </cell>
          <cell r="C79">
            <v>52723625</v>
          </cell>
          <cell r="D79">
            <v>9883990</v>
          </cell>
          <cell r="E79">
            <v>37088072</v>
          </cell>
          <cell r="F79">
            <v>6613959</v>
          </cell>
          <cell r="G79">
            <v>1100478</v>
          </cell>
          <cell r="H79">
            <v>90520</v>
          </cell>
          <cell r="I79">
            <v>994094</v>
          </cell>
          <cell r="J79">
            <v>94843</v>
          </cell>
        </row>
        <row r="80">
          <cell r="A80" t="str">
            <v>EXTRATOS TANANTES E TINTORIAIS,  TANINOS E SEUS DERIVADOS,  MAT. CORANTES DE ORIG. VEG.</v>
          </cell>
          <cell r="B80" t="str">
            <v>(2º Nível) EXTRATOS TANANTES E TINTORIAIS,  TANINOS E SEUS DERIVADOS,  MAT. CORANTES DE ORIG. VEG.</v>
          </cell>
          <cell r="C80">
            <v>3684904</v>
          </cell>
          <cell r="D80">
            <v>2125658</v>
          </cell>
          <cell r="E80">
            <v>3448452</v>
          </cell>
          <cell r="F80">
            <v>2047753</v>
          </cell>
          <cell r="G80">
            <v>1157848</v>
          </cell>
          <cell r="H80">
            <v>151785</v>
          </cell>
          <cell r="I80">
            <v>1378038</v>
          </cell>
          <cell r="J80">
            <v>247770</v>
          </cell>
        </row>
        <row r="81">
          <cell r="A81" t="str">
            <v>FARELO DE SOJA</v>
          </cell>
          <cell r="B81" t="str">
            <v>(2º Nível) FARELO DE SOJA</v>
          </cell>
          <cell r="C81">
            <v>569994193</v>
          </cell>
          <cell r="D81">
            <v>1713632117</v>
          </cell>
          <cell r="E81">
            <v>872526774</v>
          </cell>
          <cell r="F81">
            <v>1987017120</v>
          </cell>
          <cell r="G81">
            <v>0</v>
          </cell>
          <cell r="H81">
            <v>0</v>
          </cell>
          <cell r="I81">
            <v>23873</v>
          </cell>
          <cell r="J81">
            <v>15960</v>
          </cell>
        </row>
        <row r="82">
          <cell r="A82" t="str">
            <v>FIGOS</v>
          </cell>
          <cell r="B82" t="str">
            <v>(2º Nível) FIGOS</v>
          </cell>
          <cell r="C82">
            <v>240122</v>
          </cell>
          <cell r="D82">
            <v>57032</v>
          </cell>
          <cell r="E82">
            <v>326990</v>
          </cell>
          <cell r="F82">
            <v>82845</v>
          </cell>
          <cell r="G82">
            <v>4109</v>
          </cell>
          <cell r="H82">
            <v>1000</v>
          </cell>
          <cell r="I82">
            <v>160710</v>
          </cell>
          <cell r="J82">
            <v>48024</v>
          </cell>
        </row>
        <row r="83">
          <cell r="A83" t="str">
            <v>FUMO NÃO MANUFATURADO E DESPERDÍCIOS DE FUMO</v>
          </cell>
          <cell r="B83" t="str">
            <v>(2º Nível) FUMO NÃO MANUFATURADO E DESPERDÍCIOS DE FUMO</v>
          </cell>
          <cell r="C83">
            <v>166649424</v>
          </cell>
          <cell r="D83">
            <v>50621471</v>
          </cell>
          <cell r="E83">
            <v>112212229</v>
          </cell>
          <cell r="F83">
            <v>35682130</v>
          </cell>
          <cell r="G83">
            <v>1545802</v>
          </cell>
          <cell r="H83">
            <v>397610</v>
          </cell>
          <cell r="I83">
            <v>1097279</v>
          </cell>
          <cell r="J83">
            <v>637890</v>
          </cell>
        </row>
        <row r="84">
          <cell r="A84" t="str">
            <v>GALOS E GALINHAS VIVOS</v>
          </cell>
          <cell r="B84" t="str">
            <v>(2º Nível) GALOS E GALINHAS VIVOS</v>
          </cell>
          <cell r="C84">
            <v>7682363</v>
          </cell>
          <cell r="D84">
            <v>115401</v>
          </cell>
          <cell r="E84">
            <v>6863253</v>
          </cell>
          <cell r="F84">
            <v>95344</v>
          </cell>
          <cell r="G84">
            <v>0</v>
          </cell>
          <cell r="H84">
            <v>0</v>
          </cell>
          <cell r="I84">
            <v>146820</v>
          </cell>
          <cell r="J84">
            <v>418</v>
          </cell>
        </row>
        <row r="85">
          <cell r="A85" t="str">
            <v>GOIABAS</v>
          </cell>
          <cell r="B85" t="str">
            <v>(2º Nível) GOIABAS</v>
          </cell>
          <cell r="C85">
            <v>51108</v>
          </cell>
          <cell r="D85">
            <v>26243</v>
          </cell>
          <cell r="E85">
            <v>104968</v>
          </cell>
          <cell r="F85">
            <v>52578</v>
          </cell>
        </row>
        <row r="86">
          <cell r="A86" t="str">
            <v>GOMAS, RESINAS E DEMAIS SUCOS E EXTRATOS VEGETAIS</v>
          </cell>
          <cell r="B86" t="str">
            <v>(2º Nível) GOMAS, RESINAS E DEMAIS SUCOS E EXTRATOS VEGETAIS</v>
          </cell>
          <cell r="C86">
            <v>15383504</v>
          </cell>
          <cell r="D86">
            <v>9502785</v>
          </cell>
          <cell r="E86">
            <v>11688485</v>
          </cell>
          <cell r="F86">
            <v>3747734</v>
          </cell>
          <cell r="G86">
            <v>11489985</v>
          </cell>
          <cell r="H86">
            <v>1089596</v>
          </cell>
          <cell r="I86">
            <v>8502704</v>
          </cell>
          <cell r="J86">
            <v>827366</v>
          </cell>
        </row>
        <row r="87">
          <cell r="A87" t="str">
            <v>GORDURAS e OLEOS DE ORIGEM ANIMAL</v>
          </cell>
          <cell r="B87" t="str">
            <v>(2º Nível) GORDURAS e OLEOS DE ORIGEM ANIMAL</v>
          </cell>
          <cell r="C87">
            <v>1221551</v>
          </cell>
          <cell r="D87">
            <v>984212</v>
          </cell>
          <cell r="E87">
            <v>5060368</v>
          </cell>
          <cell r="F87">
            <v>2845433</v>
          </cell>
          <cell r="G87">
            <v>3910935</v>
          </cell>
          <cell r="H87">
            <v>4660307</v>
          </cell>
          <cell r="I87">
            <v>8295269</v>
          </cell>
          <cell r="J87">
            <v>6598128</v>
          </cell>
        </row>
        <row r="88">
          <cell r="A88" t="str">
            <v>IOGURTE E LEITELHO</v>
          </cell>
          <cell r="B88" t="str">
            <v>(2º Nível) IOGURTE E LEITELHO</v>
          </cell>
          <cell r="C88">
            <v>69015</v>
          </cell>
          <cell r="D88">
            <v>57795</v>
          </cell>
          <cell r="E88">
            <v>83194</v>
          </cell>
          <cell r="F88">
            <v>61280</v>
          </cell>
          <cell r="G88">
            <v>141000</v>
          </cell>
          <cell r="H88">
            <v>70500</v>
          </cell>
          <cell r="I88">
            <v>466740</v>
          </cell>
          <cell r="J88">
            <v>139000</v>
          </cell>
        </row>
        <row r="89">
          <cell r="A89" t="str">
            <v>KIWIS</v>
          </cell>
          <cell r="B89" t="str">
            <v>(2º Nível) KIWIS</v>
          </cell>
          <cell r="C89">
            <v>12530</v>
          </cell>
          <cell r="D89">
            <v>3927</v>
          </cell>
          <cell r="E89">
            <v>12233</v>
          </cell>
          <cell r="F89">
            <v>3559</v>
          </cell>
          <cell r="G89">
            <v>5311569</v>
          </cell>
          <cell r="H89">
            <v>3326888</v>
          </cell>
          <cell r="I89">
            <v>3972973</v>
          </cell>
          <cell r="J89">
            <v>2178357</v>
          </cell>
        </row>
        <row r="90">
          <cell r="A90" t="str">
            <v>LÃ OU PELOS FINOS E PRODUTOS TÊXTEIS DE LÃ OU PELOS FINOS</v>
          </cell>
          <cell r="B90" t="str">
            <v>(2º Nível) LÃ OU PELOS FINOS E PRODUTOS TÊXTEIS DE LÃ OU PELOS FINOS</v>
          </cell>
          <cell r="C90">
            <v>272565</v>
          </cell>
          <cell r="D90">
            <v>106144</v>
          </cell>
          <cell r="E90">
            <v>1311537</v>
          </cell>
          <cell r="F90">
            <v>427654</v>
          </cell>
          <cell r="G90">
            <v>889224</v>
          </cell>
          <cell r="H90">
            <v>42412</v>
          </cell>
          <cell r="I90">
            <v>1729816</v>
          </cell>
          <cell r="J90">
            <v>66889</v>
          </cell>
        </row>
        <row r="91">
          <cell r="A91" t="str">
            <v>LARANJAS</v>
          </cell>
          <cell r="B91" t="str">
            <v>(2º Nível) LARANJAS</v>
          </cell>
          <cell r="C91">
            <v>243580</v>
          </cell>
          <cell r="D91">
            <v>379928</v>
          </cell>
          <cell r="E91">
            <v>23752</v>
          </cell>
          <cell r="F91">
            <v>31161</v>
          </cell>
          <cell r="G91">
            <v>646694</v>
          </cell>
          <cell r="H91">
            <v>940002</v>
          </cell>
          <cell r="I91">
            <v>594587</v>
          </cell>
          <cell r="J91">
            <v>988021</v>
          </cell>
        </row>
        <row r="92">
          <cell r="A92" t="str">
            <v>LEITE CONDENSADO E CREME DE LEITE</v>
          </cell>
          <cell r="B92" t="str">
            <v>(2º Nível) LEITE CONDENSADO E CREME DE LEITE</v>
          </cell>
          <cell r="C92">
            <v>3226858</v>
          </cell>
          <cell r="D92">
            <v>1829419</v>
          </cell>
          <cell r="E92">
            <v>2618138</v>
          </cell>
          <cell r="F92">
            <v>1355576</v>
          </cell>
        </row>
        <row r="93">
          <cell r="A93" t="str">
            <v>LEITE FLUIDO E LEITE EM PÓ</v>
          </cell>
          <cell r="B93" t="str">
            <v>(2º Nível) LEITE FLUIDO E LEITE EM PÓ</v>
          </cell>
          <cell r="C93">
            <v>121199</v>
          </cell>
          <cell r="D93">
            <v>140018</v>
          </cell>
          <cell r="E93">
            <v>2208781</v>
          </cell>
          <cell r="F93">
            <v>1223726</v>
          </cell>
          <cell r="G93">
            <v>22207859</v>
          </cell>
          <cell r="H93">
            <v>7798970</v>
          </cell>
          <cell r="I93">
            <v>17491138</v>
          </cell>
          <cell r="J93">
            <v>4917040</v>
          </cell>
        </row>
        <row r="94">
          <cell r="A94" t="str">
            <v>LIMÕES E LIMAS</v>
          </cell>
          <cell r="B94" t="str">
            <v>(2º Nível) LIMÕES E LIMAS</v>
          </cell>
          <cell r="C94">
            <v>7649219</v>
          </cell>
          <cell r="D94">
            <v>8649614</v>
          </cell>
          <cell r="E94">
            <v>10141919</v>
          </cell>
          <cell r="F94">
            <v>12178917</v>
          </cell>
          <cell r="G94">
            <v>66088</v>
          </cell>
          <cell r="H94">
            <v>82560</v>
          </cell>
          <cell r="I94">
            <v>17960</v>
          </cell>
          <cell r="J94">
            <v>22680</v>
          </cell>
        </row>
        <row r="95">
          <cell r="A95" t="str">
            <v>LINHO E PRODUTOS DE LINHO</v>
          </cell>
          <cell r="B95" t="str">
            <v>(2º Nível) LINHO E PRODUTOS DE LINHO</v>
          </cell>
          <cell r="C95">
            <v>230301</v>
          </cell>
          <cell r="D95">
            <v>17675</v>
          </cell>
          <cell r="E95">
            <v>143339</v>
          </cell>
          <cell r="F95">
            <v>9680</v>
          </cell>
          <cell r="G95">
            <v>525073</v>
          </cell>
          <cell r="H95">
            <v>52238</v>
          </cell>
          <cell r="I95">
            <v>1475813</v>
          </cell>
          <cell r="J95">
            <v>226435</v>
          </cell>
        </row>
        <row r="96">
          <cell r="A96" t="str">
            <v>MAÇÃS</v>
          </cell>
          <cell r="B96" t="str">
            <v>(2º Nível) MAÇÃS</v>
          </cell>
          <cell r="C96">
            <v>5822994</v>
          </cell>
          <cell r="D96">
            <v>10100570</v>
          </cell>
          <cell r="E96">
            <v>3226717</v>
          </cell>
          <cell r="F96">
            <v>4214045</v>
          </cell>
          <cell r="G96">
            <v>8989422</v>
          </cell>
          <cell r="H96">
            <v>11999778</v>
          </cell>
          <cell r="I96">
            <v>3581957</v>
          </cell>
          <cell r="J96">
            <v>3982636</v>
          </cell>
        </row>
        <row r="97">
          <cell r="A97" t="str">
            <v>MADEIRA</v>
          </cell>
          <cell r="B97" t="str">
            <v>(2º Nível) MADEIRA</v>
          </cell>
          <cell r="C97">
            <v>315926282</v>
          </cell>
          <cell r="D97">
            <v>752390324</v>
          </cell>
          <cell r="E97">
            <v>540313524</v>
          </cell>
          <cell r="F97">
            <v>970303175</v>
          </cell>
          <cell r="G97">
            <v>11593310</v>
          </cell>
          <cell r="H97">
            <v>7919519</v>
          </cell>
          <cell r="I97">
            <v>12361760</v>
          </cell>
          <cell r="J97">
            <v>14465361</v>
          </cell>
        </row>
        <row r="98">
          <cell r="A98" t="str">
            <v>MAMÕES (PAPAIA)</v>
          </cell>
          <cell r="B98" t="str">
            <v>(2º Nível) MAMÕES (PAPAIA)</v>
          </cell>
          <cell r="C98">
            <v>3166261</v>
          </cell>
          <cell r="D98">
            <v>3253282</v>
          </cell>
          <cell r="E98">
            <v>3721591</v>
          </cell>
          <cell r="F98">
            <v>3824854</v>
          </cell>
        </row>
        <row r="99">
          <cell r="A99" t="str">
            <v>MANGAS</v>
          </cell>
          <cell r="B99" t="str">
            <v>(2º Nível) MANGAS</v>
          </cell>
          <cell r="C99">
            <v>12814550</v>
          </cell>
          <cell r="D99">
            <v>11945086</v>
          </cell>
          <cell r="E99">
            <v>9472850</v>
          </cell>
          <cell r="F99">
            <v>11067604</v>
          </cell>
        </row>
        <row r="100">
          <cell r="A100" t="str">
            <v>MANGOSTOES</v>
          </cell>
          <cell r="B100" t="str">
            <v>(2º Nível) MANGOSTOES</v>
          </cell>
          <cell r="C100">
            <v>56</v>
          </cell>
          <cell r="D100">
            <v>148</v>
          </cell>
          <cell r="E100">
            <v>3349</v>
          </cell>
          <cell r="F100">
            <v>699</v>
          </cell>
        </row>
        <row r="101">
          <cell r="A101" t="str">
            <v>MANTEIGA E DEMAIS GORDURAS LÁCTEAS</v>
          </cell>
          <cell r="B101" t="str">
            <v>(2º Nível) MANTEIGA E DEMAIS GORDURAS LÁCTEAS</v>
          </cell>
          <cell r="C101">
            <v>118301</v>
          </cell>
          <cell r="D101">
            <v>27914</v>
          </cell>
          <cell r="E101">
            <v>128758</v>
          </cell>
          <cell r="F101">
            <v>28799</v>
          </cell>
          <cell r="G101">
            <v>1135472</v>
          </cell>
          <cell r="H101">
            <v>221739</v>
          </cell>
          <cell r="I101">
            <v>2211576</v>
          </cell>
          <cell r="J101">
            <v>448909</v>
          </cell>
        </row>
        <row r="102">
          <cell r="A102" t="str">
            <v>MEL NATURAL</v>
          </cell>
          <cell r="B102" t="str">
            <v>(2º Nível) MEL NATURAL</v>
          </cell>
          <cell r="C102">
            <v>11243788</v>
          </cell>
          <cell r="D102">
            <v>5378827</v>
          </cell>
          <cell r="E102">
            <v>10436471</v>
          </cell>
          <cell r="F102">
            <v>3024005</v>
          </cell>
        </row>
        <row r="103">
          <cell r="A103" t="str">
            <v>MELANCIAS</v>
          </cell>
          <cell r="B103" t="str">
            <v>(2º Nível) MELANCIAS</v>
          </cell>
          <cell r="C103">
            <v>239964</v>
          </cell>
          <cell r="D103">
            <v>808358</v>
          </cell>
          <cell r="E103">
            <v>435376</v>
          </cell>
          <cell r="F103">
            <v>1260757</v>
          </cell>
        </row>
        <row r="104">
          <cell r="A104" t="str">
            <v>MELÕES</v>
          </cell>
          <cell r="B104" t="str">
            <v>(2º Nível) MELÕES</v>
          </cell>
          <cell r="C104">
            <v>390409</v>
          </cell>
          <cell r="D104">
            <v>664484</v>
          </cell>
          <cell r="E104">
            <v>1226356</v>
          </cell>
          <cell r="F104">
            <v>2224968</v>
          </cell>
        </row>
        <row r="105">
          <cell r="A105" t="str">
            <v>MORANGOS</v>
          </cell>
          <cell r="B105" t="str">
            <v>(2º Nível) MORANGOS</v>
          </cell>
          <cell r="C105">
            <v>2947</v>
          </cell>
          <cell r="D105">
            <v>818</v>
          </cell>
          <cell r="E105">
            <v>19670</v>
          </cell>
          <cell r="F105">
            <v>6534</v>
          </cell>
          <cell r="G105">
            <v>355091</v>
          </cell>
          <cell r="H105">
            <v>229375</v>
          </cell>
          <cell r="I105">
            <v>525854</v>
          </cell>
          <cell r="J105">
            <v>408618</v>
          </cell>
        </row>
        <row r="106">
          <cell r="A106" t="str">
            <v>NOZES E CASTANHAS</v>
          </cell>
          <cell r="B106" t="str">
            <v>(2º Nível) NOZES E CASTANHAS</v>
          </cell>
          <cell r="C106">
            <v>11381933</v>
          </cell>
          <cell r="D106">
            <v>2386100</v>
          </cell>
          <cell r="E106">
            <v>14713122</v>
          </cell>
          <cell r="F106">
            <v>2096498</v>
          </cell>
          <cell r="G106">
            <v>4723699</v>
          </cell>
          <cell r="H106">
            <v>887532</v>
          </cell>
          <cell r="I106">
            <v>7630046</v>
          </cell>
          <cell r="J106">
            <v>1231000</v>
          </cell>
        </row>
        <row r="107">
          <cell r="A107" t="str">
            <v>OLEO DE SOJA</v>
          </cell>
          <cell r="B107" t="str">
            <v>(2º Nível) OLEO DE SOJA</v>
          </cell>
          <cell r="C107">
            <v>92272208</v>
          </cell>
          <cell r="D107">
            <v>140121980</v>
          </cell>
          <cell r="E107">
            <v>149385322</v>
          </cell>
          <cell r="F107">
            <v>121898918</v>
          </cell>
          <cell r="G107">
            <v>323122</v>
          </cell>
          <cell r="H107">
            <v>512850</v>
          </cell>
          <cell r="I107">
            <v>170468</v>
          </cell>
          <cell r="J107">
            <v>111570</v>
          </cell>
        </row>
        <row r="108">
          <cell r="A108" t="str">
            <v>OLEOS ESSENCIAIS</v>
          </cell>
          <cell r="B108" t="str">
            <v>(2º Nível) OLEOS ESSENCIAIS</v>
          </cell>
          <cell r="C108">
            <v>13113906</v>
          </cell>
          <cell r="D108">
            <v>2523385</v>
          </cell>
          <cell r="E108">
            <v>13108004</v>
          </cell>
          <cell r="F108">
            <v>2092011</v>
          </cell>
          <cell r="G108">
            <v>6272054</v>
          </cell>
          <cell r="H108">
            <v>250183</v>
          </cell>
          <cell r="I108">
            <v>6478604</v>
          </cell>
          <cell r="J108">
            <v>168005</v>
          </cell>
        </row>
        <row r="109">
          <cell r="A109" t="str">
            <v>OLEOS VEGETAIS</v>
          </cell>
          <cell r="B109" t="str">
            <v>(2º Nível) OLEOS VEGETAIS</v>
          </cell>
          <cell r="C109">
            <v>27214396</v>
          </cell>
          <cell r="D109">
            <v>40741002</v>
          </cell>
          <cell r="E109">
            <v>44939592</v>
          </cell>
          <cell r="F109">
            <v>43451521</v>
          </cell>
          <cell r="G109">
            <v>72547754</v>
          </cell>
          <cell r="H109">
            <v>54979312</v>
          </cell>
          <cell r="I109">
            <v>100599850</v>
          </cell>
          <cell r="J109">
            <v>53839339</v>
          </cell>
        </row>
        <row r="110">
          <cell r="A110" t="str">
            <v>OSSOS, OSSEÍNAS, CARAPAÇAS E FARINHAS DE CARNE E MIUDEZAS</v>
          </cell>
          <cell r="B110" t="str">
            <v>(2º Nível) OSSOS, OSSEÍNAS, CARAPAÇAS E FARINHAS DE CARNE E MIUDEZAS</v>
          </cell>
          <cell r="C110">
            <v>12551310</v>
          </cell>
          <cell r="D110">
            <v>20449772</v>
          </cell>
          <cell r="E110">
            <v>15452347</v>
          </cell>
          <cell r="F110">
            <v>20066826</v>
          </cell>
          <cell r="G110">
            <v>643649</v>
          </cell>
          <cell r="H110">
            <v>248571</v>
          </cell>
          <cell r="I110">
            <v>590905</v>
          </cell>
          <cell r="J110">
            <v>833270</v>
          </cell>
        </row>
        <row r="111">
          <cell r="A111" t="str">
            <v>OUTRAS FRUTAS</v>
          </cell>
          <cell r="B111" t="str">
            <v>(2º Nível) OUTRAS FRUTAS</v>
          </cell>
          <cell r="C111">
            <v>2447663</v>
          </cell>
          <cell r="D111">
            <v>1053641</v>
          </cell>
          <cell r="E111">
            <v>2789096</v>
          </cell>
          <cell r="F111">
            <v>875554</v>
          </cell>
          <cell r="G111">
            <v>2951266</v>
          </cell>
          <cell r="H111">
            <v>1446729</v>
          </cell>
          <cell r="I111">
            <v>5850083</v>
          </cell>
          <cell r="J111">
            <v>3566483</v>
          </cell>
        </row>
        <row r="112">
          <cell r="A112" t="str">
            <v>OUTROS ANIMAIS VIVOS</v>
          </cell>
          <cell r="B112" t="str">
            <v>(2º Nível) OUTROS ANIMAIS VIVOS</v>
          </cell>
          <cell r="C112">
            <v>1963</v>
          </cell>
          <cell r="D112">
            <v>87</v>
          </cell>
          <cell r="E112">
            <v>33382</v>
          </cell>
          <cell r="F112">
            <v>359</v>
          </cell>
          <cell r="G112">
            <v>40618</v>
          </cell>
          <cell r="H112">
            <v>89</v>
          </cell>
          <cell r="I112">
            <v>8539</v>
          </cell>
          <cell r="J112">
            <v>23</v>
          </cell>
        </row>
        <row r="113">
          <cell r="A113" t="str">
            <v>OUTROS COUROS E PELES</v>
          </cell>
          <cell r="B113" t="str">
            <v>(2º Nível) OUTROS COUROS E PELES</v>
          </cell>
          <cell r="C113">
            <v>416340</v>
          </cell>
          <cell r="D113">
            <v>42824</v>
          </cell>
          <cell r="E113">
            <v>1030321</v>
          </cell>
          <cell r="F113">
            <v>135634</v>
          </cell>
          <cell r="G113">
            <v>115090</v>
          </cell>
          <cell r="H113">
            <v>2262</v>
          </cell>
          <cell r="I113">
            <v>99861</v>
          </cell>
          <cell r="J113">
            <v>35563</v>
          </cell>
        </row>
        <row r="114">
          <cell r="A114" t="str">
            <v>OUTROS PRODUTOS ALIMENTÍCIOS</v>
          </cell>
          <cell r="B114" t="str">
            <v>(2º Nível) OUTROS PRODUTOS ALIMENTÍCIOS</v>
          </cell>
          <cell r="C114">
            <v>31919884</v>
          </cell>
          <cell r="D114">
            <v>17200537</v>
          </cell>
          <cell r="E114">
            <v>35159227</v>
          </cell>
          <cell r="F114">
            <v>17110340</v>
          </cell>
          <cell r="G114">
            <v>24618360</v>
          </cell>
          <cell r="H114">
            <v>6728281</v>
          </cell>
          <cell r="I114">
            <v>25271684</v>
          </cell>
          <cell r="J114">
            <v>6826947</v>
          </cell>
        </row>
        <row r="115">
          <cell r="A115" t="str">
            <v>OUTROS PRODUTOS DE ORIGEM ANIMAL</v>
          </cell>
          <cell r="B115" t="str">
            <v>(2º Nível) OUTROS PRODUTOS DE ORIGEM ANIMAL</v>
          </cell>
          <cell r="C115">
            <v>18442629</v>
          </cell>
          <cell r="D115">
            <v>8574288</v>
          </cell>
          <cell r="E115">
            <v>21324851</v>
          </cell>
          <cell r="F115">
            <v>8196485</v>
          </cell>
          <cell r="G115">
            <v>787891</v>
          </cell>
          <cell r="H115">
            <v>1415878</v>
          </cell>
          <cell r="I115">
            <v>2017339</v>
          </cell>
          <cell r="J115">
            <v>2939630</v>
          </cell>
        </row>
        <row r="116">
          <cell r="A116" t="str">
            <v>OUTROS PRODUTOS DE ORIGEM VEGETAL</v>
          </cell>
          <cell r="B116" t="str">
            <v>(2º Nível) OUTROS PRODUTOS DE ORIGEM VEGETAL</v>
          </cell>
          <cell r="C116">
            <v>14162702</v>
          </cell>
          <cell r="D116">
            <v>9643246</v>
          </cell>
          <cell r="E116">
            <v>12221758</v>
          </cell>
          <cell r="F116">
            <v>8852462</v>
          </cell>
          <cell r="G116">
            <v>4342074</v>
          </cell>
          <cell r="H116">
            <v>3390507</v>
          </cell>
          <cell r="I116">
            <v>5914354</v>
          </cell>
          <cell r="J116">
            <v>3177826</v>
          </cell>
        </row>
        <row r="117">
          <cell r="A117" t="str">
            <v>OUTROS PRODUTOS HORTÍCOLAS, LEGUMINOSAS, RAÍZES E TUBÉRCULOS</v>
          </cell>
          <cell r="B117" t="str">
            <v>(2º Nível) OUTROS PRODUTOS HORTÍCOLAS, LEGUMINOSAS, RAÍZES E TUBÉRCULOS</v>
          </cell>
          <cell r="C117">
            <v>5553</v>
          </cell>
          <cell r="D117">
            <v>5746</v>
          </cell>
          <cell r="E117">
            <v>4548</v>
          </cell>
          <cell r="F117">
            <v>6227</v>
          </cell>
        </row>
        <row r="118">
          <cell r="A118" t="str">
            <v>OUTROS SUCOS</v>
          </cell>
          <cell r="B118" t="str">
            <v>(2º Nível) OUTROS SUCOS</v>
          </cell>
          <cell r="C118">
            <v>166233</v>
          </cell>
          <cell r="D118">
            <v>199655</v>
          </cell>
          <cell r="E118">
            <v>1519112</v>
          </cell>
          <cell r="F118">
            <v>1486883</v>
          </cell>
          <cell r="G118">
            <v>83723</v>
          </cell>
          <cell r="H118">
            <v>40977</v>
          </cell>
          <cell r="I118">
            <v>129590</v>
          </cell>
          <cell r="J118">
            <v>64243</v>
          </cell>
        </row>
        <row r="119">
          <cell r="A119" t="str">
            <v>OVOS E GEMAS</v>
          </cell>
          <cell r="B119" t="str">
            <v>(2º Nível) OVOS E GEMAS</v>
          </cell>
          <cell r="C119">
            <v>3064723</v>
          </cell>
          <cell r="D119">
            <v>773960</v>
          </cell>
          <cell r="E119">
            <v>5890521</v>
          </cell>
          <cell r="F119">
            <v>1758958</v>
          </cell>
          <cell r="G119">
            <v>6628149</v>
          </cell>
          <cell r="H119">
            <v>23113</v>
          </cell>
          <cell r="I119">
            <v>5275060</v>
          </cell>
          <cell r="J119">
            <v>26511</v>
          </cell>
        </row>
        <row r="120">
          <cell r="A120" t="str">
            <v>PAPEL</v>
          </cell>
          <cell r="B120" t="str">
            <v>(2º Nível) PAPEL</v>
          </cell>
          <cell r="C120">
            <v>130363369</v>
          </cell>
          <cell r="D120">
            <v>160559452</v>
          </cell>
          <cell r="E120">
            <v>159825075</v>
          </cell>
          <cell r="F120">
            <v>171273655</v>
          </cell>
          <cell r="G120">
            <v>45117527</v>
          </cell>
          <cell r="H120">
            <v>33670619</v>
          </cell>
          <cell r="I120">
            <v>70350562</v>
          </cell>
          <cell r="J120">
            <v>70125024</v>
          </cell>
        </row>
        <row r="121">
          <cell r="A121" t="str">
            <v>PEIXES</v>
          </cell>
          <cell r="B121" t="str">
            <v>(2º Nível) PEIXES</v>
          </cell>
          <cell r="C121">
            <v>16579811</v>
          </cell>
          <cell r="D121">
            <v>3975202</v>
          </cell>
          <cell r="E121">
            <v>19094000</v>
          </cell>
          <cell r="F121">
            <v>3271142</v>
          </cell>
          <cell r="G121">
            <v>39161036</v>
          </cell>
          <cell r="H121">
            <v>11728284</v>
          </cell>
          <cell r="I121">
            <v>87006700</v>
          </cell>
          <cell r="J121">
            <v>17375869</v>
          </cell>
        </row>
        <row r="122">
          <cell r="A122" t="str">
            <v>PENAS, PELES, CERDAS E PÊLOS ANIMAIS</v>
          </cell>
          <cell r="B122" t="str">
            <v>(2º Nível) PENAS, PELES, CERDAS E PÊLOS ANIMAIS</v>
          </cell>
          <cell r="C122">
            <v>383413</v>
          </cell>
          <cell r="D122">
            <v>984698</v>
          </cell>
          <cell r="E122">
            <v>405473</v>
          </cell>
          <cell r="F122">
            <v>345585</v>
          </cell>
          <cell r="G122">
            <v>132169</v>
          </cell>
          <cell r="H122">
            <v>10450</v>
          </cell>
          <cell r="I122">
            <v>237985</v>
          </cell>
          <cell r="J122">
            <v>80239</v>
          </cell>
        </row>
        <row r="123">
          <cell r="A123" t="str">
            <v>PÊRAS</v>
          </cell>
          <cell r="B123" t="str">
            <v>(2º Nível) PÊRAS</v>
          </cell>
          <cell r="C123">
            <v>17084</v>
          </cell>
          <cell r="D123">
            <v>8615</v>
          </cell>
          <cell r="E123">
            <v>15877</v>
          </cell>
          <cell r="F123">
            <v>7474</v>
          </cell>
          <cell r="G123">
            <v>6478478</v>
          </cell>
          <cell r="H123">
            <v>10182914</v>
          </cell>
          <cell r="I123">
            <v>6329422</v>
          </cell>
          <cell r="J123">
            <v>8573339</v>
          </cell>
        </row>
        <row r="124">
          <cell r="A124" t="str">
            <v>PÊSSEGOS</v>
          </cell>
          <cell r="B124" t="str">
            <v>(2º Nível) PÊSSEGOS</v>
          </cell>
          <cell r="C124">
            <v>53900</v>
          </cell>
          <cell r="D124">
            <v>52019</v>
          </cell>
          <cell r="E124">
            <v>65254</v>
          </cell>
          <cell r="F124">
            <v>54260</v>
          </cell>
          <cell r="G124">
            <v>1795182</v>
          </cell>
          <cell r="H124">
            <v>1221050</v>
          </cell>
          <cell r="I124">
            <v>745051</v>
          </cell>
          <cell r="J124">
            <v>440902</v>
          </cell>
        </row>
        <row r="125">
          <cell r="A125" t="str">
            <v>PLANTAS E PARTES PARA INDÚSTRIA, MEDICINA OU PERFUMARIA</v>
          </cell>
          <cell r="B125" t="str">
            <v>(2º Nível) PLANTAS E PARTES PARA INDÚSTRIA, MEDICINA OU PERFUMARIA</v>
          </cell>
          <cell r="C125">
            <v>316828</v>
          </cell>
          <cell r="D125">
            <v>54052</v>
          </cell>
          <cell r="E125">
            <v>448919</v>
          </cell>
          <cell r="F125">
            <v>70658</v>
          </cell>
          <cell r="G125">
            <v>3204247</v>
          </cell>
          <cell r="H125">
            <v>1018802</v>
          </cell>
          <cell r="I125">
            <v>6673095</v>
          </cell>
          <cell r="J125">
            <v>1022223</v>
          </cell>
        </row>
        <row r="126">
          <cell r="A126" t="str">
            <v>PLANTAS VIVAS NÃO ORNAMENTAIS</v>
          </cell>
          <cell r="B126" t="str">
            <v>(2º Nível) PLANTAS VIVAS NÃO ORNAMENTAIS</v>
          </cell>
          <cell r="C126">
            <v>61842</v>
          </cell>
          <cell r="D126">
            <v>36555</v>
          </cell>
          <cell r="E126">
            <v>94553</v>
          </cell>
          <cell r="F126">
            <v>62490</v>
          </cell>
          <cell r="G126">
            <v>1092543</v>
          </cell>
          <cell r="H126">
            <v>105937</v>
          </cell>
          <cell r="I126">
            <v>252418</v>
          </cell>
          <cell r="J126">
            <v>33251</v>
          </cell>
        </row>
        <row r="127">
          <cell r="A127" t="str">
            <v>POMELOS</v>
          </cell>
          <cell r="B127" t="str">
            <v>(2º Nível) POMELOS</v>
          </cell>
          <cell r="C127">
            <v>2528</v>
          </cell>
          <cell r="D127">
            <v>828</v>
          </cell>
          <cell r="E127">
            <v>2412</v>
          </cell>
          <cell r="F127">
            <v>798</v>
          </cell>
        </row>
        <row r="128">
          <cell r="A128" t="str">
            <v>PREPARAÇÕES A BASE DE CEREAIS</v>
          </cell>
          <cell r="B128" t="str">
            <v>(2º Nível) PREPARAÇÕES A BASE DE CEREAIS</v>
          </cell>
          <cell r="C128">
            <v>25441326</v>
          </cell>
          <cell r="D128">
            <v>19757098</v>
          </cell>
          <cell r="E128">
            <v>28398305</v>
          </cell>
          <cell r="F128">
            <v>20691448</v>
          </cell>
          <cell r="G128">
            <v>17504910</v>
          </cell>
          <cell r="H128">
            <v>6338231</v>
          </cell>
          <cell r="I128">
            <v>15255737</v>
          </cell>
          <cell r="J128">
            <v>5839471</v>
          </cell>
        </row>
        <row r="129">
          <cell r="A129" t="str">
            <v>PREPARAÇÕES E CONSERVAS DE PEIXES, CRUSTÁCEOS E MOLUSCOS</v>
          </cell>
          <cell r="B129" t="str">
            <v>(2º Nível) PREPARAÇÕES E CONSERVAS DE PEIXES, CRUSTÁCEOS E MOLUSCOS</v>
          </cell>
          <cell r="C129">
            <v>840179</v>
          </cell>
          <cell r="D129">
            <v>243425</v>
          </cell>
          <cell r="E129">
            <v>1198796</v>
          </cell>
          <cell r="F129">
            <v>281086</v>
          </cell>
          <cell r="G129">
            <v>2156349</v>
          </cell>
          <cell r="H129">
            <v>738628</v>
          </cell>
          <cell r="I129">
            <v>1920792</v>
          </cell>
          <cell r="J129">
            <v>813533</v>
          </cell>
        </row>
        <row r="130">
          <cell r="A130" t="str">
            <v>PREPARAÇÕES P/ ELABORAÇÃO DE BEBIDAS</v>
          </cell>
          <cell r="B130" t="str">
            <v>(2º Nível) PREPARAÇÕES P/ ELABORAÇÃO DE BEBIDAS</v>
          </cell>
          <cell r="C130">
            <v>14992545</v>
          </cell>
          <cell r="D130">
            <v>1328961</v>
          </cell>
          <cell r="E130">
            <v>17468770</v>
          </cell>
          <cell r="F130">
            <v>1575935</v>
          </cell>
          <cell r="G130">
            <v>3102002</v>
          </cell>
          <cell r="H130">
            <v>306055</v>
          </cell>
          <cell r="I130">
            <v>5823270</v>
          </cell>
          <cell r="J130">
            <v>644237</v>
          </cell>
        </row>
        <row r="131">
          <cell r="A131" t="str">
            <v>PRODUTOS ANIMAIS PARA PREPARAÇÕES DE PRODUTOS FARMACEUT.</v>
          </cell>
          <cell r="B131" t="str">
            <v>(2º Nível) PRODUTOS ANIMAIS PARA PREPARAÇÕES DE PRODUTOS FARMACEUT.</v>
          </cell>
          <cell r="C131">
            <v>7806338</v>
          </cell>
          <cell r="D131">
            <v>141125</v>
          </cell>
          <cell r="E131">
            <v>8298108</v>
          </cell>
          <cell r="F131">
            <v>146802</v>
          </cell>
          <cell r="G131">
            <v>2291817</v>
          </cell>
          <cell r="H131">
            <v>405106</v>
          </cell>
          <cell r="I131">
            <v>1000070</v>
          </cell>
          <cell r="J131">
            <v>516507</v>
          </cell>
        </row>
        <row r="132">
          <cell r="A132" t="str">
            <v>PRODUTOS DE CONFEITARIA</v>
          </cell>
          <cell r="B132" t="str">
            <v>(2º Nível) PRODUTOS DE CONFEITARIA</v>
          </cell>
          <cell r="C132">
            <v>8706969</v>
          </cell>
          <cell r="D132">
            <v>5633021</v>
          </cell>
          <cell r="E132">
            <v>16110528</v>
          </cell>
          <cell r="F132">
            <v>9943598</v>
          </cell>
          <cell r="G132">
            <v>1643535</v>
          </cell>
          <cell r="H132">
            <v>242478</v>
          </cell>
          <cell r="I132">
            <v>3344999</v>
          </cell>
          <cell r="J132">
            <v>577140</v>
          </cell>
        </row>
        <row r="133">
          <cell r="A133" t="str">
            <v>PRODUTOS DE COURO E PELETERIA</v>
          </cell>
          <cell r="B133" t="str">
            <v>(2º Nível) PRODUTOS DE COURO E PELETERIA</v>
          </cell>
          <cell r="C133">
            <v>22967069</v>
          </cell>
          <cell r="D133">
            <v>942831</v>
          </cell>
          <cell r="E133">
            <v>29051258</v>
          </cell>
          <cell r="F133">
            <v>1097714</v>
          </cell>
          <cell r="G133">
            <v>8083317</v>
          </cell>
          <cell r="H133">
            <v>186517</v>
          </cell>
          <cell r="I133">
            <v>9568287</v>
          </cell>
          <cell r="J133">
            <v>161871</v>
          </cell>
        </row>
        <row r="134">
          <cell r="A134" t="str">
            <v>PRODUTOS DE FLORICULTURA</v>
          </cell>
          <cell r="B134" t="str">
            <v>(2º Nível) PRODUTOS DE FLORICULTURA</v>
          </cell>
          <cell r="C134">
            <v>1565403</v>
          </cell>
          <cell r="D134">
            <v>565365</v>
          </cell>
          <cell r="E134">
            <v>1721554</v>
          </cell>
          <cell r="F134">
            <v>424740</v>
          </cell>
          <cell r="G134">
            <v>2615052</v>
          </cell>
          <cell r="H134">
            <v>134502</v>
          </cell>
          <cell r="I134">
            <v>2144547</v>
          </cell>
          <cell r="J134">
            <v>93036</v>
          </cell>
        </row>
        <row r="135">
          <cell r="A135" t="str">
            <v>PRODUTOS DIVERSOS DA INDÚSTRIA QUÍMICA, DE ORIGEM VEGETAL</v>
          </cell>
          <cell r="B135" t="str">
            <v>(2º Nível) PRODUTOS DIVERSOS DA INDÚSTRIA QUÍMICA, DE ORIGEM VEGETAL</v>
          </cell>
          <cell r="C135">
            <v>15105495</v>
          </cell>
          <cell r="D135">
            <v>14200238</v>
          </cell>
          <cell r="E135">
            <v>21067436</v>
          </cell>
          <cell r="F135">
            <v>10270940</v>
          </cell>
          <cell r="G135">
            <v>1365534</v>
          </cell>
          <cell r="H135">
            <v>457114</v>
          </cell>
          <cell r="I135">
            <v>1227361</v>
          </cell>
          <cell r="J135">
            <v>440746</v>
          </cell>
        </row>
        <row r="136">
          <cell r="A136" t="str">
            <v>PRODUTOS DO CACAU</v>
          </cell>
          <cell r="B136" t="str">
            <v>(2º Nível) PRODUTOS DO CACAU</v>
          </cell>
          <cell r="C136">
            <v>25029623</v>
          </cell>
          <cell r="D136">
            <v>6695180</v>
          </cell>
          <cell r="E136">
            <v>26586852</v>
          </cell>
          <cell r="F136">
            <v>6757610</v>
          </cell>
          <cell r="G136">
            <v>12718932</v>
          </cell>
          <cell r="H136">
            <v>4326436</v>
          </cell>
          <cell r="I136">
            <v>16230895</v>
          </cell>
          <cell r="J136">
            <v>4361455</v>
          </cell>
        </row>
        <row r="137">
          <cell r="A137" t="str">
            <v>PRODUTOS DO FUMO MANUFATURADOS</v>
          </cell>
          <cell r="B137" t="str">
            <v>(2º Nível) PRODUTOS DO FUMO MANUFATURADOS</v>
          </cell>
          <cell r="C137">
            <v>12809105</v>
          </cell>
          <cell r="D137">
            <v>2954678</v>
          </cell>
          <cell r="E137">
            <v>9438114</v>
          </cell>
          <cell r="F137">
            <v>2630847</v>
          </cell>
          <cell r="G137">
            <v>2738437</v>
          </cell>
          <cell r="H137">
            <v>417791</v>
          </cell>
          <cell r="I137">
            <v>2510549</v>
          </cell>
          <cell r="J137">
            <v>267599</v>
          </cell>
        </row>
        <row r="138">
          <cell r="A138" t="str">
            <v>PRODUTOS E SUBPRODUTOS DA INDÚSTRIA DE MOAGEM</v>
          </cell>
          <cell r="B138" t="str">
            <v>(2º Nível) PRODUTOS E SUBPRODUTOS DA INDÚSTRIA DE MOAGEM</v>
          </cell>
          <cell r="C138">
            <v>13471970</v>
          </cell>
          <cell r="D138">
            <v>35094989</v>
          </cell>
          <cell r="E138">
            <v>10015029</v>
          </cell>
          <cell r="F138">
            <v>18310628</v>
          </cell>
          <cell r="G138">
            <v>88253535</v>
          </cell>
          <cell r="H138">
            <v>187336775</v>
          </cell>
          <cell r="I138">
            <v>70659354</v>
          </cell>
          <cell r="J138">
            <v>151145373</v>
          </cell>
        </row>
        <row r="139">
          <cell r="A139" t="str">
            <v>PRODUTOS HORTÍCOLAS, LEGUMINOSAS, RAÍZES E TUBÉRCULOS CONGELADOS</v>
          </cell>
          <cell r="B139" t="str">
            <v>(2º Nível) PRODUTOS HORTÍCOLAS, LEGUMINOSAS, RAÍZES E TUBÉRCULOS CONGELADOS</v>
          </cell>
          <cell r="C139">
            <v>43429</v>
          </cell>
          <cell r="D139">
            <v>33001</v>
          </cell>
          <cell r="E139">
            <v>51155</v>
          </cell>
          <cell r="F139">
            <v>41204</v>
          </cell>
          <cell r="G139">
            <v>1185048</v>
          </cell>
          <cell r="H139">
            <v>1060022</v>
          </cell>
          <cell r="I139">
            <v>1701980</v>
          </cell>
          <cell r="J139">
            <v>1544132</v>
          </cell>
        </row>
        <row r="140">
          <cell r="A140" t="str">
            <v>PRODUTOS HORTÍCOLAS, LEGUMINOSAS, RAÍZES E TUBÉRCULOS FRESCOS OU REFRIGERADOS</v>
          </cell>
          <cell r="B140" t="str">
            <v>(2º Nível) PRODUTOS HORTÍCOLAS, LEGUMINOSAS, RAÍZES E TUBÉRCULOS FRESCOS OU REFRIGERADOS</v>
          </cell>
          <cell r="C140">
            <v>3107917</v>
          </cell>
          <cell r="D140">
            <v>8571101</v>
          </cell>
          <cell r="E140">
            <v>1884618</v>
          </cell>
          <cell r="F140">
            <v>4775033</v>
          </cell>
          <cell r="G140">
            <v>25749906</v>
          </cell>
          <cell r="H140">
            <v>32078426</v>
          </cell>
          <cell r="I140">
            <v>14747387</v>
          </cell>
          <cell r="J140">
            <v>12441961</v>
          </cell>
        </row>
        <row r="141">
          <cell r="A141" t="str">
            <v>PRODUTOS HORTÍCOLAS, LEGUMINOSAS, RAÍZES E TUBÉRCULOS PREPARADOS OU CONSERVADOS</v>
          </cell>
          <cell r="B141" t="str">
            <v>(2º Nível) PRODUTOS HORTÍCOLAS, LEGUMINOSAS, RAÍZES E TUBÉRCULOS PREPARADOS OU CONSERVADOS</v>
          </cell>
          <cell r="C141">
            <v>6412167</v>
          </cell>
          <cell r="D141">
            <v>6616081</v>
          </cell>
          <cell r="E141">
            <v>8644947</v>
          </cell>
          <cell r="F141">
            <v>9406788</v>
          </cell>
          <cell r="G141">
            <v>39920446</v>
          </cell>
          <cell r="H141">
            <v>51065453</v>
          </cell>
          <cell r="I141">
            <v>38599566</v>
          </cell>
          <cell r="J141">
            <v>48843330</v>
          </cell>
        </row>
        <row r="142">
          <cell r="A142" t="str">
            <v>PRODUTOS HORTÍCOLAS, LEGUMINOSAS, RAÍZES E TUBÉRCULOS SECOS</v>
          </cell>
          <cell r="B142" t="str">
            <v>(2º Nível) PRODUTOS HORTÍCOLAS, LEGUMINOSAS, RAÍZES E TUBÉRCULOS SECOS</v>
          </cell>
          <cell r="C142">
            <v>25709402</v>
          </cell>
          <cell r="D142">
            <v>31630033</v>
          </cell>
          <cell r="E142">
            <v>45646937</v>
          </cell>
          <cell r="F142">
            <v>53313885</v>
          </cell>
          <cell r="G142">
            <v>15786266</v>
          </cell>
          <cell r="H142">
            <v>20153212</v>
          </cell>
          <cell r="I142">
            <v>15360432</v>
          </cell>
          <cell r="J142">
            <v>19263035</v>
          </cell>
        </row>
        <row r="143">
          <cell r="A143" t="str">
            <v>PSITACIFORMES (INCL.OS PAPAGAIOS,AS ARARAS,ETC) VIVOS</v>
          </cell>
          <cell r="B143" t="str">
            <v>(2º Nível) PSITACIFORMES (INCL.OS PAPAGAIOS,AS ARARAS,ETC) VIVOS</v>
          </cell>
          <cell r="G143">
            <v>2410</v>
          </cell>
          <cell r="H143">
            <v>15</v>
          </cell>
          <cell r="I143">
            <v>0</v>
          </cell>
          <cell r="J143">
            <v>0</v>
          </cell>
        </row>
        <row r="144">
          <cell r="A144" t="str">
            <v>QUEIJOS</v>
          </cell>
          <cell r="B144" t="str">
            <v>(2º Nível) QUEIJOS</v>
          </cell>
          <cell r="C144">
            <v>2158452</v>
          </cell>
          <cell r="D144">
            <v>566931</v>
          </cell>
          <cell r="E144">
            <v>1917923</v>
          </cell>
          <cell r="F144">
            <v>373194</v>
          </cell>
          <cell r="G144">
            <v>9428502</v>
          </cell>
          <cell r="H144">
            <v>2567751</v>
          </cell>
          <cell r="I144">
            <v>11239484</v>
          </cell>
          <cell r="J144">
            <v>2723599</v>
          </cell>
        </row>
        <row r="145">
          <cell r="A145" t="str">
            <v>RAÇÕES PARA ANIMAIS DOMÉSTICOS</v>
          </cell>
          <cell r="B145" t="str">
            <v>(2º Nível) RAÇÕES PARA ANIMAIS DOMÉSTICOS</v>
          </cell>
          <cell r="C145">
            <v>28539075</v>
          </cell>
          <cell r="D145">
            <v>30595911</v>
          </cell>
          <cell r="E145">
            <v>38544785</v>
          </cell>
          <cell r="F145">
            <v>34280744</v>
          </cell>
          <cell r="G145">
            <v>35979535</v>
          </cell>
          <cell r="H145">
            <v>20969077</v>
          </cell>
          <cell r="I145">
            <v>30095533</v>
          </cell>
          <cell r="J145">
            <v>12999790</v>
          </cell>
        </row>
        <row r="146">
          <cell r="A146" t="str">
            <v>RÉPTEIS VIVOS</v>
          </cell>
          <cell r="B146" t="str">
            <v>(2º Nível) RÉPTEIS VIVOS</v>
          </cell>
          <cell r="C146">
            <v>9806</v>
          </cell>
          <cell r="D146">
            <v>19</v>
          </cell>
          <cell r="E146">
            <v>0</v>
          </cell>
          <cell r="F146">
            <v>0</v>
          </cell>
        </row>
        <row r="147">
          <cell r="A147" t="str">
            <v>SEDA E PRODUTOS DE SEDA</v>
          </cell>
          <cell r="B147" t="str">
            <v>(2º Nível) SEDA E PRODUTOS DE SEDA</v>
          </cell>
          <cell r="C147">
            <v>731050</v>
          </cell>
          <cell r="D147">
            <v>14452</v>
          </cell>
          <cell r="E147">
            <v>2437674</v>
          </cell>
          <cell r="F147">
            <v>102872</v>
          </cell>
          <cell r="G147">
            <v>750015</v>
          </cell>
          <cell r="H147">
            <v>4096</v>
          </cell>
          <cell r="I147">
            <v>604420</v>
          </cell>
          <cell r="J147">
            <v>6010</v>
          </cell>
        </row>
        <row r="148">
          <cell r="A148" t="str">
            <v>SEMEN E EMBRIÕES</v>
          </cell>
          <cell r="B148" t="str">
            <v>(2º Nível) SEMEN E EMBRIÕES</v>
          </cell>
          <cell r="C148">
            <v>254079</v>
          </cell>
          <cell r="D148">
            <v>35</v>
          </cell>
          <cell r="E148">
            <v>616761</v>
          </cell>
          <cell r="F148">
            <v>51</v>
          </cell>
          <cell r="G148">
            <v>2547826</v>
          </cell>
          <cell r="H148">
            <v>614</v>
          </cell>
          <cell r="I148">
            <v>4090299</v>
          </cell>
          <cell r="J148">
            <v>2214</v>
          </cell>
        </row>
        <row r="149">
          <cell r="A149" t="str">
            <v>SEMENTES</v>
          </cell>
          <cell r="B149" t="str">
            <v>(2º Nível) SEMENTES</v>
          </cell>
          <cell r="C149">
            <v>7569208</v>
          </cell>
          <cell r="D149">
            <v>2483212</v>
          </cell>
          <cell r="E149">
            <v>8757799</v>
          </cell>
          <cell r="F149">
            <v>2550567</v>
          </cell>
          <cell r="G149">
            <v>10779814</v>
          </cell>
          <cell r="H149">
            <v>841241</v>
          </cell>
          <cell r="I149">
            <v>10157425</v>
          </cell>
          <cell r="J149">
            <v>811194</v>
          </cell>
        </row>
        <row r="150">
          <cell r="A150" t="str">
            <v>SEMENTES E FARELOS DE OLEAGINOSAS (EXCLUI SOJA)</v>
          </cell>
          <cell r="B150" t="str">
            <v>(2º Nível) SEMENTES E FARELOS DE OLEAGINOSAS (EXCLUI SOJA)</v>
          </cell>
          <cell r="C150">
            <v>8746171</v>
          </cell>
          <cell r="D150">
            <v>9182514</v>
          </cell>
          <cell r="E150">
            <v>2515634</v>
          </cell>
          <cell r="F150">
            <v>2539914</v>
          </cell>
          <cell r="G150">
            <v>1482346</v>
          </cell>
          <cell r="H150">
            <v>1691635</v>
          </cell>
          <cell r="I150">
            <v>2408744</v>
          </cell>
          <cell r="J150">
            <v>2691854</v>
          </cell>
        </row>
        <row r="151">
          <cell r="A151" t="str">
            <v>SISAL E PRODUTOS DE SISAL</v>
          </cell>
          <cell r="B151" t="str">
            <v>(2º Nível) SISAL E PRODUTOS DE SISAL</v>
          </cell>
          <cell r="C151">
            <v>1140507</v>
          </cell>
          <cell r="D151">
            <v>720481</v>
          </cell>
          <cell r="E151">
            <v>958364</v>
          </cell>
          <cell r="F151">
            <v>561856</v>
          </cell>
          <cell r="G151">
            <v>5445</v>
          </cell>
          <cell r="H151">
            <v>745</v>
          </cell>
          <cell r="I151">
            <v>1867</v>
          </cell>
          <cell r="J151">
            <v>174</v>
          </cell>
        </row>
        <row r="152">
          <cell r="A152" t="str">
            <v>SOJA EM GRÃOS</v>
          </cell>
          <cell r="B152" t="str">
            <v>(2º Nível) SOJA EM GRÃOS</v>
          </cell>
          <cell r="C152">
            <v>3458453800</v>
          </cell>
          <cell r="D152">
            <v>9954723914</v>
          </cell>
          <cell r="E152">
            <v>3988232410</v>
          </cell>
          <cell r="F152">
            <v>8662532993</v>
          </cell>
          <cell r="G152">
            <v>37738073</v>
          </cell>
          <cell r="H152">
            <v>126176730</v>
          </cell>
          <cell r="I152">
            <v>54990205</v>
          </cell>
          <cell r="J152">
            <v>108993100</v>
          </cell>
        </row>
        <row r="153">
          <cell r="A153" t="str">
            <v>SORO DE LEITE</v>
          </cell>
          <cell r="B153" t="str">
            <v>(2º Nível) SORO DE LEITE</v>
          </cell>
          <cell r="C153">
            <v>24695</v>
          </cell>
          <cell r="D153">
            <v>25050</v>
          </cell>
          <cell r="E153">
            <v>151145</v>
          </cell>
          <cell r="F153">
            <v>159034</v>
          </cell>
          <cell r="G153">
            <v>1966783</v>
          </cell>
          <cell r="H153">
            <v>1358200</v>
          </cell>
          <cell r="I153">
            <v>1922892</v>
          </cell>
          <cell r="J153">
            <v>1032200</v>
          </cell>
        </row>
        <row r="154">
          <cell r="A154" t="str">
            <v>SUCOS DE LARANJA</v>
          </cell>
          <cell r="B154" t="str">
            <v>(2º Nível) SUCOS DE LARANJA</v>
          </cell>
          <cell r="C154">
            <v>80037006</v>
          </cell>
          <cell r="D154">
            <v>120244682</v>
          </cell>
          <cell r="E154">
            <v>133219438</v>
          </cell>
          <cell r="F154">
            <v>169264206</v>
          </cell>
          <cell r="G154">
            <v>0</v>
          </cell>
          <cell r="H154">
            <v>0</v>
          </cell>
          <cell r="I154">
            <v>7404</v>
          </cell>
          <cell r="J154">
            <v>8026</v>
          </cell>
        </row>
        <row r="155">
          <cell r="A155" t="str">
            <v>SUCOS DE OUTRAS FRUTAS</v>
          </cell>
          <cell r="B155" t="str">
            <v>(2º Nível) SUCOS DE OUTRAS FRUTAS</v>
          </cell>
          <cell r="C155">
            <v>11001405</v>
          </cell>
          <cell r="D155">
            <v>7946564</v>
          </cell>
          <cell r="E155">
            <v>21098106</v>
          </cell>
          <cell r="F155">
            <v>13444781</v>
          </cell>
          <cell r="G155">
            <v>611852</v>
          </cell>
          <cell r="H155">
            <v>176878</v>
          </cell>
          <cell r="I155">
            <v>832025</v>
          </cell>
          <cell r="J155">
            <v>294540</v>
          </cell>
        </row>
        <row r="156">
          <cell r="A156" t="str">
            <v>SUÍNOS VIVOS</v>
          </cell>
          <cell r="B156" t="str">
            <v>(2º Nível) SUÍNOS VIVOS</v>
          </cell>
          <cell r="C156">
            <v>0</v>
          </cell>
          <cell r="D156">
            <v>0</v>
          </cell>
          <cell r="E156">
            <v>685617</v>
          </cell>
          <cell r="F156">
            <v>33390</v>
          </cell>
          <cell r="G156">
            <v>0</v>
          </cell>
          <cell r="H156">
            <v>0</v>
          </cell>
          <cell r="I156">
            <v>69000</v>
          </cell>
          <cell r="J156">
            <v>6900</v>
          </cell>
        </row>
        <row r="157">
          <cell r="A157" t="str">
            <v>TAMARAS</v>
          </cell>
          <cell r="B157" t="str">
            <v>(2º Nível) TAMARAS</v>
          </cell>
          <cell r="C157">
            <v>18020</v>
          </cell>
          <cell r="D157">
            <v>5486</v>
          </cell>
          <cell r="E157">
            <v>952</v>
          </cell>
          <cell r="F157">
            <v>308</v>
          </cell>
          <cell r="G157">
            <v>162242</v>
          </cell>
          <cell r="H157">
            <v>59090</v>
          </cell>
          <cell r="I157">
            <v>383004</v>
          </cell>
          <cell r="J157">
            <v>151612</v>
          </cell>
        </row>
        <row r="158">
          <cell r="A158" t="str">
            <v>TANGERINAS, MANDARINAS E SATOSUMAS</v>
          </cell>
          <cell r="B158" t="str">
            <v>(2º Nível) TANGERINAS, MANDARINAS E SATOSUMAS</v>
          </cell>
          <cell r="C158">
            <v>20888</v>
          </cell>
          <cell r="D158">
            <v>13477</v>
          </cell>
          <cell r="E158">
            <v>12861</v>
          </cell>
          <cell r="F158">
            <v>9437</v>
          </cell>
          <cell r="G158">
            <v>440410</v>
          </cell>
          <cell r="H158">
            <v>541912</v>
          </cell>
          <cell r="I158">
            <v>346589</v>
          </cell>
          <cell r="J158">
            <v>535334</v>
          </cell>
        </row>
        <row r="159">
          <cell r="A159" t="str">
            <v>UVAS</v>
          </cell>
          <cell r="B159" t="str">
            <v>(2º Nível) UVAS</v>
          </cell>
          <cell r="C159">
            <v>789907</v>
          </cell>
          <cell r="D159">
            <v>440830</v>
          </cell>
          <cell r="E159">
            <v>1169365</v>
          </cell>
          <cell r="F159">
            <v>805131</v>
          </cell>
          <cell r="G159">
            <v>4539565</v>
          </cell>
          <cell r="H159">
            <v>3385260</v>
          </cell>
          <cell r="I159">
            <v>3615430</v>
          </cell>
          <cell r="J159">
            <v>2719028</v>
          </cell>
        </row>
        <row r="160">
          <cell r="A160" t="str">
            <v>UVAS</v>
          </cell>
          <cell r="B160" t="str">
            <v>(2º Nível) UVAS</v>
          </cell>
        </row>
        <row r="161">
          <cell r="A161" t="str">
            <v/>
          </cell>
          <cell r="B161" t="str">
            <v xml:space="preserve">(3º Nível) </v>
          </cell>
          <cell r="C161">
            <v>9749668944</v>
          </cell>
          <cell r="D161">
            <v>23514196935</v>
          </cell>
          <cell r="E161">
            <v>11290177618</v>
          </cell>
          <cell r="F161">
            <v>19650757183</v>
          </cell>
          <cell r="G161">
            <v>982876712</v>
          </cell>
          <cell r="H161">
            <v>1369453998</v>
          </cell>
          <cell r="I161">
            <v>1236569440</v>
          </cell>
          <cell r="J161">
            <v>1497581874</v>
          </cell>
        </row>
        <row r="162">
          <cell r="A162" t="str">
            <v>ABACATES FRESCOS OU SECOS</v>
          </cell>
          <cell r="B162" t="str">
            <v>(3º Nível) ABACATES FRESCOS OU SECOS</v>
          </cell>
          <cell r="C162">
            <v>889766</v>
          </cell>
          <cell r="D162">
            <v>616298</v>
          </cell>
          <cell r="E162">
            <v>1432265</v>
          </cell>
          <cell r="F162">
            <v>933763</v>
          </cell>
        </row>
        <row r="163">
          <cell r="A163" t="str">
            <v>ABACAXIS FRESCOS OU SECOS</v>
          </cell>
          <cell r="B163" t="str">
            <v>(3º Nível) ABACAXIS FRESCOS OU SECOS</v>
          </cell>
          <cell r="C163">
            <v>42974</v>
          </cell>
          <cell r="D163">
            <v>79858</v>
          </cell>
          <cell r="E163">
            <v>94881</v>
          </cell>
          <cell r="F163">
            <v>163209</v>
          </cell>
        </row>
        <row r="164">
          <cell r="A164" t="str">
            <v>ABACAXIS PREPARADOS OU CONSERVADOS</v>
          </cell>
          <cell r="B164" t="str">
            <v>(3º Nível) ABACAXIS PREPARADOS OU CONSERVADOS</v>
          </cell>
          <cell r="C164">
            <v>24407</v>
          </cell>
          <cell r="D164">
            <v>11256</v>
          </cell>
          <cell r="E164">
            <v>26925</v>
          </cell>
          <cell r="F164">
            <v>13476</v>
          </cell>
          <cell r="G164">
            <v>0</v>
          </cell>
          <cell r="H164">
            <v>0</v>
          </cell>
          <cell r="I164">
            <v>169</v>
          </cell>
          <cell r="J164">
            <v>7</v>
          </cell>
        </row>
        <row r="165">
          <cell r="A165" t="str">
            <v>ABELHAS VIVAS</v>
          </cell>
          <cell r="B165" t="str">
            <v>(3º Nível) ABELHAS VIVAS</v>
          </cell>
          <cell r="C165">
            <v>123</v>
          </cell>
          <cell r="D165">
            <v>48</v>
          </cell>
          <cell r="E165">
            <v>0</v>
          </cell>
          <cell r="F165">
            <v>0</v>
          </cell>
        </row>
        <row r="166">
          <cell r="A166" t="str">
            <v>AÇÚCAR DE BETERRABA EM BRUTO</v>
          </cell>
          <cell r="B166" t="str">
            <v>(3º Nível) AÇÚCAR DE BETERRABA EM BRUTO</v>
          </cell>
          <cell r="C166">
            <v>1029</v>
          </cell>
          <cell r="D166">
            <v>1042</v>
          </cell>
          <cell r="E166">
            <v>345</v>
          </cell>
          <cell r="F166">
            <v>373</v>
          </cell>
          <cell r="G166">
            <v>1724</v>
          </cell>
          <cell r="H166">
            <v>495</v>
          </cell>
          <cell r="I166">
            <v>0</v>
          </cell>
          <cell r="J166">
            <v>0</v>
          </cell>
        </row>
        <row r="167">
          <cell r="A167" t="str">
            <v>AÇÚCAR DE CANA EM BRUTO</v>
          </cell>
          <cell r="B167" t="str">
            <v>(3º Nível) AÇÚCAR DE CANA EM BRUTO</v>
          </cell>
          <cell r="C167">
            <v>738386437</v>
          </cell>
          <cell r="D167">
            <v>2767181703</v>
          </cell>
          <cell r="E167">
            <v>718474525</v>
          </cell>
          <cell r="F167">
            <v>2222695894</v>
          </cell>
          <cell r="G167">
            <v>40583</v>
          </cell>
          <cell r="H167">
            <v>41544</v>
          </cell>
          <cell r="I167">
            <v>353719</v>
          </cell>
          <cell r="J167">
            <v>326590</v>
          </cell>
        </row>
        <row r="168">
          <cell r="A168" t="str">
            <v>AÇÚCAR REFINADO</v>
          </cell>
          <cell r="B168" t="str">
            <v>(3º Nível) AÇÚCAR REFINADO</v>
          </cell>
          <cell r="C168">
            <v>172162775</v>
          </cell>
          <cell r="D168">
            <v>522112206</v>
          </cell>
          <cell r="E168">
            <v>93195234</v>
          </cell>
          <cell r="F168">
            <v>243435925</v>
          </cell>
          <cell r="G168">
            <v>26376</v>
          </cell>
          <cell r="H168">
            <v>25790</v>
          </cell>
          <cell r="I168">
            <v>102832</v>
          </cell>
          <cell r="J168">
            <v>111565</v>
          </cell>
        </row>
        <row r="169">
          <cell r="A169" t="str">
            <v>ALBUMINAS</v>
          </cell>
          <cell r="B169" t="str">
            <v>(3º Nível) ALBUMINAS</v>
          </cell>
          <cell r="C169">
            <v>105336</v>
          </cell>
          <cell r="D169">
            <v>22425</v>
          </cell>
          <cell r="E169">
            <v>16118</v>
          </cell>
          <cell r="F169">
            <v>2080</v>
          </cell>
          <cell r="G169">
            <v>2755664</v>
          </cell>
          <cell r="H169">
            <v>255951</v>
          </cell>
          <cell r="I169">
            <v>3131017</v>
          </cell>
          <cell r="J169">
            <v>442511</v>
          </cell>
        </row>
        <row r="170">
          <cell r="A170" t="str">
            <v>ÁLCOOL ETÍLICO</v>
          </cell>
          <cell r="B170" t="str">
            <v>(3º Nível) ÁLCOOL ETÍLICO</v>
          </cell>
          <cell r="C170">
            <v>128533036</v>
          </cell>
          <cell r="D170">
            <v>241829925</v>
          </cell>
          <cell r="E170">
            <v>116995046</v>
          </cell>
          <cell r="F170">
            <v>174596526</v>
          </cell>
          <cell r="G170">
            <v>8762412</v>
          </cell>
          <cell r="H170">
            <v>16227422</v>
          </cell>
          <cell r="I170">
            <v>7481812</v>
          </cell>
          <cell r="J170">
            <v>11902153</v>
          </cell>
        </row>
        <row r="171">
          <cell r="A171" t="str">
            <v>ALGODÃO CARDADO OU PENTEADO</v>
          </cell>
          <cell r="B171" t="str">
            <v>(3º Nível) ALGODÃO CARDADO OU PENTEADO</v>
          </cell>
          <cell r="C171">
            <v>0</v>
          </cell>
          <cell r="D171">
            <v>0</v>
          </cell>
          <cell r="E171">
            <v>32</v>
          </cell>
          <cell r="F171">
            <v>13</v>
          </cell>
          <cell r="G171">
            <v>788</v>
          </cell>
          <cell r="H171">
            <v>144</v>
          </cell>
          <cell r="I171">
            <v>0</v>
          </cell>
          <cell r="J171">
            <v>0</v>
          </cell>
        </row>
        <row r="172">
          <cell r="A172" t="str">
            <v>ALGODÃO NÃO CARDADO NEM PENTEADO</v>
          </cell>
          <cell r="B172" t="str">
            <v>(3º Nível) ALGODÃO NÃO CARDADO NEM PENTEADO</v>
          </cell>
          <cell r="C172">
            <v>107409515</v>
          </cell>
          <cell r="D172">
            <v>77331582</v>
          </cell>
          <cell r="E172">
            <v>102320325</v>
          </cell>
          <cell r="F172">
            <v>61414400</v>
          </cell>
          <cell r="G172">
            <v>320585</v>
          </cell>
          <cell r="H172">
            <v>100781</v>
          </cell>
          <cell r="I172">
            <v>366122</v>
          </cell>
          <cell r="J172">
            <v>108238</v>
          </cell>
        </row>
        <row r="173">
          <cell r="A173" t="str">
            <v>ALHO</v>
          </cell>
          <cell r="B173" t="str">
            <v>(3º Nível) ALHO</v>
          </cell>
          <cell r="C173">
            <v>61851</v>
          </cell>
          <cell r="D173">
            <v>20139</v>
          </cell>
          <cell r="E173">
            <v>103881</v>
          </cell>
          <cell r="F173">
            <v>31547</v>
          </cell>
          <cell r="G173">
            <v>23706514</v>
          </cell>
          <cell r="H173">
            <v>23333393</v>
          </cell>
          <cell r="I173">
            <v>14375153</v>
          </cell>
          <cell r="J173">
            <v>11489810</v>
          </cell>
        </row>
        <row r="174">
          <cell r="A174" t="str">
            <v>ALHO EM PÓ</v>
          </cell>
          <cell r="B174" t="str">
            <v>(3º Nível) ALHO EM PÓ</v>
          </cell>
          <cell r="C174">
            <v>40673</v>
          </cell>
          <cell r="D174">
            <v>15928</v>
          </cell>
          <cell r="E174">
            <v>1859</v>
          </cell>
          <cell r="F174">
            <v>390</v>
          </cell>
          <cell r="G174">
            <v>466483</v>
          </cell>
          <cell r="H174">
            <v>368476</v>
          </cell>
          <cell r="I174">
            <v>150265</v>
          </cell>
          <cell r="J174">
            <v>114202</v>
          </cell>
        </row>
        <row r="175">
          <cell r="A175" t="str">
            <v>ALIMENTOS PARA CAES E GATOS</v>
          </cell>
          <cell r="B175" t="str">
            <v>(3º Nível) ALIMENTOS PARA CAES E GATOS</v>
          </cell>
          <cell r="C175">
            <v>4991428</v>
          </cell>
          <cell r="D175">
            <v>5952709</v>
          </cell>
          <cell r="E175">
            <v>7715490</v>
          </cell>
          <cell r="F175">
            <v>6754853</v>
          </cell>
          <cell r="G175">
            <v>777226</v>
          </cell>
          <cell r="H175">
            <v>603921</v>
          </cell>
          <cell r="I175">
            <v>1501771</v>
          </cell>
          <cell r="J175">
            <v>816117</v>
          </cell>
        </row>
        <row r="176">
          <cell r="A176" t="str">
            <v>AMEIXAS SECAS</v>
          </cell>
          <cell r="B176" t="str">
            <v>(3º Nível) AMEIXAS SECAS</v>
          </cell>
          <cell r="C176">
            <v>2329</v>
          </cell>
          <cell r="D176">
            <v>577</v>
          </cell>
          <cell r="E176">
            <v>2159</v>
          </cell>
          <cell r="F176">
            <v>364</v>
          </cell>
          <cell r="G176">
            <v>3212319</v>
          </cell>
          <cell r="H176">
            <v>1538178</v>
          </cell>
          <cell r="I176">
            <v>4848966</v>
          </cell>
          <cell r="J176">
            <v>1209841</v>
          </cell>
        </row>
        <row r="177">
          <cell r="A177" t="str">
            <v>AMÊNDOA</v>
          </cell>
          <cell r="B177" t="str">
            <v>(3º Nível) AMÊNDOA</v>
          </cell>
          <cell r="C177">
            <v>5151</v>
          </cell>
          <cell r="D177">
            <v>433</v>
          </cell>
          <cell r="E177">
            <v>2729</v>
          </cell>
          <cell r="F177">
            <v>202</v>
          </cell>
          <cell r="G177">
            <v>1124549</v>
          </cell>
          <cell r="H177">
            <v>217218</v>
          </cell>
          <cell r="I177">
            <v>1533186</v>
          </cell>
          <cell r="J177">
            <v>312655</v>
          </cell>
        </row>
        <row r="178">
          <cell r="A178" t="str">
            <v>AMENDOIM EM GRÃOS</v>
          </cell>
          <cell r="B178" t="str">
            <v>(3º Nível) AMENDOIM EM GRÃOS</v>
          </cell>
          <cell r="C178">
            <v>35775124</v>
          </cell>
          <cell r="D178">
            <v>28837303</v>
          </cell>
          <cell r="E178">
            <v>26507251</v>
          </cell>
          <cell r="F178">
            <v>20392614</v>
          </cell>
          <cell r="G178">
            <v>957000</v>
          </cell>
          <cell r="H178">
            <v>500000</v>
          </cell>
          <cell r="I178">
            <v>175100</v>
          </cell>
          <cell r="J178">
            <v>150000</v>
          </cell>
        </row>
        <row r="179">
          <cell r="A179" t="str">
            <v>AMENDOINS PREPARADOS OU CONSERVADOS</v>
          </cell>
          <cell r="B179" t="str">
            <v>(3º Nível) AMENDOINS PREPARADOS OU CONSERVADOS</v>
          </cell>
          <cell r="C179">
            <v>954816</v>
          </cell>
          <cell r="D179">
            <v>409906</v>
          </cell>
          <cell r="E179">
            <v>1775286</v>
          </cell>
          <cell r="F179">
            <v>951687</v>
          </cell>
          <cell r="G179">
            <v>0</v>
          </cell>
          <cell r="H179">
            <v>0</v>
          </cell>
          <cell r="I179">
            <v>11172</v>
          </cell>
          <cell r="J179">
            <v>2620</v>
          </cell>
        </row>
        <row r="180">
          <cell r="A180" t="str">
            <v>AMIDO DE MILHO</v>
          </cell>
          <cell r="B180" t="str">
            <v>(3º Nível) AMIDO DE MILHO</v>
          </cell>
          <cell r="C180">
            <v>2401331</v>
          </cell>
          <cell r="D180">
            <v>6607456</v>
          </cell>
          <cell r="E180">
            <v>1996187</v>
          </cell>
          <cell r="F180">
            <v>4269550</v>
          </cell>
          <cell r="G180">
            <v>227298</v>
          </cell>
          <cell r="H180">
            <v>304255</v>
          </cell>
          <cell r="I180">
            <v>32728</v>
          </cell>
          <cell r="J180">
            <v>21268</v>
          </cell>
        </row>
        <row r="181">
          <cell r="A181" t="str">
            <v>AMIDO DE TRIGO</v>
          </cell>
          <cell r="B181" t="str">
            <v>(3º Nível) AMIDO DE TRIGO</v>
          </cell>
          <cell r="C181">
            <v>17</v>
          </cell>
          <cell r="D181">
            <v>5</v>
          </cell>
          <cell r="E181">
            <v>0</v>
          </cell>
          <cell r="F181">
            <v>0</v>
          </cell>
          <cell r="G181">
            <v>73969</v>
          </cell>
          <cell r="H181">
            <v>165250</v>
          </cell>
          <cell r="I181">
            <v>144840</v>
          </cell>
          <cell r="J181">
            <v>320000</v>
          </cell>
        </row>
        <row r="182">
          <cell r="A182" t="str">
            <v>AMOMOS E CARDAMOMOS</v>
          </cell>
          <cell r="B182" t="str">
            <v>(3º Nível) AMOMOS E CARDAMOMOS</v>
          </cell>
          <cell r="C182">
            <v>3</v>
          </cell>
          <cell r="D182">
            <v>2</v>
          </cell>
          <cell r="E182">
            <v>257</v>
          </cell>
          <cell r="F182">
            <v>2</v>
          </cell>
          <cell r="G182">
            <v>0</v>
          </cell>
          <cell r="H182">
            <v>0</v>
          </cell>
          <cell r="I182">
            <v>216445</v>
          </cell>
          <cell r="J182">
            <v>13320</v>
          </cell>
        </row>
        <row r="183">
          <cell r="A183" t="str">
            <v>ARROZ</v>
          </cell>
          <cell r="B183" t="str">
            <v>(3º Nível) ARROZ</v>
          </cell>
          <cell r="C183">
            <v>81741708</v>
          </cell>
          <cell r="D183">
            <v>242569230</v>
          </cell>
          <cell r="E183">
            <v>30185976</v>
          </cell>
          <cell r="F183">
            <v>71897164</v>
          </cell>
          <cell r="G183">
            <v>12677742</v>
          </cell>
          <cell r="H183">
            <v>35357402</v>
          </cell>
          <cell r="I183">
            <v>25366157</v>
          </cell>
          <cell r="J183">
            <v>59583447</v>
          </cell>
        </row>
        <row r="184">
          <cell r="A184" t="str">
            <v>ASPARGOS</v>
          </cell>
          <cell r="B184" t="str">
            <v>(3º Nível) ASPARGOS</v>
          </cell>
          <cell r="C184">
            <v>2260</v>
          </cell>
          <cell r="D184">
            <v>383</v>
          </cell>
          <cell r="E184">
            <v>1826</v>
          </cell>
          <cell r="F184">
            <v>388</v>
          </cell>
          <cell r="G184">
            <v>248349</v>
          </cell>
          <cell r="H184">
            <v>62847</v>
          </cell>
          <cell r="I184">
            <v>255842</v>
          </cell>
          <cell r="J184">
            <v>71724</v>
          </cell>
        </row>
        <row r="185">
          <cell r="A185" t="str">
            <v>ASPARGOS PREPARADOS OU CONSERVADOS</v>
          </cell>
          <cell r="B185" t="str">
            <v>(3º Nível) ASPARGOS PREPARADOS OU CONSERVADOS</v>
          </cell>
          <cell r="C185">
            <v>508</v>
          </cell>
          <cell r="D185">
            <v>83</v>
          </cell>
          <cell r="E185">
            <v>314</v>
          </cell>
          <cell r="F185">
            <v>21</v>
          </cell>
          <cell r="G185">
            <v>51605</v>
          </cell>
          <cell r="H185">
            <v>10717</v>
          </cell>
          <cell r="I185">
            <v>130269</v>
          </cell>
          <cell r="J185">
            <v>44559</v>
          </cell>
        </row>
        <row r="186">
          <cell r="A186" t="str">
            <v>ATUM CONGELADO</v>
          </cell>
          <cell r="B186" t="str">
            <v>(3º Nível) ATUM CONGELADO</v>
          </cell>
          <cell r="C186">
            <v>722152</v>
          </cell>
          <cell r="D186">
            <v>368962</v>
          </cell>
          <cell r="E186">
            <v>190750</v>
          </cell>
          <cell r="F186">
            <v>92047</v>
          </cell>
        </row>
        <row r="187">
          <cell r="A187" t="str">
            <v>ATUM, FRESCO OU REFRIGERADO</v>
          </cell>
          <cell r="B187" t="str">
            <v>(3º Nível) ATUM, FRESCO OU REFRIGERADO</v>
          </cell>
          <cell r="C187">
            <v>136644</v>
          </cell>
          <cell r="D187">
            <v>23870</v>
          </cell>
          <cell r="E187">
            <v>301752</v>
          </cell>
          <cell r="F187">
            <v>36473</v>
          </cell>
        </row>
        <row r="188">
          <cell r="A188" t="str">
            <v>AVEIA</v>
          </cell>
          <cell r="B188" t="str">
            <v>(3º Nível) AVEIA</v>
          </cell>
          <cell r="C188">
            <v>96</v>
          </cell>
          <cell r="D188">
            <v>63</v>
          </cell>
          <cell r="E188">
            <v>71595</v>
          </cell>
          <cell r="F188">
            <v>147080</v>
          </cell>
        </row>
        <row r="189">
          <cell r="A189" t="str">
            <v>AVEIA EM FLOCOS OU ELABORADOS DE OUTRO MODO</v>
          </cell>
          <cell r="B189" t="str">
            <v>(3º Nível) AVEIA EM FLOCOS OU ELABORADOS DE OUTRO MODO</v>
          </cell>
          <cell r="C189">
            <v>359171</v>
          </cell>
          <cell r="D189">
            <v>674133</v>
          </cell>
          <cell r="E189">
            <v>98688</v>
          </cell>
          <cell r="F189">
            <v>115091</v>
          </cell>
          <cell r="G189">
            <v>0</v>
          </cell>
          <cell r="H189">
            <v>0</v>
          </cell>
          <cell r="I189">
            <v>20730</v>
          </cell>
          <cell r="J189">
            <v>26928</v>
          </cell>
        </row>
        <row r="190">
          <cell r="A190" t="str">
            <v>AVELÃS</v>
          </cell>
          <cell r="B190" t="str">
            <v>(3º Nível) AVELÃS</v>
          </cell>
          <cell r="C190">
            <v>423</v>
          </cell>
          <cell r="D190">
            <v>278</v>
          </cell>
          <cell r="E190">
            <v>414</v>
          </cell>
          <cell r="F190">
            <v>89</v>
          </cell>
          <cell r="G190">
            <v>1069704</v>
          </cell>
          <cell r="H190">
            <v>192000</v>
          </cell>
          <cell r="I190">
            <v>2508278</v>
          </cell>
          <cell r="J190">
            <v>290000</v>
          </cell>
        </row>
        <row r="191">
          <cell r="A191" t="str">
            <v>AZEITE DE OLIVA</v>
          </cell>
          <cell r="B191" t="str">
            <v>(3º Nível) AZEITE DE OLIVA</v>
          </cell>
          <cell r="C191">
            <v>26431</v>
          </cell>
          <cell r="D191">
            <v>5593</v>
          </cell>
          <cell r="E191">
            <v>102581</v>
          </cell>
          <cell r="F191">
            <v>25081</v>
          </cell>
          <cell r="G191">
            <v>33451436</v>
          </cell>
          <cell r="H191">
            <v>8861493</v>
          </cell>
          <cell r="I191">
            <v>34196007</v>
          </cell>
          <cell r="J191">
            <v>7185348</v>
          </cell>
        </row>
        <row r="192">
          <cell r="A192" t="str">
            <v>AZEITONAS PREPARADAS OU CONSERVADAS</v>
          </cell>
          <cell r="B192" t="str">
            <v>(3º Nível) AZEITONAS PREPARADAS OU CONSERVADAS</v>
          </cell>
          <cell r="C192">
            <v>49579</v>
          </cell>
          <cell r="D192">
            <v>29047</v>
          </cell>
          <cell r="E192">
            <v>61156</v>
          </cell>
          <cell r="F192">
            <v>41100</v>
          </cell>
          <cell r="G192">
            <v>8874303</v>
          </cell>
          <cell r="H192">
            <v>10512435</v>
          </cell>
          <cell r="I192">
            <v>6582324</v>
          </cell>
          <cell r="J192">
            <v>7208345</v>
          </cell>
        </row>
        <row r="193">
          <cell r="A193" t="str">
            <v>BACALHAU CONGELADO</v>
          </cell>
          <cell r="B193" t="str">
            <v>(3º Nível) BACALHAU CONGELADO</v>
          </cell>
          <cell r="C193">
            <v>437</v>
          </cell>
          <cell r="D193">
            <v>95</v>
          </cell>
          <cell r="E193">
            <v>353</v>
          </cell>
          <cell r="F193">
            <v>50</v>
          </cell>
          <cell r="G193">
            <v>1084514</v>
          </cell>
          <cell r="H193">
            <v>101154</v>
          </cell>
          <cell r="I193">
            <v>1206849</v>
          </cell>
          <cell r="J193">
            <v>105742</v>
          </cell>
        </row>
        <row r="194">
          <cell r="A194" t="str">
            <v>BACALHAU, SECOS, SALGADOS OU DEFUMADOS</v>
          </cell>
          <cell r="B194" t="str">
            <v>(3º Nível) BACALHAU, SECOS, SALGADOS OU DEFUMADOS</v>
          </cell>
          <cell r="C194">
            <v>1356</v>
          </cell>
          <cell r="D194">
            <v>102</v>
          </cell>
          <cell r="E194">
            <v>561801</v>
          </cell>
          <cell r="F194">
            <v>52082</v>
          </cell>
          <cell r="G194">
            <v>192078</v>
          </cell>
          <cell r="H194">
            <v>25000</v>
          </cell>
          <cell r="I194">
            <v>2163544</v>
          </cell>
          <cell r="J194">
            <v>260500</v>
          </cell>
        </row>
        <row r="195">
          <cell r="A195" t="str">
            <v>BANANAS FRESCAS OU SECAS</v>
          </cell>
          <cell r="B195" t="str">
            <v>(3º Nível) BANANAS FRESCAS OU SECAS</v>
          </cell>
          <cell r="C195">
            <v>1866662</v>
          </cell>
          <cell r="D195">
            <v>7578577</v>
          </cell>
          <cell r="E195">
            <v>2568990</v>
          </cell>
          <cell r="F195">
            <v>7984477</v>
          </cell>
          <cell r="G195">
            <v>28662</v>
          </cell>
          <cell r="H195">
            <v>10319</v>
          </cell>
          <cell r="I195">
            <v>8657</v>
          </cell>
          <cell r="J195">
            <v>2000</v>
          </cell>
        </row>
        <row r="196">
          <cell r="A196" t="str">
            <v>BATATA-DOCE</v>
          </cell>
          <cell r="B196" t="str">
            <v>(3º Nível) BATATA-DOCE</v>
          </cell>
          <cell r="C196">
            <v>460086</v>
          </cell>
          <cell r="D196">
            <v>1229707</v>
          </cell>
          <cell r="E196">
            <v>194726</v>
          </cell>
          <cell r="F196">
            <v>285432</v>
          </cell>
        </row>
        <row r="197">
          <cell r="A197" t="str">
            <v>BATATAS</v>
          </cell>
          <cell r="B197" t="str">
            <v>(3º Nível) BATATAS</v>
          </cell>
          <cell r="C197">
            <v>105920</v>
          </cell>
          <cell r="D197">
            <v>343815</v>
          </cell>
          <cell r="E197">
            <v>152748</v>
          </cell>
          <cell r="F197">
            <v>581865</v>
          </cell>
        </row>
        <row r="198">
          <cell r="A198" t="str">
            <v>BATATAS CONGELADAS</v>
          </cell>
          <cell r="B198" t="str">
            <v>(3º Nível) BATATAS CONGELADAS</v>
          </cell>
          <cell r="C198">
            <v>7061</v>
          </cell>
          <cell r="D198">
            <v>7962</v>
          </cell>
          <cell r="E198">
            <v>11231</v>
          </cell>
          <cell r="F198">
            <v>13138</v>
          </cell>
          <cell r="G198">
            <v>11317</v>
          </cell>
          <cell r="H198">
            <v>22340</v>
          </cell>
          <cell r="I198">
            <v>4244</v>
          </cell>
          <cell r="J198">
            <v>2633</v>
          </cell>
        </row>
        <row r="199">
          <cell r="A199" t="str">
            <v>BATATAS PREPARADAS OU CONSERVADAS</v>
          </cell>
          <cell r="B199" t="str">
            <v>(3º Nível) BATATAS PREPARADAS OU CONSERVADAS</v>
          </cell>
          <cell r="C199">
            <v>154547</v>
          </cell>
          <cell r="D199">
            <v>37174</v>
          </cell>
          <cell r="E199">
            <v>414715</v>
          </cell>
          <cell r="F199">
            <v>373555</v>
          </cell>
          <cell r="G199">
            <v>25477505</v>
          </cell>
          <cell r="H199">
            <v>35264903</v>
          </cell>
          <cell r="I199">
            <v>23996421</v>
          </cell>
          <cell r="J199">
            <v>32514329</v>
          </cell>
        </row>
        <row r="200">
          <cell r="A200" t="str">
            <v>BORRACHA NATURAL</v>
          </cell>
          <cell r="B200" t="str">
            <v>(3º Nível) BORRACHA NATURAL</v>
          </cell>
          <cell r="C200">
            <v>209362</v>
          </cell>
          <cell r="D200">
            <v>103711</v>
          </cell>
          <cell r="E200">
            <v>743763</v>
          </cell>
          <cell r="F200">
            <v>318825</v>
          </cell>
          <cell r="G200">
            <v>17231446</v>
          </cell>
          <cell r="H200">
            <v>12717737</v>
          </cell>
          <cell r="I200">
            <v>38544802</v>
          </cell>
          <cell r="J200">
            <v>20541112</v>
          </cell>
        </row>
        <row r="201">
          <cell r="A201" t="str">
            <v>BOVINOS VIVOS</v>
          </cell>
          <cell r="B201" t="str">
            <v>(3º Nível) BOVINOS VIVOS</v>
          </cell>
          <cell r="C201">
            <v>15731013</v>
          </cell>
          <cell r="D201">
            <v>9692010</v>
          </cell>
          <cell r="E201">
            <v>23429</v>
          </cell>
          <cell r="F201">
            <v>6120</v>
          </cell>
          <cell r="G201">
            <v>150458</v>
          </cell>
          <cell r="H201">
            <v>10942</v>
          </cell>
          <cell r="I201">
            <v>0</v>
          </cell>
          <cell r="J201">
            <v>0</v>
          </cell>
        </row>
        <row r="202">
          <cell r="A202" t="str">
            <v>BUBALINOS VIVOS</v>
          </cell>
          <cell r="B202" t="str">
            <v>(3º Nível) BUBALINOS VIVOS</v>
          </cell>
          <cell r="C202">
            <v>135</v>
          </cell>
          <cell r="D202">
            <v>20</v>
          </cell>
          <cell r="E202">
            <v>0</v>
          </cell>
          <cell r="F202">
            <v>0</v>
          </cell>
        </row>
        <row r="203">
          <cell r="A203" t="str">
            <v>BULBOS,  TUBÉRCULOS, RIZOMAS E SIMILARES</v>
          </cell>
          <cell r="B203" t="str">
            <v>(3º Nível) BULBOS,  TUBÉRCULOS, RIZOMAS E SIMILARES</v>
          </cell>
          <cell r="C203">
            <v>1170384</v>
          </cell>
          <cell r="D203">
            <v>526432</v>
          </cell>
          <cell r="E203">
            <v>977524</v>
          </cell>
          <cell r="F203">
            <v>369138</v>
          </cell>
          <cell r="G203">
            <v>139445</v>
          </cell>
          <cell r="H203">
            <v>42753</v>
          </cell>
          <cell r="I203">
            <v>195717</v>
          </cell>
          <cell r="J203">
            <v>10580</v>
          </cell>
        </row>
        <row r="204">
          <cell r="A204" t="str">
            <v>CACAU EM PÓ</v>
          </cell>
          <cell r="B204" t="str">
            <v>(3º Nível) CACAU EM PÓ</v>
          </cell>
          <cell r="C204">
            <v>3168139</v>
          </cell>
          <cell r="D204">
            <v>1449613</v>
          </cell>
          <cell r="E204">
            <v>3873221</v>
          </cell>
          <cell r="F204">
            <v>1332023</v>
          </cell>
          <cell r="G204">
            <v>4873113</v>
          </cell>
          <cell r="H204">
            <v>2403290</v>
          </cell>
          <cell r="I204">
            <v>3998312</v>
          </cell>
          <cell r="J204">
            <v>1497752</v>
          </cell>
        </row>
        <row r="205">
          <cell r="A205" t="str">
            <v>CACAU INTEIRO OU PARTIDO</v>
          </cell>
          <cell r="B205" t="str">
            <v>(3º Nível) CACAU INTEIRO OU PARTIDO</v>
          </cell>
          <cell r="C205">
            <v>1362</v>
          </cell>
          <cell r="D205">
            <v>168</v>
          </cell>
          <cell r="E205">
            <v>6</v>
          </cell>
          <cell r="F205">
            <v>200</v>
          </cell>
          <cell r="G205">
            <v>0</v>
          </cell>
          <cell r="H205">
            <v>0</v>
          </cell>
          <cell r="I205">
            <v>5275269</v>
          </cell>
          <cell r="J205">
            <v>2002720</v>
          </cell>
        </row>
        <row r="206">
          <cell r="A206" t="str">
            <v>CACHAÇA</v>
          </cell>
          <cell r="B206" t="str">
            <v>(3º Nível) CACHAÇA</v>
          </cell>
          <cell r="C206">
            <v>683368</v>
          </cell>
          <cell r="D206">
            <v>327150</v>
          </cell>
          <cell r="E206">
            <v>1122119</v>
          </cell>
          <cell r="F206">
            <v>600364</v>
          </cell>
          <cell r="G206">
            <v>8804</v>
          </cell>
          <cell r="H206">
            <v>2118</v>
          </cell>
          <cell r="I206">
            <v>11579</v>
          </cell>
          <cell r="J206">
            <v>1261</v>
          </cell>
        </row>
        <row r="207">
          <cell r="A207" t="str">
            <v>CAFÉ SOLÚVEL</v>
          </cell>
          <cell r="B207" t="str">
            <v>(3º Nível) CAFÉ SOLÚVEL</v>
          </cell>
          <cell r="C207">
            <v>49808846</v>
          </cell>
          <cell r="D207">
            <v>9114859</v>
          </cell>
          <cell r="E207">
            <v>32813311</v>
          </cell>
          <cell r="F207">
            <v>5707248</v>
          </cell>
          <cell r="G207">
            <v>831807</v>
          </cell>
          <cell r="H207">
            <v>70257</v>
          </cell>
          <cell r="I207">
            <v>700151</v>
          </cell>
          <cell r="J207">
            <v>68056</v>
          </cell>
        </row>
        <row r="208">
          <cell r="A208" t="str">
            <v>CAFÉ TORRADO</v>
          </cell>
          <cell r="B208" t="str">
            <v>(3º Nível) CAFÉ TORRADO</v>
          </cell>
          <cell r="C208">
            <v>2299720</v>
          </cell>
          <cell r="D208">
            <v>725676</v>
          </cell>
          <cell r="E208">
            <v>2395621</v>
          </cell>
          <cell r="F208">
            <v>459956</v>
          </cell>
          <cell r="G208">
            <v>4369585</v>
          </cell>
          <cell r="H208">
            <v>276679</v>
          </cell>
          <cell r="I208">
            <v>7821040</v>
          </cell>
          <cell r="J208">
            <v>408055</v>
          </cell>
        </row>
        <row r="209">
          <cell r="A209" t="str">
            <v>CAFÉ VERDE</v>
          </cell>
          <cell r="B209" t="str">
            <v>(3º Nível) CAFÉ VERDE</v>
          </cell>
          <cell r="C209">
            <v>323403219</v>
          </cell>
          <cell r="D209">
            <v>167791930</v>
          </cell>
          <cell r="E209">
            <v>334455565</v>
          </cell>
          <cell r="F209">
            <v>142914876</v>
          </cell>
          <cell r="G209">
            <v>315949</v>
          </cell>
          <cell r="H209">
            <v>126780</v>
          </cell>
          <cell r="I209">
            <v>293463</v>
          </cell>
          <cell r="J209">
            <v>290640</v>
          </cell>
        </row>
        <row r="210">
          <cell r="A210" t="str">
            <v>CALÇADOS DE COURO</v>
          </cell>
          <cell r="B210" t="str">
            <v>(3º Nível) CALÇADOS DE COURO</v>
          </cell>
          <cell r="C210">
            <v>19281847</v>
          </cell>
          <cell r="D210">
            <v>699532</v>
          </cell>
          <cell r="E210">
            <v>23171084</v>
          </cell>
          <cell r="F210">
            <v>809940</v>
          </cell>
          <cell r="G210">
            <v>4322398</v>
          </cell>
          <cell r="H210">
            <v>152107</v>
          </cell>
          <cell r="I210">
            <v>4174527</v>
          </cell>
          <cell r="J210">
            <v>103616</v>
          </cell>
        </row>
        <row r="211">
          <cell r="A211" t="str">
            <v>CALDOS E SOPAS E PREPARAÇÕES P/ CALDOS E SOPAS</v>
          </cell>
          <cell r="B211" t="str">
            <v>(3º Nível) CALDOS E SOPAS E PREPARAÇÕES P/ CALDOS E SOPAS</v>
          </cell>
          <cell r="C211">
            <v>1323739</v>
          </cell>
          <cell r="D211">
            <v>527383</v>
          </cell>
          <cell r="E211">
            <v>778429</v>
          </cell>
          <cell r="F211">
            <v>399362</v>
          </cell>
          <cell r="G211">
            <v>50584</v>
          </cell>
          <cell r="H211">
            <v>13115</v>
          </cell>
          <cell r="I211">
            <v>95117</v>
          </cell>
          <cell r="J211">
            <v>19048</v>
          </cell>
        </row>
        <row r="212">
          <cell r="A212" t="str">
            <v>CAMARÕES, CONGELADOS</v>
          </cell>
          <cell r="B212" t="str">
            <v>(3º Nível) CAMARÕES, CONGELADOS</v>
          </cell>
          <cell r="C212">
            <v>734525</v>
          </cell>
          <cell r="D212">
            <v>94554</v>
          </cell>
          <cell r="E212">
            <v>1068805</v>
          </cell>
          <cell r="F212">
            <v>117400</v>
          </cell>
          <cell r="G212">
            <v>0</v>
          </cell>
          <cell r="H212">
            <v>0</v>
          </cell>
          <cell r="I212">
            <v>327294</v>
          </cell>
          <cell r="J212">
            <v>34664</v>
          </cell>
        </row>
        <row r="213">
          <cell r="A213" t="str">
            <v>CAMARÕES, NÃO CONGELADOS</v>
          </cell>
          <cell r="B213" t="str">
            <v>(3º Nível) CAMARÕES, NÃO CONGELADOS</v>
          </cell>
          <cell r="C213">
            <v>320</v>
          </cell>
          <cell r="D213">
            <v>37</v>
          </cell>
          <cell r="E213">
            <v>629</v>
          </cell>
          <cell r="F213">
            <v>59</v>
          </cell>
        </row>
        <row r="214">
          <cell r="A214" t="str">
            <v>CANELA</v>
          </cell>
          <cell r="B214" t="str">
            <v>(3º Nível) CANELA</v>
          </cell>
          <cell r="C214">
            <v>7686</v>
          </cell>
          <cell r="D214">
            <v>2627</v>
          </cell>
          <cell r="E214">
            <v>7199</v>
          </cell>
          <cell r="F214">
            <v>2135</v>
          </cell>
          <cell r="G214">
            <v>717712</v>
          </cell>
          <cell r="H214">
            <v>199070</v>
          </cell>
          <cell r="I214">
            <v>897098</v>
          </cell>
          <cell r="J214">
            <v>283606</v>
          </cell>
        </row>
        <row r="215">
          <cell r="A215" t="str">
            <v>CAQUIS FRESCOS</v>
          </cell>
          <cell r="B215" t="str">
            <v>(3º Nível) CAQUIS FRESCOS</v>
          </cell>
          <cell r="C215">
            <v>373</v>
          </cell>
          <cell r="D215">
            <v>246</v>
          </cell>
          <cell r="E215">
            <v>54735</v>
          </cell>
          <cell r="F215">
            <v>135743</v>
          </cell>
        </row>
        <row r="216">
          <cell r="A216" t="str">
            <v>CARANGUEJOS, CONGELADOS</v>
          </cell>
          <cell r="B216" t="str">
            <v>(3º Nível) CARANGUEJOS, CONGELADOS</v>
          </cell>
          <cell r="C216">
            <v>561</v>
          </cell>
          <cell r="D216">
            <v>119</v>
          </cell>
          <cell r="E216">
            <v>466</v>
          </cell>
          <cell r="F216">
            <v>69</v>
          </cell>
        </row>
        <row r="217">
          <cell r="A217" t="str">
            <v>CARNE BOVINA in natura</v>
          </cell>
          <cell r="B217" t="str">
            <v>(3º Nível) CARNE BOVINA in natura</v>
          </cell>
          <cell r="C217">
            <v>690895040</v>
          </cell>
          <cell r="D217">
            <v>169274571</v>
          </cell>
          <cell r="E217">
            <v>902596242</v>
          </cell>
          <cell r="F217">
            <v>166293896</v>
          </cell>
          <cell r="G217">
            <v>12902506</v>
          </cell>
          <cell r="H217">
            <v>2818826</v>
          </cell>
          <cell r="I217">
            <v>27191504</v>
          </cell>
          <cell r="J217">
            <v>4499593</v>
          </cell>
        </row>
        <row r="218">
          <cell r="A218" t="str">
            <v>CARNE BOVINA INDUSTRIALIZADA</v>
          </cell>
          <cell r="B218" t="str">
            <v>(3º Nível) CARNE BOVINA INDUSTRIALIZADA</v>
          </cell>
          <cell r="C218">
            <v>49915467</v>
          </cell>
          <cell r="D218">
            <v>9676183</v>
          </cell>
          <cell r="E218">
            <v>65448824</v>
          </cell>
          <cell r="F218">
            <v>9387677</v>
          </cell>
          <cell r="G218">
            <v>63515</v>
          </cell>
          <cell r="H218">
            <v>49000</v>
          </cell>
          <cell r="I218">
            <v>156965</v>
          </cell>
          <cell r="J218">
            <v>54000</v>
          </cell>
        </row>
        <row r="219">
          <cell r="A219" t="str">
            <v>CARNE DE FRANGO in natura</v>
          </cell>
          <cell r="B219" t="str">
            <v>(3º Nível) CARNE DE FRANGO in natura</v>
          </cell>
          <cell r="C219">
            <v>470443080</v>
          </cell>
          <cell r="D219">
            <v>348987766</v>
          </cell>
          <cell r="E219">
            <v>698210351</v>
          </cell>
          <cell r="F219">
            <v>402916629</v>
          </cell>
          <cell r="G219">
            <v>683194</v>
          </cell>
          <cell r="H219">
            <v>449776</v>
          </cell>
          <cell r="I219">
            <v>1094321</v>
          </cell>
          <cell r="J219">
            <v>401855</v>
          </cell>
        </row>
        <row r="220">
          <cell r="A220" t="str">
            <v>CARNE DE FRANGO INDUSTRIALIZADA</v>
          </cell>
          <cell r="B220" t="str">
            <v>(3º Nível) CARNE DE FRANGO INDUSTRIALIZADA</v>
          </cell>
          <cell r="C220">
            <v>21100226</v>
          </cell>
          <cell r="D220">
            <v>7979554</v>
          </cell>
          <cell r="E220">
            <v>25745266</v>
          </cell>
          <cell r="F220">
            <v>9130723</v>
          </cell>
        </row>
        <row r="221">
          <cell r="A221" t="str">
            <v>CARNE DE OVINO in natura</v>
          </cell>
          <cell r="B221" t="str">
            <v>(3º Nível) CARNE DE OVINO in natura</v>
          </cell>
          <cell r="C221">
            <v>46305</v>
          </cell>
          <cell r="D221">
            <v>5478</v>
          </cell>
          <cell r="E221">
            <v>46827</v>
          </cell>
          <cell r="F221">
            <v>4999</v>
          </cell>
          <cell r="G221">
            <v>561378</v>
          </cell>
          <cell r="H221">
            <v>93358</v>
          </cell>
          <cell r="I221">
            <v>992085</v>
          </cell>
          <cell r="J221">
            <v>153634</v>
          </cell>
        </row>
        <row r="222">
          <cell r="A222" t="str">
            <v>CARNE DE PATO in natura</v>
          </cell>
          <cell r="B222" t="str">
            <v>(3º Nível) CARNE DE PATO in natura</v>
          </cell>
          <cell r="C222">
            <v>528463</v>
          </cell>
          <cell r="D222">
            <v>192068</v>
          </cell>
          <cell r="E222">
            <v>1142221</v>
          </cell>
          <cell r="F222">
            <v>376699</v>
          </cell>
          <cell r="G222">
            <v>0</v>
          </cell>
          <cell r="H222">
            <v>0</v>
          </cell>
          <cell r="I222">
            <v>124185</v>
          </cell>
          <cell r="J222">
            <v>3984</v>
          </cell>
        </row>
        <row r="223">
          <cell r="A223" t="str">
            <v>CARNE DE PERU in natura</v>
          </cell>
          <cell r="B223" t="str">
            <v>(3º Nível) CARNE DE PERU in natura</v>
          </cell>
          <cell r="C223">
            <v>3532136</v>
          </cell>
          <cell r="D223">
            <v>2918895</v>
          </cell>
          <cell r="E223">
            <v>7177053</v>
          </cell>
          <cell r="F223">
            <v>3172126</v>
          </cell>
        </row>
        <row r="224">
          <cell r="A224" t="str">
            <v>CARNE DE PERU INDUSTRIALIZADA</v>
          </cell>
          <cell r="B224" t="str">
            <v>(3º Nível) CARNE DE PERU INDUSTRIALIZADA</v>
          </cell>
          <cell r="C224">
            <v>374735</v>
          </cell>
          <cell r="D224">
            <v>190343</v>
          </cell>
          <cell r="E224">
            <v>2662643</v>
          </cell>
          <cell r="F224">
            <v>622541</v>
          </cell>
        </row>
        <row r="225">
          <cell r="A225" t="str">
            <v>CARNE SUÍNA in natura</v>
          </cell>
          <cell r="B225" t="str">
            <v>(3º Nível) CARNE SUÍNA in natura</v>
          </cell>
          <cell r="C225">
            <v>191570479</v>
          </cell>
          <cell r="D225">
            <v>90246755</v>
          </cell>
          <cell r="E225">
            <v>231885174</v>
          </cell>
          <cell r="F225">
            <v>92844333</v>
          </cell>
          <cell r="G225">
            <v>0</v>
          </cell>
          <cell r="H225">
            <v>0</v>
          </cell>
          <cell r="I225">
            <v>428847</v>
          </cell>
          <cell r="J225">
            <v>185964</v>
          </cell>
        </row>
        <row r="226">
          <cell r="A226" t="str">
            <v>CARNE SUÍNA INDUSTRIALIZADA</v>
          </cell>
          <cell r="B226" t="str">
            <v>(3º Nível) CARNE SUÍNA INDUSTRIALIZADA</v>
          </cell>
          <cell r="C226">
            <v>1269763</v>
          </cell>
          <cell r="D226">
            <v>715695</v>
          </cell>
          <cell r="E226">
            <v>1520806</v>
          </cell>
          <cell r="F226">
            <v>799993</v>
          </cell>
          <cell r="G226">
            <v>13346</v>
          </cell>
          <cell r="H226">
            <v>1994</v>
          </cell>
          <cell r="I226">
            <v>122485</v>
          </cell>
          <cell r="J226">
            <v>7674</v>
          </cell>
        </row>
        <row r="227">
          <cell r="A227" t="str">
            <v>CARNES DE CAPRINO in natura</v>
          </cell>
          <cell r="B227" t="str">
            <v>(3º Nível) CARNES DE CAPRINO in natura</v>
          </cell>
          <cell r="C227">
            <v>239</v>
          </cell>
          <cell r="D227">
            <v>86</v>
          </cell>
          <cell r="E227">
            <v>2763</v>
          </cell>
          <cell r="F227">
            <v>245</v>
          </cell>
        </row>
        <row r="228">
          <cell r="A228" t="str">
            <v>CARNES DE CAVALO, ASININO E MUAR</v>
          </cell>
          <cell r="B228" t="str">
            <v>(3º Nível) CARNES DE CAVALO, ASININO E MUAR</v>
          </cell>
          <cell r="C228">
            <v>1041139</v>
          </cell>
          <cell r="D228">
            <v>533377</v>
          </cell>
          <cell r="E228">
            <v>2479907</v>
          </cell>
          <cell r="F228">
            <v>817611</v>
          </cell>
        </row>
        <row r="229">
          <cell r="A229" t="str">
            <v>CASEINAS E CASEINATOS</v>
          </cell>
          <cell r="B229" t="str">
            <v>(3º Nível) CASEINAS E CASEINATOS</v>
          </cell>
          <cell r="C229">
            <v>0</v>
          </cell>
          <cell r="D229">
            <v>0</v>
          </cell>
          <cell r="E229">
            <v>139</v>
          </cell>
          <cell r="F229">
            <v>5</v>
          </cell>
          <cell r="G229">
            <v>2532716</v>
          </cell>
          <cell r="H229">
            <v>309951</v>
          </cell>
          <cell r="I229">
            <v>3855002</v>
          </cell>
          <cell r="J229">
            <v>435721</v>
          </cell>
        </row>
        <row r="230">
          <cell r="A230" t="str">
            <v>CASTANHA DE CAJÚ</v>
          </cell>
          <cell r="B230" t="str">
            <v>(3º Nível) CASTANHA DE CAJÚ</v>
          </cell>
          <cell r="C230">
            <v>6616828</v>
          </cell>
          <cell r="D230">
            <v>1182660</v>
          </cell>
          <cell r="E230">
            <v>7295339</v>
          </cell>
          <cell r="F230">
            <v>1076257</v>
          </cell>
          <cell r="G230">
            <v>260645</v>
          </cell>
          <cell r="H230">
            <v>95256</v>
          </cell>
          <cell r="I230">
            <v>47437</v>
          </cell>
          <cell r="J230">
            <v>32319</v>
          </cell>
        </row>
        <row r="231">
          <cell r="A231" t="str">
            <v>CASTANHA DO PARÁ</v>
          </cell>
          <cell r="B231" t="str">
            <v>(3º Nível) CASTANHA DO PARÁ</v>
          </cell>
          <cell r="C231">
            <v>2609839</v>
          </cell>
          <cell r="D231">
            <v>737312</v>
          </cell>
          <cell r="E231">
            <v>5875282</v>
          </cell>
          <cell r="F231">
            <v>788838</v>
          </cell>
        </row>
        <row r="232">
          <cell r="A232" t="str">
            <v>CASULOS DE BICHO-DA-SEDA E SEDA CRUA</v>
          </cell>
          <cell r="B232" t="str">
            <v>(3º Nível) CASULOS DE BICHO-DA-SEDA E SEDA CRUA</v>
          </cell>
          <cell r="C232">
            <v>0</v>
          </cell>
          <cell r="D232">
            <v>0</v>
          </cell>
          <cell r="E232">
            <v>769769</v>
          </cell>
          <cell r="F232">
            <v>62560</v>
          </cell>
          <cell r="G232">
            <v>0</v>
          </cell>
          <cell r="H232">
            <v>0</v>
          </cell>
          <cell r="I232">
            <v>318216</v>
          </cell>
          <cell r="J232">
            <v>5470</v>
          </cell>
        </row>
        <row r="233">
          <cell r="A233" t="str">
            <v>CAVALOS VIVOS</v>
          </cell>
          <cell r="B233" t="str">
            <v>(3º Nível) CAVALOS VIVOS</v>
          </cell>
          <cell r="C233">
            <v>652595</v>
          </cell>
          <cell r="D233">
            <v>10809</v>
          </cell>
          <cell r="E233">
            <v>342032</v>
          </cell>
          <cell r="F233">
            <v>18344</v>
          </cell>
          <cell r="G233">
            <v>519911</v>
          </cell>
          <cell r="H233">
            <v>9530</v>
          </cell>
          <cell r="I233">
            <v>91887</v>
          </cell>
          <cell r="J233">
            <v>6400</v>
          </cell>
        </row>
        <row r="234">
          <cell r="A234" t="str">
            <v>CEBOLAS</v>
          </cell>
          <cell r="B234" t="str">
            <v>(3º Nível) CEBOLAS</v>
          </cell>
          <cell r="C234">
            <v>504477</v>
          </cell>
          <cell r="D234">
            <v>2186661</v>
          </cell>
          <cell r="E234">
            <v>380900</v>
          </cell>
          <cell r="F234">
            <v>2719689</v>
          </cell>
          <cell r="G234">
            <v>1659412</v>
          </cell>
          <cell r="H234">
            <v>7788260</v>
          </cell>
          <cell r="I234">
            <v>34857</v>
          </cell>
          <cell r="J234">
            <v>194800</v>
          </cell>
        </row>
        <row r="235">
          <cell r="A235" t="str">
            <v>CEBOLAS SECAS</v>
          </cell>
          <cell r="B235" t="str">
            <v>(3º Nível) CEBOLAS SECAS</v>
          </cell>
          <cell r="C235">
            <v>23146</v>
          </cell>
          <cell r="D235">
            <v>115058</v>
          </cell>
          <cell r="E235">
            <v>16013</v>
          </cell>
          <cell r="F235">
            <v>10205</v>
          </cell>
          <cell r="G235">
            <v>1580608</v>
          </cell>
          <cell r="H235">
            <v>856890</v>
          </cell>
          <cell r="I235">
            <v>1115366</v>
          </cell>
          <cell r="J235">
            <v>578896</v>
          </cell>
        </row>
        <row r="236">
          <cell r="A236" t="str">
            <v>CELULOSE</v>
          </cell>
          <cell r="B236" t="str">
            <v>(3º Nível) CELULOSE</v>
          </cell>
          <cell r="C236">
            <v>469959962</v>
          </cell>
          <cell r="D236">
            <v>1447662303</v>
          </cell>
          <cell r="E236">
            <v>595189610</v>
          </cell>
          <cell r="F236">
            <v>1414184558</v>
          </cell>
          <cell r="G236">
            <v>12458148</v>
          </cell>
          <cell r="H236">
            <v>16425438</v>
          </cell>
          <cell r="I236">
            <v>16458860</v>
          </cell>
          <cell r="J236">
            <v>17994111</v>
          </cell>
        </row>
        <row r="237">
          <cell r="A237" t="str">
            <v>CENOURAS E NABOS</v>
          </cell>
          <cell r="B237" t="str">
            <v>(3º Nível) CENOURAS E NABOS</v>
          </cell>
          <cell r="C237">
            <v>963884</v>
          </cell>
          <cell r="D237">
            <v>3498723</v>
          </cell>
          <cell r="E237">
            <v>22373</v>
          </cell>
          <cell r="F237">
            <v>24398</v>
          </cell>
          <cell r="G237">
            <v>19763</v>
          </cell>
          <cell r="H237">
            <v>5020</v>
          </cell>
          <cell r="I237">
            <v>0</v>
          </cell>
          <cell r="J237">
            <v>0</v>
          </cell>
        </row>
        <row r="238">
          <cell r="A238" t="str">
            <v>CERAS DE ABELHA</v>
          </cell>
          <cell r="B238" t="str">
            <v>(3º Nível) CERAS DE ABELHA</v>
          </cell>
          <cell r="C238">
            <v>638021</v>
          </cell>
          <cell r="D238">
            <v>3511</v>
          </cell>
          <cell r="E238">
            <v>730938</v>
          </cell>
          <cell r="F238">
            <v>3734</v>
          </cell>
          <cell r="G238">
            <v>0</v>
          </cell>
          <cell r="H238">
            <v>0</v>
          </cell>
          <cell r="I238">
            <v>9168</v>
          </cell>
          <cell r="J238">
            <v>800</v>
          </cell>
        </row>
        <row r="239">
          <cell r="A239" t="str">
            <v>CERDAS E PÊLOS DE ANIMAIS</v>
          </cell>
          <cell r="B239" t="str">
            <v>(3º Nível) CERDAS E PÊLOS DE ANIMAIS</v>
          </cell>
          <cell r="C239">
            <v>167294</v>
          </cell>
          <cell r="D239">
            <v>25513</v>
          </cell>
          <cell r="E239">
            <v>218352</v>
          </cell>
          <cell r="F239">
            <v>44579</v>
          </cell>
          <cell r="G239">
            <v>132169</v>
          </cell>
          <cell r="H239">
            <v>10450</v>
          </cell>
          <cell r="I239">
            <v>95138</v>
          </cell>
          <cell r="J239">
            <v>4028</v>
          </cell>
        </row>
        <row r="240">
          <cell r="A240" t="str">
            <v>CEREJAS FRESCAS</v>
          </cell>
          <cell r="B240" t="str">
            <v>(3º Nível) CEREJAS FRESCAS</v>
          </cell>
          <cell r="C240">
            <v>104</v>
          </cell>
          <cell r="D240">
            <v>30</v>
          </cell>
          <cell r="E240">
            <v>88</v>
          </cell>
          <cell r="F240">
            <v>10</v>
          </cell>
          <cell r="G240">
            <v>443280</v>
          </cell>
          <cell r="H240">
            <v>66520</v>
          </cell>
          <cell r="I240">
            <v>334349</v>
          </cell>
          <cell r="J240">
            <v>50850</v>
          </cell>
        </row>
        <row r="241">
          <cell r="A241" t="str">
            <v>CEREJAS PREPARADAS OU CONSERVADAS</v>
          </cell>
          <cell r="B241" t="str">
            <v>(3º Nível) CEREJAS PREPARADAS OU CONSERVADAS</v>
          </cell>
          <cell r="C241">
            <v>2288</v>
          </cell>
          <cell r="D241">
            <v>335</v>
          </cell>
          <cell r="E241">
            <v>2289</v>
          </cell>
          <cell r="F241">
            <v>371</v>
          </cell>
          <cell r="G241">
            <v>688083</v>
          </cell>
          <cell r="H241">
            <v>298253</v>
          </cell>
          <cell r="I241">
            <v>444760</v>
          </cell>
          <cell r="J241">
            <v>198233</v>
          </cell>
        </row>
        <row r="242">
          <cell r="A242" t="str">
            <v>CERVEJA</v>
          </cell>
          <cell r="B242" t="str">
            <v>(3º Nível) CERVEJA</v>
          </cell>
          <cell r="C242">
            <v>5304601</v>
          </cell>
          <cell r="D242">
            <v>9312543</v>
          </cell>
          <cell r="E242">
            <v>7442264</v>
          </cell>
          <cell r="F242">
            <v>13149625</v>
          </cell>
          <cell r="G242">
            <v>601752</v>
          </cell>
          <cell r="H242">
            <v>701921</v>
          </cell>
          <cell r="I242">
            <v>906978</v>
          </cell>
          <cell r="J242">
            <v>933276</v>
          </cell>
        </row>
        <row r="243">
          <cell r="A243" t="str">
            <v>CEVADA</v>
          </cell>
          <cell r="B243" t="str">
            <v>(3º Nível) CEVADA</v>
          </cell>
          <cell r="C243">
            <v>63</v>
          </cell>
          <cell r="D243">
            <v>19</v>
          </cell>
          <cell r="E243">
            <v>44</v>
          </cell>
          <cell r="F243">
            <v>17</v>
          </cell>
          <cell r="G243">
            <v>11771378</v>
          </cell>
          <cell r="H243">
            <v>48410325</v>
          </cell>
          <cell r="I243">
            <v>15451346</v>
          </cell>
          <cell r="J243">
            <v>56263603</v>
          </cell>
        </row>
        <row r="244">
          <cell r="A244" t="str">
            <v>CHÁ PRETO</v>
          </cell>
          <cell r="B244" t="str">
            <v>(3º Nível) CHÁ PRETO</v>
          </cell>
          <cell r="C244">
            <v>4075</v>
          </cell>
          <cell r="D244">
            <v>1637</v>
          </cell>
          <cell r="E244">
            <v>4555</v>
          </cell>
          <cell r="F244">
            <v>253</v>
          </cell>
          <cell r="G244">
            <v>105212</v>
          </cell>
          <cell r="H244">
            <v>15888</v>
          </cell>
          <cell r="I244">
            <v>86890</v>
          </cell>
          <cell r="J244">
            <v>20852</v>
          </cell>
        </row>
        <row r="245">
          <cell r="A245" t="str">
            <v>CHÁ VERDE</v>
          </cell>
          <cell r="B245" t="str">
            <v>(3º Nível) CHÁ VERDE</v>
          </cell>
          <cell r="C245">
            <v>99713</v>
          </cell>
          <cell r="D245">
            <v>16783</v>
          </cell>
          <cell r="E245">
            <v>11401</v>
          </cell>
          <cell r="F245">
            <v>703</v>
          </cell>
          <cell r="G245">
            <v>82278</v>
          </cell>
          <cell r="H245">
            <v>13588</v>
          </cell>
          <cell r="I245">
            <v>29112</v>
          </cell>
          <cell r="J245">
            <v>3093</v>
          </cell>
        </row>
        <row r="246">
          <cell r="A246" t="str">
            <v>CHARUTOS E CIGARRILHAS</v>
          </cell>
          <cell r="B246" t="str">
            <v>(3º Nível) CHARUTOS E CIGARRILHAS</v>
          </cell>
          <cell r="C246">
            <v>56871</v>
          </cell>
          <cell r="D246">
            <v>539</v>
          </cell>
          <cell r="E246">
            <v>3324</v>
          </cell>
          <cell r="F246">
            <v>51</v>
          </cell>
          <cell r="G246">
            <v>38404</v>
          </cell>
          <cell r="H246">
            <v>3671</v>
          </cell>
          <cell r="I246">
            <v>425509</v>
          </cell>
          <cell r="J246">
            <v>4708</v>
          </cell>
        </row>
        <row r="247">
          <cell r="A247" t="str">
            <v>CHICÓRIA</v>
          </cell>
          <cell r="B247" t="str">
            <v>(3º Nível) CHICÓRIA</v>
          </cell>
          <cell r="C247">
            <v>5216</v>
          </cell>
          <cell r="D247">
            <v>6065</v>
          </cell>
          <cell r="E247">
            <v>5322</v>
          </cell>
          <cell r="F247">
            <v>4545</v>
          </cell>
          <cell r="G247">
            <v>0</v>
          </cell>
          <cell r="H247">
            <v>0</v>
          </cell>
          <cell r="I247">
            <v>13372</v>
          </cell>
          <cell r="J247">
            <v>5894</v>
          </cell>
        </row>
        <row r="248">
          <cell r="A248" t="str">
            <v>CHOCOLATE E PREPARAÇÕES ALIM. CONT. CACAU</v>
          </cell>
          <cell r="B248" t="str">
            <v>(3º Nível) CHOCOLATE E PREPARAÇÕES ALIM. CONT. CACAU</v>
          </cell>
          <cell r="C248">
            <v>8282513</v>
          </cell>
          <cell r="D248">
            <v>2682003</v>
          </cell>
          <cell r="E248">
            <v>10946950</v>
          </cell>
          <cell r="F248">
            <v>3168314</v>
          </cell>
          <cell r="G248">
            <v>6448224</v>
          </cell>
          <cell r="H248">
            <v>840666</v>
          </cell>
          <cell r="I248">
            <v>10882861</v>
          </cell>
          <cell r="J248">
            <v>2016276</v>
          </cell>
        </row>
        <row r="249">
          <cell r="A249" t="str">
            <v>CIGARROS</v>
          </cell>
          <cell r="B249" t="str">
            <v>(3º Nível) CIGARROS</v>
          </cell>
          <cell r="C249">
            <v>5248319</v>
          </cell>
          <cell r="D249">
            <v>685941</v>
          </cell>
          <cell r="E249">
            <v>2643307</v>
          </cell>
          <cell r="F249">
            <v>406165</v>
          </cell>
          <cell r="G249">
            <v>770058</v>
          </cell>
          <cell r="H249">
            <v>53307</v>
          </cell>
          <cell r="I249">
            <v>1283210</v>
          </cell>
          <cell r="J249">
            <v>64702</v>
          </cell>
        </row>
        <row r="250">
          <cell r="A250" t="str">
            <v>CLEMENTINAS</v>
          </cell>
          <cell r="B250" t="str">
            <v>(3º Nível) CLEMENTINAS</v>
          </cell>
          <cell r="G250">
            <v>36720</v>
          </cell>
          <cell r="H250">
            <v>18900</v>
          </cell>
          <cell r="I250">
            <v>29062</v>
          </cell>
          <cell r="J250">
            <v>26170</v>
          </cell>
        </row>
        <row r="251">
          <cell r="A251" t="str">
            <v>COCOS (ENDOCARPO)</v>
          </cell>
          <cell r="B251" t="str">
            <v>(3º Nível) COCOS (ENDOCARPO)</v>
          </cell>
          <cell r="C251">
            <v>18203</v>
          </cell>
          <cell r="D251">
            <v>29145</v>
          </cell>
          <cell r="E251">
            <v>36805</v>
          </cell>
          <cell r="F251">
            <v>42414</v>
          </cell>
        </row>
        <row r="252">
          <cell r="A252" t="str">
            <v>COCOS FRESCOS OU SECOS</v>
          </cell>
          <cell r="B252" t="str">
            <v>(3º Nível) COCOS FRESCOS OU SECOS</v>
          </cell>
          <cell r="C252">
            <v>56348</v>
          </cell>
          <cell r="D252">
            <v>33681</v>
          </cell>
          <cell r="E252">
            <v>153168</v>
          </cell>
          <cell r="F252">
            <v>116380</v>
          </cell>
          <cell r="G252">
            <v>740584</v>
          </cell>
          <cell r="H252">
            <v>538047</v>
          </cell>
          <cell r="I252">
            <v>818235</v>
          </cell>
          <cell r="J252">
            <v>459828</v>
          </cell>
        </row>
        <row r="253">
          <cell r="A253" t="str">
            <v>COGUMELOS</v>
          </cell>
          <cell r="B253" t="str">
            <v>(3º Nível) COGUMELOS</v>
          </cell>
          <cell r="C253">
            <v>33736</v>
          </cell>
          <cell r="D253">
            <v>2355</v>
          </cell>
          <cell r="E253">
            <v>13314</v>
          </cell>
          <cell r="F253">
            <v>1918</v>
          </cell>
          <cell r="G253">
            <v>6</v>
          </cell>
          <cell r="H253">
            <v>3</v>
          </cell>
          <cell r="I253">
            <v>5037</v>
          </cell>
          <cell r="J253">
            <v>36</v>
          </cell>
        </row>
        <row r="254">
          <cell r="A254" t="str">
            <v>COGUMELOS E TRUFAS PREPARADOS OU CONSERVADOS</v>
          </cell>
          <cell r="B254" t="str">
            <v>(3º Nível) COGUMELOS E TRUFAS PREPARADOS OU CONSERVADOS</v>
          </cell>
          <cell r="C254">
            <v>16088</v>
          </cell>
          <cell r="D254">
            <v>3712</v>
          </cell>
          <cell r="E254">
            <v>14979</v>
          </cell>
          <cell r="F254">
            <v>2587</v>
          </cell>
          <cell r="G254">
            <v>1078098</v>
          </cell>
          <cell r="H254">
            <v>706639</v>
          </cell>
          <cell r="I254">
            <v>1073794</v>
          </cell>
          <cell r="J254">
            <v>872084</v>
          </cell>
        </row>
        <row r="255">
          <cell r="A255" t="str">
            <v>COGUMELOS E TRUFAS SECOS</v>
          </cell>
          <cell r="B255" t="str">
            <v>(3º Nível) COGUMELOS E TRUFAS SECOS</v>
          </cell>
          <cell r="C255">
            <v>34639</v>
          </cell>
          <cell r="D255">
            <v>398</v>
          </cell>
          <cell r="E255">
            <v>42962</v>
          </cell>
          <cell r="F255">
            <v>482</v>
          </cell>
          <cell r="G255">
            <v>45353</v>
          </cell>
          <cell r="H255">
            <v>7666</v>
          </cell>
          <cell r="I255">
            <v>250203</v>
          </cell>
          <cell r="J255">
            <v>30145</v>
          </cell>
        </row>
        <row r="256">
          <cell r="A256" t="str">
            <v>COLOFONIAS, ÁCIDOS RESÍNICOS E SEUS DERIVADOS</v>
          </cell>
          <cell r="B256" t="str">
            <v>(3º Nível) COLOFONIAS, ÁCIDOS RESÍNICOS E SEUS DERIVADOS</v>
          </cell>
          <cell r="C256">
            <v>9199721</v>
          </cell>
          <cell r="D256">
            <v>10898231</v>
          </cell>
          <cell r="E256">
            <v>14184890</v>
          </cell>
          <cell r="F256">
            <v>8458488</v>
          </cell>
          <cell r="G256">
            <v>564342</v>
          </cell>
          <cell r="H256">
            <v>191519</v>
          </cell>
          <cell r="I256">
            <v>680658</v>
          </cell>
          <cell r="J256">
            <v>264003</v>
          </cell>
        </row>
        <row r="257">
          <cell r="A257" t="str">
            <v>CONDIMENTOS E TEMPEROS</v>
          </cell>
          <cell r="B257" t="str">
            <v>(3º Nível) CONDIMENTOS E TEMPEROS</v>
          </cell>
          <cell r="C257">
            <v>473864</v>
          </cell>
          <cell r="D257">
            <v>202171</v>
          </cell>
          <cell r="E257">
            <v>581764</v>
          </cell>
          <cell r="F257">
            <v>178611</v>
          </cell>
          <cell r="G257">
            <v>1658442</v>
          </cell>
          <cell r="H257">
            <v>313659</v>
          </cell>
          <cell r="I257">
            <v>2028034</v>
          </cell>
          <cell r="J257">
            <v>431052</v>
          </cell>
        </row>
        <row r="258">
          <cell r="A258" t="str">
            <v>CONES DE LÚPULO E LUPULINA</v>
          </cell>
          <cell r="B258" t="str">
            <v>(3º Nível) CONES DE LÚPULO E LUPULINA</v>
          </cell>
          <cell r="C258">
            <v>35675</v>
          </cell>
          <cell r="D258">
            <v>192</v>
          </cell>
          <cell r="E258">
            <v>968</v>
          </cell>
          <cell r="F258">
            <v>58</v>
          </cell>
          <cell r="G258">
            <v>976306</v>
          </cell>
          <cell r="H258">
            <v>69400</v>
          </cell>
          <cell r="I258">
            <v>4888031</v>
          </cell>
          <cell r="J258">
            <v>369269</v>
          </cell>
        </row>
        <row r="259">
          <cell r="A259" t="str">
            <v>CORDÉIS E DEMAIS PRODUTOS DO SISAL OU OUTRAS FIBRAS 'AGAVE'</v>
          </cell>
          <cell r="B259" t="str">
            <v>(3º Nível) CORDÉIS E DEMAIS PRODUTOS DO SISAL OU OUTRAS FIBRAS 'AGAVE'</v>
          </cell>
          <cell r="C259">
            <v>1140507</v>
          </cell>
          <cell r="D259">
            <v>720481</v>
          </cell>
          <cell r="E259">
            <v>958364</v>
          </cell>
          <cell r="F259">
            <v>561856</v>
          </cell>
          <cell r="G259">
            <v>5445</v>
          </cell>
          <cell r="H259">
            <v>745</v>
          </cell>
          <cell r="I259">
            <v>1867</v>
          </cell>
          <cell r="J259">
            <v>174</v>
          </cell>
        </row>
        <row r="260">
          <cell r="A260" t="str">
            <v>CORTIÇA</v>
          </cell>
          <cell r="B260" t="str">
            <v>(3º Nível) CORTIÇA</v>
          </cell>
          <cell r="C260">
            <v>7005</v>
          </cell>
          <cell r="D260">
            <v>401</v>
          </cell>
          <cell r="E260">
            <v>22261</v>
          </cell>
          <cell r="F260">
            <v>1850</v>
          </cell>
          <cell r="G260">
            <v>761136</v>
          </cell>
          <cell r="H260">
            <v>121619</v>
          </cell>
          <cell r="I260">
            <v>693183</v>
          </cell>
          <cell r="J260">
            <v>102213</v>
          </cell>
        </row>
        <row r="261">
          <cell r="A261" t="str">
            <v>COUROS/PELES ACAMURÇADOS</v>
          </cell>
          <cell r="B261" t="str">
            <v>(3º Nível) COUROS/PELES ACAMURÇADOS</v>
          </cell>
          <cell r="C261">
            <v>155169</v>
          </cell>
          <cell r="D261">
            <v>9562</v>
          </cell>
          <cell r="E261">
            <v>822850</v>
          </cell>
          <cell r="F261">
            <v>94814</v>
          </cell>
          <cell r="G261">
            <v>0</v>
          </cell>
          <cell r="H261">
            <v>0</v>
          </cell>
          <cell r="I261">
            <v>19599</v>
          </cell>
          <cell r="J261">
            <v>282</v>
          </cell>
        </row>
        <row r="262">
          <cell r="A262" t="str">
            <v>COUROS/PELES DE BOVINOS OU EQUÍDEOS, EM BRUTO</v>
          </cell>
          <cell r="B262" t="str">
            <v>(3º Nível) COUROS/PELES DE BOVINOS OU EQUÍDEOS, EM BRUTO</v>
          </cell>
          <cell r="C262">
            <v>515387</v>
          </cell>
          <cell r="D262">
            <v>2355717</v>
          </cell>
          <cell r="E262">
            <v>733759</v>
          </cell>
          <cell r="F262">
            <v>565650</v>
          </cell>
          <cell r="G262">
            <v>1059699</v>
          </cell>
          <cell r="H262">
            <v>3699187</v>
          </cell>
          <cell r="I262">
            <v>4443380</v>
          </cell>
          <cell r="J262">
            <v>3954148</v>
          </cell>
        </row>
        <row r="263">
          <cell r="A263" t="str">
            <v>COUROS/PELES DE BOVINOS, CRUST</v>
          </cell>
          <cell r="B263" t="str">
            <v>(3º Nível) COUROS/PELES DE BOVINOS, CRUST</v>
          </cell>
          <cell r="C263">
            <v>7401128</v>
          </cell>
          <cell r="D263">
            <v>761796</v>
          </cell>
          <cell r="E263">
            <v>14456932</v>
          </cell>
          <cell r="F263">
            <v>1044984</v>
          </cell>
          <cell r="G263">
            <v>56944</v>
          </cell>
          <cell r="H263">
            <v>2906</v>
          </cell>
          <cell r="I263">
            <v>268539</v>
          </cell>
          <cell r="J263">
            <v>27894</v>
          </cell>
        </row>
        <row r="264">
          <cell r="A264" t="str">
            <v>COUROS/PELES DE BOVINOS, CURTIDO, WET BLUE</v>
          </cell>
          <cell r="B264" t="str">
            <v>(3º Nível) COUROS/PELES DE BOVINOS, CURTIDO, WET BLUE</v>
          </cell>
          <cell r="C264">
            <v>0</v>
          </cell>
          <cell r="D264">
            <v>0</v>
          </cell>
          <cell r="E264">
            <v>5308</v>
          </cell>
          <cell r="F264">
            <v>31983</v>
          </cell>
          <cell r="G264">
            <v>0</v>
          </cell>
          <cell r="H264">
            <v>0</v>
          </cell>
          <cell r="I264">
            <v>500</v>
          </cell>
          <cell r="J264">
            <v>296</v>
          </cell>
        </row>
        <row r="265">
          <cell r="A265" t="str">
            <v>COUROS/PELES DE BOVINOS, PREPARADOS</v>
          </cell>
          <cell r="B265" t="str">
            <v>(3º Nível) COUROS/PELES DE BOVINOS, PREPARADOS</v>
          </cell>
          <cell r="C265">
            <v>34798299</v>
          </cell>
          <cell r="D265">
            <v>3057593</v>
          </cell>
          <cell r="E265">
            <v>63035403</v>
          </cell>
          <cell r="F265">
            <v>4521273</v>
          </cell>
          <cell r="G265">
            <v>262166</v>
          </cell>
          <cell r="H265">
            <v>26938</v>
          </cell>
          <cell r="I265">
            <v>369708</v>
          </cell>
          <cell r="J265">
            <v>46877</v>
          </cell>
        </row>
        <row r="266">
          <cell r="A266" t="str">
            <v>COUROS/PELES DE CAPRINOS, CRUST</v>
          </cell>
          <cell r="B266" t="str">
            <v>(3º Nível) COUROS/PELES DE CAPRINOS, CRUST</v>
          </cell>
          <cell r="C266">
            <v>0</v>
          </cell>
          <cell r="D266">
            <v>0</v>
          </cell>
          <cell r="E266">
            <v>250</v>
          </cell>
          <cell r="F266">
            <v>8</v>
          </cell>
        </row>
        <row r="267">
          <cell r="A267" t="str">
            <v>COUROS/PELES DE CAPRINOS, PREPARADOS</v>
          </cell>
          <cell r="B267" t="str">
            <v>(3º Nível) COUROS/PELES DE CAPRINOS, PREPARADOS</v>
          </cell>
          <cell r="C267">
            <v>6374</v>
          </cell>
          <cell r="D267">
            <v>38</v>
          </cell>
          <cell r="E267">
            <v>88958</v>
          </cell>
          <cell r="F267">
            <v>5462</v>
          </cell>
          <cell r="G267">
            <v>0</v>
          </cell>
          <cell r="H267">
            <v>0</v>
          </cell>
          <cell r="I267">
            <v>14335</v>
          </cell>
          <cell r="J267">
            <v>260</v>
          </cell>
        </row>
        <row r="268">
          <cell r="A268" t="str">
            <v>COUROS/PELES DE EQUÍDEOS, CURTIDO</v>
          </cell>
          <cell r="B268" t="str">
            <v>(3º Nível) COUROS/PELES DE EQUÍDEOS, CURTIDO</v>
          </cell>
          <cell r="C268">
            <v>32063</v>
          </cell>
          <cell r="D268">
            <v>52469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35942</v>
          </cell>
          <cell r="J268">
            <v>22682</v>
          </cell>
        </row>
        <row r="269">
          <cell r="A269" t="str">
            <v>COUROS/PELES DE EQUÍDEOS, PREPARADOS</v>
          </cell>
          <cell r="B269" t="str">
            <v>(3º Nível) COUROS/PELES DE EQUÍDEOS, PREPARADOS</v>
          </cell>
          <cell r="C269">
            <v>0</v>
          </cell>
          <cell r="D269">
            <v>0</v>
          </cell>
          <cell r="E269">
            <v>9989</v>
          </cell>
          <cell r="F269">
            <v>348</v>
          </cell>
          <cell r="G269">
            <v>5962</v>
          </cell>
          <cell r="H269">
            <v>27</v>
          </cell>
          <cell r="I269">
            <v>2926</v>
          </cell>
          <cell r="J269">
            <v>66</v>
          </cell>
        </row>
        <row r="270">
          <cell r="A270" t="str">
            <v>COUROS/PELES DE OUTROS ANIMAIS, EM BRUTO</v>
          </cell>
          <cell r="B270" t="str">
            <v>(3º Nível) COUROS/PELES DE OUTROS ANIMAIS, EM BRUTO</v>
          </cell>
          <cell r="G270">
            <v>0</v>
          </cell>
          <cell r="H270">
            <v>0</v>
          </cell>
          <cell r="I270">
            <v>47500</v>
          </cell>
          <cell r="J270">
            <v>2030</v>
          </cell>
        </row>
        <row r="271">
          <cell r="A271" t="str">
            <v>COUROS/PELES DE OUTROS ANIMAIS, PREPARADOS</v>
          </cell>
          <cell r="B271" t="str">
            <v>(3º Nível) COUROS/PELES DE OUTROS ANIMAIS, PREPARADOS</v>
          </cell>
          <cell r="C271">
            <v>368400</v>
          </cell>
          <cell r="D271">
            <v>1575</v>
          </cell>
          <cell r="E271">
            <v>715484</v>
          </cell>
          <cell r="F271">
            <v>3572</v>
          </cell>
          <cell r="G271">
            <v>0</v>
          </cell>
          <cell r="H271">
            <v>0</v>
          </cell>
          <cell r="I271">
            <v>4177</v>
          </cell>
          <cell r="J271">
            <v>17</v>
          </cell>
        </row>
        <row r="272">
          <cell r="A272" t="str">
            <v>COUROS/PELES DE OVINOS, CRUST</v>
          </cell>
          <cell r="B272" t="str">
            <v>(3º Nível) COUROS/PELES DE OVINOS, CRUST</v>
          </cell>
          <cell r="C272">
            <v>12976</v>
          </cell>
          <cell r="D272">
            <v>409</v>
          </cell>
          <cell r="E272">
            <v>289271</v>
          </cell>
          <cell r="F272">
            <v>9926</v>
          </cell>
        </row>
        <row r="273">
          <cell r="A273" t="str">
            <v>COUROS/PELES DE OVINOS, CURTIDO, WET BLUE</v>
          </cell>
          <cell r="B273" t="str">
            <v>(3º Nível) COUROS/PELES DE OVINOS, CURTIDO, WET BLUE</v>
          </cell>
          <cell r="C273">
            <v>52368</v>
          </cell>
          <cell r="D273">
            <v>5010</v>
          </cell>
          <cell r="E273">
            <v>81155</v>
          </cell>
          <cell r="F273">
            <v>6947</v>
          </cell>
          <cell r="G273">
            <v>0</v>
          </cell>
          <cell r="H273">
            <v>0</v>
          </cell>
          <cell r="I273">
            <v>116016</v>
          </cell>
          <cell r="J273">
            <v>22500</v>
          </cell>
        </row>
        <row r="274">
          <cell r="A274" t="str">
            <v>COUROS/PELES DE OVINOS, EM BRUTO</v>
          </cell>
          <cell r="B274" t="str">
            <v>(3º Nível) COUROS/PELES DE OVINOS, EM BRUTO</v>
          </cell>
          <cell r="G274">
            <v>23030</v>
          </cell>
          <cell r="H274">
            <v>51244</v>
          </cell>
          <cell r="I274">
            <v>107919</v>
          </cell>
          <cell r="J274">
            <v>111427</v>
          </cell>
        </row>
        <row r="275">
          <cell r="A275" t="str">
            <v>COUROS/PELES DE OVINOS, PREPARADOS</v>
          </cell>
          <cell r="B275" t="str">
            <v>(3º Nível) COUROS/PELES DE OVINOS, PREPARADOS</v>
          </cell>
          <cell r="C275">
            <v>1693</v>
          </cell>
          <cell r="D275">
            <v>58</v>
          </cell>
          <cell r="E275">
            <v>28945</v>
          </cell>
          <cell r="F275">
            <v>845</v>
          </cell>
          <cell r="G275">
            <v>24986</v>
          </cell>
          <cell r="H275">
            <v>634</v>
          </cell>
          <cell r="I275">
            <v>19724</v>
          </cell>
          <cell r="J275">
            <v>668</v>
          </cell>
        </row>
        <row r="276">
          <cell r="A276" t="str">
            <v>COUROS/PELES DE RÉPTEIS, CURTIDOS OU CRUST</v>
          </cell>
          <cell r="B276" t="str">
            <v>(3º Nível) COUROS/PELES DE RÉPTEIS, CURTIDOS OU CRUST</v>
          </cell>
          <cell r="C276">
            <v>1370</v>
          </cell>
          <cell r="D276">
            <v>20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26208</v>
          </cell>
          <cell r="J276">
            <v>95</v>
          </cell>
        </row>
        <row r="277">
          <cell r="A277" t="str">
            <v>COUROS/PELES DE RÉPTEIS, PREPARADOS</v>
          </cell>
          <cell r="B277" t="str">
            <v>(3º Nível) COUROS/PELES DE RÉPTEIS, PREPARADOS</v>
          </cell>
          <cell r="C277">
            <v>24500</v>
          </cell>
          <cell r="D277">
            <v>128</v>
          </cell>
          <cell r="E277">
            <v>0</v>
          </cell>
          <cell r="F277">
            <v>0</v>
          </cell>
        </row>
        <row r="278">
          <cell r="A278" t="str">
            <v>COUROS/PELES DE SUÍNOS, PREPARADOS</v>
          </cell>
          <cell r="B278" t="str">
            <v>(3º Nível) COUROS/PELES DE SUÍNOS, PREPARADOS</v>
          </cell>
          <cell r="G278">
            <v>14462</v>
          </cell>
          <cell r="H278">
            <v>664</v>
          </cell>
          <cell r="I278">
            <v>18769</v>
          </cell>
          <cell r="J278">
            <v>1724</v>
          </cell>
        </row>
        <row r="279">
          <cell r="A279" t="str">
            <v>COUROS/PELES ENVERNIZADOS OU REVESTIDOS</v>
          </cell>
          <cell r="B279" t="str">
            <v>(3º Nível) COUROS/PELES ENVERNIZADOS OU REVESTIDOS</v>
          </cell>
          <cell r="C279">
            <v>139037</v>
          </cell>
          <cell r="D279">
            <v>9140</v>
          </cell>
          <cell r="E279">
            <v>30129</v>
          </cell>
          <cell r="F279">
            <v>867</v>
          </cell>
          <cell r="G279">
            <v>52685</v>
          </cell>
          <cell r="H279">
            <v>495</v>
          </cell>
          <cell r="I279">
            <v>8538</v>
          </cell>
          <cell r="J279">
            <v>103</v>
          </cell>
        </row>
        <row r="280">
          <cell r="A280" t="str">
            <v>COUROS/PELES METALIZADOS</v>
          </cell>
          <cell r="B280" t="str">
            <v>(3º Nível) COUROS/PELES METALIZADOS</v>
          </cell>
          <cell r="C280">
            <v>52431</v>
          </cell>
          <cell r="D280">
            <v>2127</v>
          </cell>
          <cell r="E280">
            <v>54348</v>
          </cell>
          <cell r="F280">
            <v>1926</v>
          </cell>
          <cell r="G280">
            <v>62405</v>
          </cell>
          <cell r="H280">
            <v>1767</v>
          </cell>
          <cell r="I280">
            <v>0</v>
          </cell>
          <cell r="J280">
            <v>0</v>
          </cell>
        </row>
        <row r="281">
          <cell r="A281" t="str">
            <v>COUROS/PELES RECONSTITUÍDOS</v>
          </cell>
          <cell r="B281" t="str">
            <v>(3º Nível) COUROS/PELES RECONSTITUÍDOS</v>
          </cell>
          <cell r="C281">
            <v>61101</v>
          </cell>
          <cell r="D281">
            <v>16708</v>
          </cell>
          <cell r="E281">
            <v>91805</v>
          </cell>
          <cell r="F281">
            <v>20670</v>
          </cell>
          <cell r="G281">
            <v>0</v>
          </cell>
          <cell r="H281">
            <v>0</v>
          </cell>
          <cell r="I281">
            <v>64248</v>
          </cell>
          <cell r="J281">
            <v>8478</v>
          </cell>
        </row>
        <row r="282">
          <cell r="A282" t="str">
            <v>CRAVO-DA-ÍNDIA</v>
          </cell>
          <cell r="B282" t="str">
            <v>(3º Nível) CRAVO-DA-ÍNDIA</v>
          </cell>
          <cell r="C282">
            <v>1191480</v>
          </cell>
          <cell r="D282">
            <v>262540</v>
          </cell>
          <cell r="E282">
            <v>468912</v>
          </cell>
          <cell r="F282">
            <v>63081</v>
          </cell>
          <cell r="G282">
            <v>0</v>
          </cell>
          <cell r="H282">
            <v>0</v>
          </cell>
          <cell r="I282">
            <v>47556</v>
          </cell>
          <cell r="J282">
            <v>6750</v>
          </cell>
        </row>
        <row r="283">
          <cell r="A283" t="str">
            <v>CREME DE LEITE</v>
          </cell>
          <cell r="B283" t="str">
            <v>(3º Nível) CREME DE LEITE</v>
          </cell>
          <cell r="C283">
            <v>1478185</v>
          </cell>
          <cell r="D283">
            <v>708376</v>
          </cell>
          <cell r="E283">
            <v>1506614</v>
          </cell>
          <cell r="F283">
            <v>683656</v>
          </cell>
        </row>
        <row r="284">
          <cell r="A284" t="str">
            <v>DAMASCOS FRESCOS</v>
          </cell>
          <cell r="B284" t="str">
            <v>(3º Nível) DAMASCOS FRESCOS</v>
          </cell>
          <cell r="C284">
            <v>40</v>
          </cell>
          <cell r="D284">
            <v>6</v>
          </cell>
          <cell r="E284">
            <v>48</v>
          </cell>
          <cell r="F284">
            <v>4</v>
          </cell>
          <cell r="G284">
            <v>0</v>
          </cell>
          <cell r="H284">
            <v>0</v>
          </cell>
          <cell r="I284">
            <v>2799</v>
          </cell>
          <cell r="J284">
            <v>815</v>
          </cell>
        </row>
        <row r="285">
          <cell r="A285" t="str">
            <v>DAMASCOS PREPARADOS OU CONSERVADOS</v>
          </cell>
          <cell r="B285" t="str">
            <v>(3º Nível) DAMASCOS PREPARADOS OU CONSERVADOS</v>
          </cell>
          <cell r="G285">
            <v>63388</v>
          </cell>
          <cell r="H285">
            <v>46872</v>
          </cell>
          <cell r="I285">
            <v>0</v>
          </cell>
          <cell r="J285">
            <v>0</v>
          </cell>
        </row>
        <row r="286">
          <cell r="A286" t="str">
            <v>DAMASCOS SECOS</v>
          </cell>
          <cell r="B286" t="str">
            <v>(3º Nível) DAMASCOS SECOS</v>
          </cell>
          <cell r="C286">
            <v>318</v>
          </cell>
          <cell r="D286">
            <v>42</v>
          </cell>
          <cell r="E286">
            <v>294</v>
          </cell>
          <cell r="F286">
            <v>23</v>
          </cell>
          <cell r="G286">
            <v>1220472</v>
          </cell>
          <cell r="H286">
            <v>416605</v>
          </cell>
          <cell r="I286">
            <v>1264091</v>
          </cell>
          <cell r="J286">
            <v>355995</v>
          </cell>
        </row>
        <row r="287">
          <cell r="A287" t="str">
            <v>DEMAIS  PRODUTOS LÁCTEOS</v>
          </cell>
          <cell r="B287" t="str">
            <v>(3º Nível) DEMAIS  PRODUTOS LÁCTEOS</v>
          </cell>
          <cell r="C287">
            <v>14214</v>
          </cell>
          <cell r="D287">
            <v>10746</v>
          </cell>
          <cell r="E287">
            <v>942063</v>
          </cell>
          <cell r="F287">
            <v>305766</v>
          </cell>
          <cell r="G287">
            <v>3262443</v>
          </cell>
          <cell r="H287">
            <v>568020</v>
          </cell>
          <cell r="I287">
            <v>2054150</v>
          </cell>
          <cell r="J287">
            <v>364690</v>
          </cell>
        </row>
        <row r="288">
          <cell r="A288" t="str">
            <v>DEMAIS AÇÚCARES</v>
          </cell>
          <cell r="B288" t="str">
            <v>(3º Nível) DEMAIS AÇÚCARES</v>
          </cell>
          <cell r="C288">
            <v>580871</v>
          </cell>
          <cell r="D288">
            <v>1190584</v>
          </cell>
          <cell r="E288">
            <v>1386827</v>
          </cell>
          <cell r="F288">
            <v>2606193</v>
          </cell>
          <cell r="G288">
            <v>5712657</v>
          </cell>
          <cell r="H288">
            <v>3724644</v>
          </cell>
          <cell r="I288">
            <v>4243094</v>
          </cell>
          <cell r="J288">
            <v>3343143</v>
          </cell>
        </row>
        <row r="289">
          <cell r="A289" t="str">
            <v>DEMAIS ÁLCOOIS</v>
          </cell>
          <cell r="B289" t="str">
            <v>(3º Nível) DEMAIS ÁLCOOIS</v>
          </cell>
          <cell r="C289">
            <v>712780</v>
          </cell>
          <cell r="D289">
            <v>424248</v>
          </cell>
          <cell r="E289">
            <v>855869</v>
          </cell>
          <cell r="F289">
            <v>471420</v>
          </cell>
          <cell r="G289">
            <v>779866</v>
          </cell>
          <cell r="H289">
            <v>566058</v>
          </cell>
          <cell r="I289">
            <v>875620</v>
          </cell>
          <cell r="J289">
            <v>615378</v>
          </cell>
        </row>
        <row r="290">
          <cell r="A290" t="str">
            <v>DEMAIS CARNES E MIUDEZAS</v>
          </cell>
          <cell r="B290" t="str">
            <v>(3º Nível) DEMAIS CARNES E MIUDEZAS</v>
          </cell>
          <cell r="C290">
            <v>18670663</v>
          </cell>
          <cell r="D290">
            <v>9257745</v>
          </cell>
          <cell r="E290">
            <v>20455288</v>
          </cell>
          <cell r="F290">
            <v>8858873</v>
          </cell>
        </row>
        <row r="291">
          <cell r="A291" t="str">
            <v>DEMAIS CEREAIS</v>
          </cell>
          <cell r="B291" t="str">
            <v>(3º Nível) DEMAIS CEREAIS</v>
          </cell>
          <cell r="C291">
            <v>317</v>
          </cell>
          <cell r="D291">
            <v>302</v>
          </cell>
          <cell r="E291">
            <v>2090</v>
          </cell>
          <cell r="F291">
            <v>1533</v>
          </cell>
          <cell r="G291">
            <v>256740</v>
          </cell>
          <cell r="H291">
            <v>127500</v>
          </cell>
          <cell r="I291">
            <v>158921</v>
          </cell>
          <cell r="J291">
            <v>93500</v>
          </cell>
        </row>
        <row r="292">
          <cell r="A292" t="str">
            <v>DEMAIS CRUSTÁCEOS E MOLUSCOS</v>
          </cell>
          <cell r="B292" t="str">
            <v>(3º Nível) DEMAIS CRUSTÁCEOS E MOLUSCOS</v>
          </cell>
          <cell r="C292">
            <v>46284</v>
          </cell>
          <cell r="D292">
            <v>5365</v>
          </cell>
          <cell r="E292">
            <v>72767</v>
          </cell>
          <cell r="F292">
            <v>4900</v>
          </cell>
          <cell r="G292">
            <v>321600</v>
          </cell>
          <cell r="H292">
            <v>91609</v>
          </cell>
          <cell r="I292">
            <v>317978</v>
          </cell>
          <cell r="J292">
            <v>118031</v>
          </cell>
        </row>
        <row r="293">
          <cell r="A293" t="str">
            <v>DEMAIS ESPECIARIAS</v>
          </cell>
          <cell r="B293" t="str">
            <v>(3º Nível) DEMAIS ESPECIARIAS</v>
          </cell>
          <cell r="C293">
            <v>486591</v>
          </cell>
          <cell r="D293">
            <v>50008</v>
          </cell>
          <cell r="E293">
            <v>613284</v>
          </cell>
          <cell r="F293">
            <v>97182</v>
          </cell>
          <cell r="G293">
            <v>650936</v>
          </cell>
          <cell r="H293">
            <v>502881</v>
          </cell>
          <cell r="I293">
            <v>770678</v>
          </cell>
          <cell r="J293">
            <v>486892</v>
          </cell>
        </row>
        <row r="294">
          <cell r="A294" t="str">
            <v>DEMAIS FIBRAS E PRODUTOS TÊXTEIS</v>
          </cell>
          <cell r="B294" t="str">
            <v>(3º Nível) DEMAIS FIBRAS E PRODUTOS TÊXTEIS</v>
          </cell>
          <cell r="C294">
            <v>3739771</v>
          </cell>
          <cell r="D294">
            <v>3408310</v>
          </cell>
          <cell r="E294">
            <v>3405312</v>
          </cell>
          <cell r="F294">
            <v>2618947</v>
          </cell>
          <cell r="G294">
            <v>259007</v>
          </cell>
          <cell r="H294">
            <v>74659</v>
          </cell>
          <cell r="I294">
            <v>727591</v>
          </cell>
          <cell r="J294">
            <v>318864</v>
          </cell>
        </row>
        <row r="295">
          <cell r="A295" t="str">
            <v>DEMAIS GORDURAS LÁCTEAS</v>
          </cell>
          <cell r="B295" t="str">
            <v>(3º Nível) DEMAIS GORDURAS LÁCTEAS</v>
          </cell>
          <cell r="C295">
            <v>297</v>
          </cell>
          <cell r="D295">
            <v>71</v>
          </cell>
          <cell r="E295">
            <v>483</v>
          </cell>
          <cell r="F295">
            <v>114</v>
          </cell>
          <cell r="G295">
            <v>696015</v>
          </cell>
          <cell r="H295">
            <v>141160</v>
          </cell>
          <cell r="I295">
            <v>1053454</v>
          </cell>
          <cell r="J295">
            <v>191280</v>
          </cell>
        </row>
        <row r="296">
          <cell r="A296" t="str">
            <v>DEMAIS MADEIRAS E MANUFATURAS DE MADEIRAS</v>
          </cell>
          <cell r="B296" t="str">
            <v>(3º Nível) DEMAIS MADEIRAS E MANUFATURAS DE MADEIRAS</v>
          </cell>
          <cell r="C296">
            <v>23805207</v>
          </cell>
          <cell r="D296">
            <v>80317207</v>
          </cell>
          <cell r="E296">
            <v>20772702</v>
          </cell>
          <cell r="F296">
            <v>34883296</v>
          </cell>
          <cell r="G296">
            <v>4590852</v>
          </cell>
          <cell r="H296">
            <v>5599781</v>
          </cell>
          <cell r="I296">
            <v>6092516</v>
          </cell>
          <cell r="J296">
            <v>7361603</v>
          </cell>
        </row>
        <row r="297">
          <cell r="A297" t="str">
            <v>DEMAIS NOZES E CASTANHAS</v>
          </cell>
          <cell r="B297" t="str">
            <v>(3º Nível) DEMAIS NOZES E CASTANHAS</v>
          </cell>
          <cell r="C297">
            <v>1761259</v>
          </cell>
          <cell r="D297">
            <v>439590</v>
          </cell>
          <cell r="E297">
            <v>767738</v>
          </cell>
          <cell r="F297">
            <v>178631</v>
          </cell>
          <cell r="G297">
            <v>3790</v>
          </cell>
          <cell r="H297">
            <v>1580</v>
          </cell>
          <cell r="I297">
            <v>60145</v>
          </cell>
          <cell r="J297">
            <v>18632</v>
          </cell>
        </row>
        <row r="298">
          <cell r="A298" t="str">
            <v>DEMAIS OLEOS DE SOJA</v>
          </cell>
          <cell r="B298" t="str">
            <v>(3º Nível) DEMAIS OLEOS DE SOJA</v>
          </cell>
          <cell r="C298">
            <v>61370</v>
          </cell>
          <cell r="D298">
            <v>50288</v>
          </cell>
          <cell r="E298">
            <v>22087</v>
          </cell>
          <cell r="F298">
            <v>15778</v>
          </cell>
        </row>
        <row r="299">
          <cell r="A299" t="str">
            <v>DEMAIS OLEOS ESSENCIAIS</v>
          </cell>
          <cell r="B299" t="str">
            <v>(3º Nível) DEMAIS OLEOS ESSENCIAIS</v>
          </cell>
          <cell r="C299">
            <v>5178606</v>
          </cell>
          <cell r="D299">
            <v>1046492</v>
          </cell>
          <cell r="E299">
            <v>7037179</v>
          </cell>
          <cell r="F299">
            <v>1142330</v>
          </cell>
          <cell r="G299">
            <v>6133214</v>
          </cell>
          <cell r="H299">
            <v>242074</v>
          </cell>
          <cell r="I299">
            <v>6290647</v>
          </cell>
          <cell r="J299">
            <v>160357</v>
          </cell>
        </row>
        <row r="300">
          <cell r="A300" t="str">
            <v>DEMAIS OLEOS VEGETAIS</v>
          </cell>
          <cell r="B300" t="str">
            <v>(3º Nível) DEMAIS OLEOS VEGETAIS</v>
          </cell>
          <cell r="C300">
            <v>10388317</v>
          </cell>
          <cell r="D300">
            <v>29680861</v>
          </cell>
          <cell r="E300">
            <v>19566777</v>
          </cell>
          <cell r="F300">
            <v>27836595</v>
          </cell>
          <cell r="G300">
            <v>7999447</v>
          </cell>
          <cell r="H300">
            <v>3609122</v>
          </cell>
          <cell r="I300">
            <v>14970376</v>
          </cell>
          <cell r="J300">
            <v>6410253</v>
          </cell>
        </row>
        <row r="301">
          <cell r="A301" t="str">
            <v>DEMAIS PEIXES</v>
          </cell>
          <cell r="B301" t="str">
            <v>(3º Nível) DEMAIS PEIXES</v>
          </cell>
          <cell r="C301">
            <v>32567</v>
          </cell>
          <cell r="D301">
            <v>8532</v>
          </cell>
          <cell r="E301">
            <v>40017</v>
          </cell>
          <cell r="F301">
            <v>10212</v>
          </cell>
          <cell r="G301">
            <v>214700</v>
          </cell>
          <cell r="H301">
            <v>38000</v>
          </cell>
          <cell r="I301">
            <v>162575</v>
          </cell>
          <cell r="J301">
            <v>28240</v>
          </cell>
        </row>
        <row r="302">
          <cell r="A302" t="str">
            <v>DEMAIS PREPARAÇÕES DE CARNES</v>
          </cell>
          <cell r="B302" t="str">
            <v>(3º Nível) DEMAIS PREPARAÇÕES DE CARNES</v>
          </cell>
          <cell r="C302">
            <v>9821644</v>
          </cell>
          <cell r="D302">
            <v>9369970</v>
          </cell>
          <cell r="E302">
            <v>17019462</v>
          </cell>
          <cell r="F302">
            <v>13780988</v>
          </cell>
          <cell r="G302">
            <v>232410</v>
          </cell>
          <cell r="H302">
            <v>30171</v>
          </cell>
          <cell r="I302">
            <v>417754</v>
          </cell>
          <cell r="J302">
            <v>45334</v>
          </cell>
        </row>
        <row r="303">
          <cell r="A303" t="str">
            <v>DEMAIS PRODUTOS DA INDÚSTRIA QUÍMICA , DE ORIGEM VEGETAL</v>
          </cell>
          <cell r="B303" t="str">
            <v>(3º Nível) DEMAIS PRODUTOS DA INDÚSTRIA QUÍMICA , DE ORIGEM VEGETAL</v>
          </cell>
          <cell r="C303">
            <v>4406</v>
          </cell>
          <cell r="D303">
            <v>1367</v>
          </cell>
          <cell r="E303">
            <v>40793</v>
          </cell>
          <cell r="F303">
            <v>3235</v>
          </cell>
          <cell r="G303">
            <v>611981</v>
          </cell>
          <cell r="H303">
            <v>235527</v>
          </cell>
          <cell r="I303">
            <v>485153</v>
          </cell>
          <cell r="J303">
            <v>168113</v>
          </cell>
        </row>
        <row r="304">
          <cell r="A304" t="str">
            <v>DEMAIS PRODUTOS DE COURO</v>
          </cell>
          <cell r="B304" t="str">
            <v>(3º Nível) DEMAIS PRODUTOS DE COURO</v>
          </cell>
          <cell r="C304">
            <v>1113599</v>
          </cell>
          <cell r="D304">
            <v>95352</v>
          </cell>
          <cell r="E304">
            <v>2534541</v>
          </cell>
          <cell r="F304">
            <v>128956</v>
          </cell>
          <cell r="G304">
            <v>3461867</v>
          </cell>
          <cell r="H304">
            <v>25893</v>
          </cell>
          <cell r="I304">
            <v>5380405</v>
          </cell>
          <cell r="J304">
            <v>57164</v>
          </cell>
        </row>
        <row r="305">
          <cell r="A305" t="str">
            <v>DEMAIS PRODUTOS E SUBPRODUTOS DA INDÚSTRIA DE MOAGEM</v>
          </cell>
          <cell r="B305" t="str">
            <v>(3º Nível) DEMAIS PRODUTOS E SUBPRODUTOS DA INDÚSTRIA DE MOAGEM</v>
          </cell>
          <cell r="C305">
            <v>827380</v>
          </cell>
          <cell r="D305">
            <v>2241066</v>
          </cell>
          <cell r="E305">
            <v>425020</v>
          </cell>
          <cell r="F305">
            <v>662553</v>
          </cell>
          <cell r="G305">
            <v>234851</v>
          </cell>
          <cell r="H305">
            <v>104050</v>
          </cell>
          <cell r="I305">
            <v>23954</v>
          </cell>
          <cell r="J305">
            <v>15192</v>
          </cell>
        </row>
        <row r="306">
          <cell r="A306" t="str">
            <v>DEMAIS PRODUTOS HORTÍCOLAS CONGELADOS</v>
          </cell>
          <cell r="B306" t="str">
            <v>(3º Nível) DEMAIS PRODUTOS HORTÍCOLAS CONGELADOS</v>
          </cell>
          <cell r="C306">
            <v>28513</v>
          </cell>
          <cell r="D306">
            <v>21601</v>
          </cell>
          <cell r="E306">
            <v>33201</v>
          </cell>
          <cell r="F306">
            <v>25258</v>
          </cell>
          <cell r="G306">
            <v>619013</v>
          </cell>
          <cell r="H306">
            <v>485934</v>
          </cell>
          <cell r="I306">
            <v>970584</v>
          </cell>
          <cell r="J306">
            <v>804263</v>
          </cell>
        </row>
        <row r="307">
          <cell r="A307" t="str">
            <v>DEMAIS PRODUTOS HORTÍCOLAS, LEGUMINOSAS, RAÍZES E TUBÉRCULOS</v>
          </cell>
          <cell r="B307" t="str">
            <v>(3º Nível) DEMAIS PRODUTOS HORTÍCOLAS, LEGUMINOSAS, RAÍZES E TUBÉRCULOS</v>
          </cell>
          <cell r="C307">
            <v>482</v>
          </cell>
          <cell r="D307">
            <v>437</v>
          </cell>
          <cell r="E307">
            <v>259</v>
          </cell>
          <cell r="F307">
            <v>324</v>
          </cell>
        </row>
        <row r="308">
          <cell r="A308" t="str">
            <v>DEMAIS PRODUTOS HORTÍCOLAS, LEGUMINOSAS, RAÍZES E TUBÉRCULOS FRESCOS</v>
          </cell>
          <cell r="B308" t="str">
            <v>(3º Nível) DEMAIS PRODUTOS HORTÍCOLAS, LEGUMINOSAS, RAÍZES E TUBÉRCULOS FRESCOS</v>
          </cell>
          <cell r="C308">
            <v>341128</v>
          </cell>
          <cell r="D308">
            <v>503080</v>
          </cell>
          <cell r="E308">
            <v>233591</v>
          </cell>
          <cell r="F308">
            <v>230601</v>
          </cell>
          <cell r="G308">
            <v>115862</v>
          </cell>
          <cell r="H308">
            <v>888903</v>
          </cell>
          <cell r="I308">
            <v>36509</v>
          </cell>
          <cell r="J308">
            <v>575595</v>
          </cell>
        </row>
        <row r="309">
          <cell r="A309" t="str">
            <v>DEMAIS PRODUTOS HORTÍCOLAS, LEGUMINOSAS, RAÍZES E TUBÉRCULOS PREPARADOS OU CONSERVADOS</v>
          </cell>
          <cell r="B309" t="str">
            <v>(3º Nível) DEMAIS PRODUTOS HORTÍCOLAS, LEGUMINOSAS, RAÍZES E TUBÉRCULOS PREPARADOS OU CONSERVADOS</v>
          </cell>
          <cell r="C309">
            <v>2117987</v>
          </cell>
          <cell r="D309">
            <v>2050151</v>
          </cell>
          <cell r="E309">
            <v>2583244</v>
          </cell>
          <cell r="F309">
            <v>2278897</v>
          </cell>
          <cell r="G309">
            <v>1805355</v>
          </cell>
          <cell r="H309">
            <v>1692609</v>
          </cell>
          <cell r="I309">
            <v>2443080</v>
          </cell>
          <cell r="J309">
            <v>3510229</v>
          </cell>
        </row>
        <row r="310">
          <cell r="A310" t="str">
            <v>DEMAIS PRODUTOS HORTÍCOLAS, LEGUMINOSAS, RAÍZES E TUBÉRCULOS SECOS</v>
          </cell>
          <cell r="B310" t="str">
            <v>(3º Nível) DEMAIS PRODUTOS HORTÍCOLAS, LEGUMINOSAS, RAÍZES E TUBÉRCULOS SECOS</v>
          </cell>
          <cell r="C310">
            <v>23134</v>
          </cell>
          <cell r="D310">
            <v>8123</v>
          </cell>
          <cell r="E310">
            <v>10418</v>
          </cell>
          <cell r="F310">
            <v>2831</v>
          </cell>
          <cell r="G310">
            <v>2819534</v>
          </cell>
          <cell r="H310">
            <v>1667909</v>
          </cell>
          <cell r="I310">
            <v>1395365</v>
          </cell>
          <cell r="J310">
            <v>550723</v>
          </cell>
        </row>
        <row r="311">
          <cell r="A311" t="str">
            <v>DEMAIS SEMENTES</v>
          </cell>
          <cell r="B311" t="str">
            <v>(3º Nível) DEMAIS SEMENTES</v>
          </cell>
          <cell r="C311">
            <v>2466109</v>
          </cell>
          <cell r="D311">
            <v>606959</v>
          </cell>
          <cell r="E311">
            <v>2156849</v>
          </cell>
          <cell r="F311">
            <v>586460</v>
          </cell>
          <cell r="G311">
            <v>2357634</v>
          </cell>
          <cell r="H311">
            <v>6019</v>
          </cell>
          <cell r="I311">
            <v>1912731</v>
          </cell>
          <cell r="J311">
            <v>339238</v>
          </cell>
        </row>
        <row r="312">
          <cell r="A312" t="str">
            <v>DEMAIS SUCOS DE FRUTA</v>
          </cell>
          <cell r="B312" t="str">
            <v>(3º Nível) DEMAIS SUCOS DE FRUTA</v>
          </cell>
          <cell r="C312">
            <v>6852446</v>
          </cell>
          <cell r="D312">
            <v>4930507</v>
          </cell>
          <cell r="E312">
            <v>13236495</v>
          </cell>
          <cell r="F312">
            <v>7811588</v>
          </cell>
          <cell r="G312">
            <v>561559</v>
          </cell>
          <cell r="H312">
            <v>137865</v>
          </cell>
          <cell r="I312">
            <v>784223</v>
          </cell>
          <cell r="J312">
            <v>244466</v>
          </cell>
        </row>
        <row r="313">
          <cell r="A313" t="str">
            <v>DESPERDÍCIOS DE CACAU</v>
          </cell>
          <cell r="B313" t="str">
            <v>(3º Nível) DESPERDÍCIOS DE CACAU</v>
          </cell>
          <cell r="C313">
            <v>46</v>
          </cell>
          <cell r="D313">
            <v>9</v>
          </cell>
          <cell r="E313">
            <v>14</v>
          </cell>
          <cell r="F313">
            <v>8</v>
          </cell>
          <cell r="G313">
            <v>8065</v>
          </cell>
          <cell r="H313">
            <v>78012</v>
          </cell>
          <cell r="I313">
            <v>66429</v>
          </cell>
          <cell r="J313">
            <v>279346</v>
          </cell>
        </row>
        <row r="314">
          <cell r="A314" t="str">
            <v>DESPERDÍCIOS DE COUROS/PELES</v>
          </cell>
          <cell r="B314" t="str">
            <v>(3º Nível) DESPERDÍCIOS DE COUROS/PELES</v>
          </cell>
          <cell r="C314">
            <v>8602</v>
          </cell>
          <cell r="D314">
            <v>5287</v>
          </cell>
          <cell r="E314">
            <v>31189</v>
          </cell>
          <cell r="F314">
            <v>17357</v>
          </cell>
          <cell r="G314">
            <v>0</v>
          </cell>
          <cell r="H314">
            <v>0</v>
          </cell>
          <cell r="I314">
            <v>7476</v>
          </cell>
          <cell r="J314">
            <v>26700</v>
          </cell>
        </row>
        <row r="315">
          <cell r="A315" t="str">
            <v>DESPERDÍCIOS DE FUMO</v>
          </cell>
          <cell r="B315" t="str">
            <v>(3º Nível) DESPERDÍCIOS DE FUMO</v>
          </cell>
          <cell r="C315">
            <v>2942902</v>
          </cell>
          <cell r="D315">
            <v>8142533</v>
          </cell>
          <cell r="E315">
            <v>2906703</v>
          </cell>
          <cell r="F315">
            <v>9337403</v>
          </cell>
          <cell r="G315">
            <v>9702</v>
          </cell>
          <cell r="H315">
            <v>138600</v>
          </cell>
          <cell r="I315">
            <v>36800</v>
          </cell>
          <cell r="J315">
            <v>36800</v>
          </cell>
        </row>
        <row r="316">
          <cell r="A316" t="str">
            <v>DOCE DE LEITE</v>
          </cell>
          <cell r="B316" t="str">
            <v>(3º Nível) DOCE DE LEITE</v>
          </cell>
          <cell r="C316">
            <v>82735</v>
          </cell>
          <cell r="D316">
            <v>33320</v>
          </cell>
          <cell r="E316">
            <v>205462</v>
          </cell>
          <cell r="F316">
            <v>91729</v>
          </cell>
          <cell r="G316">
            <v>199076</v>
          </cell>
          <cell r="H316">
            <v>75198</v>
          </cell>
          <cell r="I316">
            <v>95523</v>
          </cell>
          <cell r="J316">
            <v>41045</v>
          </cell>
        </row>
        <row r="317">
          <cell r="A317" t="str">
            <v>ENZIMAS E SEUS CONCENTRADOS</v>
          </cell>
          <cell r="B317" t="str">
            <v>(3º Nível) ENZIMAS E SEUS CONCENTRADOS</v>
          </cell>
          <cell r="C317">
            <v>3682501</v>
          </cell>
          <cell r="D317">
            <v>376187</v>
          </cell>
          <cell r="E317">
            <v>3798688</v>
          </cell>
          <cell r="F317">
            <v>401967</v>
          </cell>
          <cell r="G317">
            <v>15392827</v>
          </cell>
          <cell r="H317">
            <v>1938028</v>
          </cell>
          <cell r="I317">
            <v>15236458</v>
          </cell>
          <cell r="J317">
            <v>2114028</v>
          </cell>
        </row>
        <row r="318">
          <cell r="A318" t="str">
            <v>ERVILHAS</v>
          </cell>
          <cell r="B318" t="str">
            <v>(3º Nível) ERVILHAS</v>
          </cell>
          <cell r="C318">
            <v>1190</v>
          </cell>
          <cell r="D318">
            <v>602</v>
          </cell>
          <cell r="E318">
            <v>1905</v>
          </cell>
          <cell r="F318">
            <v>645</v>
          </cell>
        </row>
        <row r="319">
          <cell r="A319" t="str">
            <v>ERVILHAS CONGELADAS</v>
          </cell>
          <cell r="B319" t="str">
            <v>(3º Nível) ERVILHAS CONGELADAS</v>
          </cell>
          <cell r="C319">
            <v>3731</v>
          </cell>
          <cell r="D319">
            <v>1521</v>
          </cell>
          <cell r="E319">
            <v>3095</v>
          </cell>
          <cell r="F319">
            <v>1222</v>
          </cell>
          <cell r="G319">
            <v>506031</v>
          </cell>
          <cell r="H319">
            <v>506135</v>
          </cell>
          <cell r="I319">
            <v>652202</v>
          </cell>
          <cell r="J319">
            <v>654971</v>
          </cell>
        </row>
        <row r="320">
          <cell r="A320" t="str">
            <v>ERVILHAS PREPARADAS OU CONSERVADAS</v>
          </cell>
          <cell r="B320" t="str">
            <v>(3º Nível) ERVILHAS PREPARADAS OU CONSERVADAS</v>
          </cell>
          <cell r="C320">
            <v>743032</v>
          </cell>
          <cell r="D320">
            <v>882743</v>
          </cell>
          <cell r="E320">
            <v>350143</v>
          </cell>
          <cell r="F320">
            <v>458358</v>
          </cell>
          <cell r="G320">
            <v>23108</v>
          </cell>
          <cell r="H320">
            <v>15456</v>
          </cell>
          <cell r="I320">
            <v>42442</v>
          </cell>
          <cell r="J320">
            <v>27003</v>
          </cell>
        </row>
        <row r="321">
          <cell r="A321" t="str">
            <v>ERVILHAS SECAS</v>
          </cell>
          <cell r="B321" t="str">
            <v>(3º Nível) ERVILHAS SECAS</v>
          </cell>
          <cell r="C321">
            <v>22541</v>
          </cell>
          <cell r="D321">
            <v>53204</v>
          </cell>
          <cell r="E321">
            <v>2141</v>
          </cell>
          <cell r="F321">
            <v>621</v>
          </cell>
          <cell r="G321">
            <v>1569627</v>
          </cell>
          <cell r="H321">
            <v>3248951</v>
          </cell>
          <cell r="I321">
            <v>922637</v>
          </cell>
          <cell r="J321">
            <v>2083430</v>
          </cell>
        </row>
        <row r="322">
          <cell r="A322" t="str">
            <v>ESPINAFRES CONGELADOS</v>
          </cell>
          <cell r="B322" t="str">
            <v>(3º Nível) ESPINAFRES CONGELADOS</v>
          </cell>
          <cell r="C322">
            <v>4124</v>
          </cell>
          <cell r="D322">
            <v>1917</v>
          </cell>
          <cell r="E322">
            <v>3628</v>
          </cell>
          <cell r="F322">
            <v>1586</v>
          </cell>
          <cell r="G322">
            <v>48687</v>
          </cell>
          <cell r="H322">
            <v>45613</v>
          </cell>
          <cell r="I322">
            <v>74950</v>
          </cell>
          <cell r="J322">
            <v>82265</v>
          </cell>
        </row>
        <row r="323">
          <cell r="A323" t="str">
            <v>ESSÊNCIAS DERIVADAS DE MADEIRA</v>
          </cell>
          <cell r="B323" t="str">
            <v>(3º Nível) ESSÊNCIAS DERIVADAS DE MADEIRA</v>
          </cell>
          <cell r="C323">
            <v>5901368</v>
          </cell>
          <cell r="D323">
            <v>3300640</v>
          </cell>
          <cell r="E323">
            <v>6841753</v>
          </cell>
          <cell r="F323">
            <v>1809217</v>
          </cell>
          <cell r="G323">
            <v>189211</v>
          </cell>
          <cell r="H323">
            <v>30068</v>
          </cell>
          <cell r="I323">
            <v>61550</v>
          </cell>
          <cell r="J323">
            <v>8630</v>
          </cell>
        </row>
        <row r="324">
          <cell r="A324" t="str">
            <v>EXTRATO DE MALTE</v>
          </cell>
          <cell r="B324" t="str">
            <v>(3º Nível) EXTRATO DE MALTE</v>
          </cell>
          <cell r="C324">
            <v>110618</v>
          </cell>
          <cell r="D324">
            <v>56707</v>
          </cell>
          <cell r="E324">
            <v>196662</v>
          </cell>
          <cell r="F324">
            <v>109334</v>
          </cell>
          <cell r="G324">
            <v>154922</v>
          </cell>
          <cell r="H324">
            <v>67620</v>
          </cell>
          <cell r="I324">
            <v>599681</v>
          </cell>
          <cell r="J324">
            <v>218198</v>
          </cell>
        </row>
        <row r="325">
          <cell r="A325" t="str">
            <v>EXTRATOS TANANTES DE ORIGEM VEGETAL, TANINOS E SEUS DERIVADOS</v>
          </cell>
          <cell r="B325" t="str">
            <v>(3º Nível) EXTRATOS TANANTES DE ORIGEM VEGETAL, TANINOS E SEUS DERIVADOS</v>
          </cell>
          <cell r="C325">
            <v>3464997</v>
          </cell>
          <cell r="D325">
            <v>2099958</v>
          </cell>
          <cell r="E325">
            <v>3349443</v>
          </cell>
          <cell r="F325">
            <v>2034918</v>
          </cell>
          <cell r="G325">
            <v>209254</v>
          </cell>
          <cell r="H325">
            <v>104818</v>
          </cell>
          <cell r="I325">
            <v>411674</v>
          </cell>
          <cell r="J325">
            <v>190046</v>
          </cell>
        </row>
        <row r="326">
          <cell r="A326" t="str">
            <v>EXTRATOS, ESSÊNCIAS E CONCENTRADOS DE CAFÉ</v>
          </cell>
          <cell r="B326" t="str">
            <v>(3º Nível) EXTRATOS, ESSÊNCIAS E CONCENTRADOS DE CAFÉ</v>
          </cell>
          <cell r="C326">
            <v>2912631</v>
          </cell>
          <cell r="D326">
            <v>768700</v>
          </cell>
          <cell r="E326">
            <v>4272579</v>
          </cell>
          <cell r="F326">
            <v>905721</v>
          </cell>
          <cell r="G326">
            <v>268671</v>
          </cell>
          <cell r="H326">
            <v>20263</v>
          </cell>
          <cell r="I326">
            <v>293943</v>
          </cell>
          <cell r="J326">
            <v>26787</v>
          </cell>
        </row>
        <row r="327">
          <cell r="A327" t="str">
            <v>EXTRATOS, ESSÊNCIAS E PREPARAÇÕES DE CHÁS E MATE</v>
          </cell>
          <cell r="B327" t="str">
            <v>(3º Nível) EXTRATOS, ESSÊNCIAS E PREPARAÇÕES DE CHÁS E MATE</v>
          </cell>
          <cell r="C327">
            <v>184429</v>
          </cell>
          <cell r="D327">
            <v>15307</v>
          </cell>
          <cell r="E327">
            <v>367668</v>
          </cell>
          <cell r="F327">
            <v>17130</v>
          </cell>
          <cell r="G327">
            <v>462811</v>
          </cell>
          <cell r="H327">
            <v>47489</v>
          </cell>
          <cell r="I327">
            <v>607174</v>
          </cell>
          <cell r="J327">
            <v>62057</v>
          </cell>
        </row>
        <row r="328">
          <cell r="A328" t="str">
            <v>FARELO DE SOJA</v>
          </cell>
          <cell r="B328" t="str">
            <v>(3º Nível) FARELO DE SOJA</v>
          </cell>
          <cell r="C328">
            <v>569994193</v>
          </cell>
          <cell r="D328">
            <v>1713632117</v>
          </cell>
          <cell r="E328">
            <v>872526774</v>
          </cell>
          <cell r="F328">
            <v>1987017120</v>
          </cell>
          <cell r="G328">
            <v>0</v>
          </cell>
          <cell r="H328">
            <v>0</v>
          </cell>
          <cell r="I328">
            <v>23873</v>
          </cell>
          <cell r="J328">
            <v>15960</v>
          </cell>
        </row>
        <row r="329">
          <cell r="A329" t="str">
            <v>FARELO, SÊMEAS E OUTROS RESÍDUOS  DE TRIGO</v>
          </cell>
          <cell r="B329" t="str">
            <v>(3º Nível) FARELO, SÊMEAS E OUTROS RESÍDUOS  DE TRIGO</v>
          </cell>
          <cell r="C329">
            <v>3</v>
          </cell>
          <cell r="D329">
            <v>5</v>
          </cell>
          <cell r="E329">
            <v>895</v>
          </cell>
          <cell r="F329">
            <v>3000</v>
          </cell>
          <cell r="G329">
            <v>0</v>
          </cell>
          <cell r="H329">
            <v>0</v>
          </cell>
          <cell r="I329">
            <v>16438</v>
          </cell>
          <cell r="J329">
            <v>10800</v>
          </cell>
        </row>
        <row r="330">
          <cell r="A330" t="str">
            <v>FARELOS DE OLEAGINOSAS</v>
          </cell>
          <cell r="B330" t="str">
            <v>(3º Nível) FARELOS DE OLEAGINOSAS</v>
          </cell>
          <cell r="C330">
            <v>563240</v>
          </cell>
          <cell r="D330">
            <v>689120</v>
          </cell>
          <cell r="E330">
            <v>236475</v>
          </cell>
          <cell r="F330">
            <v>92969</v>
          </cell>
          <cell r="G330">
            <v>30774</v>
          </cell>
          <cell r="H330">
            <v>20000</v>
          </cell>
          <cell r="I330">
            <v>0</v>
          </cell>
          <cell r="J330">
            <v>0</v>
          </cell>
        </row>
        <row r="331">
          <cell r="A331" t="str">
            <v>FARINHA DE BATATA</v>
          </cell>
          <cell r="B331" t="str">
            <v>(3º Nível) FARINHA DE BATATA</v>
          </cell>
          <cell r="C331">
            <v>48642</v>
          </cell>
          <cell r="D331">
            <v>52903</v>
          </cell>
          <cell r="E331">
            <v>67747</v>
          </cell>
          <cell r="F331">
            <v>52701</v>
          </cell>
          <cell r="G331">
            <v>189921</v>
          </cell>
          <cell r="H331">
            <v>130726</v>
          </cell>
          <cell r="I331">
            <v>775677</v>
          </cell>
          <cell r="J331">
            <v>631615</v>
          </cell>
        </row>
        <row r="332">
          <cell r="A332" t="str">
            <v>FARINHA DE MILHO</v>
          </cell>
          <cell r="B332" t="str">
            <v>(3º Nível) FARINHA DE MILHO</v>
          </cell>
          <cell r="C332">
            <v>7209763</v>
          </cell>
          <cell r="D332">
            <v>20286258</v>
          </cell>
          <cell r="E332">
            <v>2479172</v>
          </cell>
          <cell r="F332">
            <v>4939154</v>
          </cell>
          <cell r="G332">
            <v>35945</v>
          </cell>
          <cell r="H332">
            <v>30327</v>
          </cell>
          <cell r="I332">
            <v>26855</v>
          </cell>
          <cell r="J332">
            <v>21855</v>
          </cell>
        </row>
        <row r="333">
          <cell r="A333" t="str">
            <v>FARINHA DE TRIGO</v>
          </cell>
          <cell r="B333" t="str">
            <v>(3º Nível) FARINHA DE TRIGO</v>
          </cell>
          <cell r="C333">
            <v>2121990</v>
          </cell>
          <cell r="D333">
            <v>4568862</v>
          </cell>
          <cell r="E333">
            <v>3391338</v>
          </cell>
          <cell r="F333">
            <v>5955883</v>
          </cell>
          <cell r="G333">
            <v>7388036</v>
          </cell>
          <cell r="H333">
            <v>21990040</v>
          </cell>
          <cell r="I333">
            <v>10325037</v>
          </cell>
          <cell r="J333">
            <v>30345718</v>
          </cell>
        </row>
        <row r="334">
          <cell r="A334" t="str">
            <v>FARINHAS DE CARNE, EXTRATOS E MIUDEZAS</v>
          </cell>
          <cell r="B334" t="str">
            <v>(3º Nível) FARINHAS DE CARNE, EXTRATOS E MIUDEZAS</v>
          </cell>
          <cell r="C334">
            <v>11932612</v>
          </cell>
          <cell r="D334">
            <v>19262536</v>
          </cell>
          <cell r="E334">
            <v>14876032</v>
          </cell>
          <cell r="F334">
            <v>19155548</v>
          </cell>
          <cell r="G334">
            <v>643649</v>
          </cell>
          <cell r="H334">
            <v>248571</v>
          </cell>
          <cell r="I334">
            <v>590905</v>
          </cell>
          <cell r="J334">
            <v>833270</v>
          </cell>
        </row>
        <row r="335">
          <cell r="A335" t="str">
            <v>FÉCULA DE BATATA</v>
          </cell>
          <cell r="B335" t="str">
            <v>(3º Nível) FÉCULA DE BATATA</v>
          </cell>
          <cell r="C335">
            <v>8675</v>
          </cell>
          <cell r="D335">
            <v>15020</v>
          </cell>
          <cell r="E335">
            <v>0</v>
          </cell>
          <cell r="F335">
            <v>0</v>
          </cell>
          <cell r="G335">
            <v>80263</v>
          </cell>
          <cell r="H335">
            <v>107200</v>
          </cell>
          <cell r="I335">
            <v>57373</v>
          </cell>
          <cell r="J335">
            <v>95100</v>
          </cell>
        </row>
        <row r="336">
          <cell r="A336" t="str">
            <v>FÉCULA DE MANDIOCA</v>
          </cell>
          <cell r="B336" t="str">
            <v>(3º Nível) FÉCULA DE MANDIOCA</v>
          </cell>
          <cell r="C336">
            <v>699143</v>
          </cell>
          <cell r="D336">
            <v>970464</v>
          </cell>
          <cell r="E336">
            <v>2408822</v>
          </cell>
          <cell r="F336">
            <v>3807993</v>
          </cell>
          <cell r="G336">
            <v>70441</v>
          </cell>
          <cell r="H336">
            <v>54600</v>
          </cell>
          <cell r="I336">
            <v>0</v>
          </cell>
          <cell r="J336">
            <v>0</v>
          </cell>
        </row>
        <row r="337">
          <cell r="A337" t="str">
            <v>FEIJÃO</v>
          </cell>
          <cell r="B337" t="str">
            <v>(3º Nível) FEIJÃO</v>
          </cell>
          <cell r="C337">
            <v>1739</v>
          </cell>
          <cell r="D337">
            <v>1155</v>
          </cell>
          <cell r="E337">
            <v>2372</v>
          </cell>
          <cell r="F337">
            <v>1099</v>
          </cell>
        </row>
        <row r="338">
          <cell r="A338" t="str">
            <v>FEIJÕES PREPARADOS OU CONSERVADOS</v>
          </cell>
          <cell r="B338" t="str">
            <v>(3º Nível) FEIJÕES PREPARADOS OU CONSERVADOS</v>
          </cell>
          <cell r="C338">
            <v>63145</v>
          </cell>
          <cell r="D338">
            <v>61057</v>
          </cell>
          <cell r="E338">
            <v>1442</v>
          </cell>
          <cell r="F338">
            <v>510</v>
          </cell>
          <cell r="G338">
            <v>7911</v>
          </cell>
          <cell r="H338">
            <v>5111</v>
          </cell>
          <cell r="I338">
            <v>2812</v>
          </cell>
          <cell r="J338">
            <v>2574</v>
          </cell>
        </row>
        <row r="339">
          <cell r="A339" t="str">
            <v>FEIJÕES SECOS</v>
          </cell>
          <cell r="B339" t="str">
            <v>(3º Nível) FEIJÕES SECOS</v>
          </cell>
          <cell r="C339">
            <v>25556432</v>
          </cell>
          <cell r="D339">
            <v>31433915</v>
          </cell>
          <cell r="E339">
            <v>45556504</v>
          </cell>
          <cell r="F339">
            <v>53291098</v>
          </cell>
          <cell r="G339">
            <v>7261391</v>
          </cell>
          <cell r="H339">
            <v>10905750</v>
          </cell>
          <cell r="I339">
            <v>10392314</v>
          </cell>
          <cell r="J339">
            <v>14418230</v>
          </cell>
        </row>
        <row r="340">
          <cell r="A340" t="str">
            <v>FIAPOS E DESPERDÍCIOS DE ALGODÃO</v>
          </cell>
          <cell r="B340" t="str">
            <v>(3º Nível) FIAPOS E DESPERDÍCIOS DE ALGODÃO</v>
          </cell>
          <cell r="C340">
            <v>704079</v>
          </cell>
          <cell r="D340">
            <v>1365105</v>
          </cell>
          <cell r="E340">
            <v>435620</v>
          </cell>
          <cell r="F340">
            <v>736638</v>
          </cell>
          <cell r="G340">
            <v>279463</v>
          </cell>
          <cell r="H340">
            <v>297167</v>
          </cell>
          <cell r="I340">
            <v>339044</v>
          </cell>
          <cell r="J340">
            <v>439965</v>
          </cell>
        </row>
        <row r="341">
          <cell r="A341" t="str">
            <v>FIAPOS E DESPERDÍCIOS DE LÃ OU PELOS FINOS</v>
          </cell>
          <cell r="B341" t="str">
            <v>(3º Nível) FIAPOS E DESPERDÍCIOS DE LÃ OU PELOS FINOS</v>
          </cell>
          <cell r="C341">
            <v>0</v>
          </cell>
          <cell r="D341">
            <v>0</v>
          </cell>
          <cell r="E341">
            <v>14709</v>
          </cell>
          <cell r="F341">
            <v>4827</v>
          </cell>
          <cell r="G341">
            <v>50337</v>
          </cell>
          <cell r="H341">
            <v>21532</v>
          </cell>
          <cell r="I341">
            <v>159753</v>
          </cell>
          <cell r="J341">
            <v>38059</v>
          </cell>
        </row>
        <row r="342">
          <cell r="A342" t="str">
            <v>FIGOS FRESCOS</v>
          </cell>
          <cell r="B342" t="str">
            <v>(3º Nível) FIGOS FRESCOS</v>
          </cell>
          <cell r="C342">
            <v>240087</v>
          </cell>
          <cell r="D342">
            <v>57029</v>
          </cell>
          <cell r="E342">
            <v>326790</v>
          </cell>
          <cell r="F342">
            <v>82785</v>
          </cell>
        </row>
        <row r="343">
          <cell r="A343" t="str">
            <v>FIGOS SECOS</v>
          </cell>
          <cell r="B343" t="str">
            <v>(3º Nível) FIGOS SECOS</v>
          </cell>
          <cell r="C343">
            <v>35</v>
          </cell>
          <cell r="D343">
            <v>3</v>
          </cell>
          <cell r="E343">
            <v>200</v>
          </cell>
          <cell r="F343">
            <v>60</v>
          </cell>
          <cell r="G343">
            <v>4109</v>
          </cell>
          <cell r="H343">
            <v>1000</v>
          </cell>
          <cell r="I343">
            <v>160710</v>
          </cell>
          <cell r="J343">
            <v>48024</v>
          </cell>
        </row>
        <row r="344">
          <cell r="A344" t="str">
            <v>FILES DE PARGOS, CONGELADOS</v>
          </cell>
          <cell r="B344" t="str">
            <v>(3º Nível) FILES DE PARGOS, CONGELADOS</v>
          </cell>
          <cell r="C344">
            <v>254393</v>
          </cell>
          <cell r="D344">
            <v>21510</v>
          </cell>
          <cell r="E344">
            <v>116016</v>
          </cell>
          <cell r="F344">
            <v>8419</v>
          </cell>
        </row>
        <row r="345">
          <cell r="A345" t="str">
            <v>FILES DE TILÁPIA, CONGELADOS</v>
          </cell>
          <cell r="B345" t="str">
            <v>(3º Nível) FILES DE TILÁPIA, CONGELADOS</v>
          </cell>
          <cell r="C345">
            <v>13658</v>
          </cell>
          <cell r="D345">
            <v>3889</v>
          </cell>
          <cell r="E345">
            <v>122920</v>
          </cell>
          <cell r="F345">
            <v>21946</v>
          </cell>
        </row>
        <row r="346">
          <cell r="A346" t="str">
            <v>FIOS E DESPERDÍCIOS DE SEDA</v>
          </cell>
          <cell r="B346" t="str">
            <v>(3º Nível) FIOS E DESPERDÍCIOS DE SEDA</v>
          </cell>
          <cell r="C346">
            <v>698252</v>
          </cell>
          <cell r="D346">
            <v>14306</v>
          </cell>
          <cell r="E346">
            <v>1648899</v>
          </cell>
          <cell r="F346">
            <v>40257</v>
          </cell>
          <cell r="G346">
            <v>246620</v>
          </cell>
          <cell r="H346">
            <v>566</v>
          </cell>
          <cell r="I346">
            <v>3800</v>
          </cell>
          <cell r="J346">
            <v>2</v>
          </cell>
        </row>
        <row r="347">
          <cell r="A347" t="str">
            <v>FIOS E TECIDOS DE LÃ OU DE PELOS FINOS</v>
          </cell>
          <cell r="B347" t="str">
            <v>(3º Nível) FIOS E TECIDOS DE LÃ OU DE PELOS FINOS</v>
          </cell>
          <cell r="C347">
            <v>49620</v>
          </cell>
          <cell r="D347">
            <v>2569</v>
          </cell>
          <cell r="E347">
            <v>60818</v>
          </cell>
          <cell r="F347">
            <v>3600</v>
          </cell>
          <cell r="G347">
            <v>49340</v>
          </cell>
          <cell r="H347">
            <v>1557</v>
          </cell>
          <cell r="I347">
            <v>256778</v>
          </cell>
          <cell r="J347">
            <v>3543</v>
          </cell>
        </row>
        <row r="348">
          <cell r="A348" t="str">
            <v>FIOS, LINHAS E TECIDOS DE ALGODÃO</v>
          </cell>
          <cell r="B348" t="str">
            <v>(3º Nível) FIOS, LINHAS E TECIDOS DE ALGODÃO</v>
          </cell>
          <cell r="C348">
            <v>5460912</v>
          </cell>
          <cell r="D348">
            <v>1076869</v>
          </cell>
          <cell r="E348">
            <v>18620272</v>
          </cell>
          <cell r="F348">
            <v>3628789</v>
          </cell>
          <cell r="G348">
            <v>4113015</v>
          </cell>
          <cell r="H348">
            <v>898862</v>
          </cell>
          <cell r="I348">
            <v>8932193</v>
          </cell>
          <cell r="J348">
            <v>2171747</v>
          </cell>
        </row>
        <row r="349">
          <cell r="A349" t="str">
            <v>FLORES  DE CORTES FRESCAS</v>
          </cell>
          <cell r="B349" t="str">
            <v>(3º Nível) FLORES  DE CORTES FRESCAS</v>
          </cell>
          <cell r="C349">
            <v>7867</v>
          </cell>
          <cell r="D349">
            <v>1655</v>
          </cell>
          <cell r="E349">
            <v>8595</v>
          </cell>
          <cell r="F349">
            <v>1269</v>
          </cell>
          <cell r="G349">
            <v>67340</v>
          </cell>
          <cell r="H349">
            <v>12716</v>
          </cell>
          <cell r="I349">
            <v>92406</v>
          </cell>
          <cell r="J349">
            <v>20472</v>
          </cell>
        </row>
        <row r="350">
          <cell r="A350" t="str">
            <v>FOLHAGENS, FOLHAS E RAMOS DE PLANTAS CORTADAS FRESCAS</v>
          </cell>
          <cell r="B350" t="str">
            <v>(3º Nível) FOLHAGENS, FOLHAS E RAMOS DE PLANTAS CORTADAS FRESCAS</v>
          </cell>
          <cell r="C350">
            <v>102051</v>
          </cell>
          <cell r="D350">
            <v>11292</v>
          </cell>
          <cell r="E350">
            <v>222326</v>
          </cell>
          <cell r="F350">
            <v>26493</v>
          </cell>
        </row>
        <row r="351">
          <cell r="A351" t="str">
            <v>FUMO MANUFATURADO</v>
          </cell>
          <cell r="B351" t="str">
            <v>(3º Nível) FUMO MANUFATURADO</v>
          </cell>
          <cell r="C351">
            <v>7503915</v>
          </cell>
          <cell r="D351">
            <v>2268198</v>
          </cell>
          <cell r="E351">
            <v>6791483</v>
          </cell>
          <cell r="F351">
            <v>2224631</v>
          </cell>
          <cell r="G351">
            <v>1929975</v>
          </cell>
          <cell r="H351">
            <v>360813</v>
          </cell>
          <cell r="I351">
            <v>801830</v>
          </cell>
          <cell r="J351">
            <v>198189</v>
          </cell>
        </row>
        <row r="352">
          <cell r="A352" t="str">
            <v>FUMO NÃO MANUFATURADO</v>
          </cell>
          <cell r="B352" t="str">
            <v>(3º Nível) FUMO NÃO MANUFATURADO</v>
          </cell>
          <cell r="C352">
            <v>163706522</v>
          </cell>
          <cell r="D352">
            <v>42478938</v>
          </cell>
          <cell r="E352">
            <v>109305526</v>
          </cell>
          <cell r="F352">
            <v>26344727</v>
          </cell>
          <cell r="G352">
            <v>1536100</v>
          </cell>
          <cell r="H352">
            <v>259010</v>
          </cell>
          <cell r="I352">
            <v>1060479</v>
          </cell>
          <cell r="J352">
            <v>601090</v>
          </cell>
        </row>
        <row r="353">
          <cell r="A353" t="str">
            <v>GALOS E GALINHAS VIVOS</v>
          </cell>
          <cell r="B353" t="str">
            <v>(3º Nível) GALOS E GALINHAS VIVOS</v>
          </cell>
          <cell r="C353">
            <v>7682363</v>
          </cell>
          <cell r="D353">
            <v>115401</v>
          </cell>
          <cell r="E353">
            <v>6863253</v>
          </cell>
          <cell r="F353">
            <v>95344</v>
          </cell>
          <cell r="G353">
            <v>0</v>
          </cell>
          <cell r="H353">
            <v>0</v>
          </cell>
          <cell r="I353">
            <v>146820</v>
          </cell>
          <cell r="J353">
            <v>418</v>
          </cell>
        </row>
        <row r="354">
          <cell r="A354" t="str">
            <v>GELATINAS</v>
          </cell>
          <cell r="B354" t="str">
            <v>(3º Nível) GELATINAS</v>
          </cell>
          <cell r="C354">
            <v>34928952</v>
          </cell>
          <cell r="D354">
            <v>5316727</v>
          </cell>
          <cell r="E354">
            <v>22236888</v>
          </cell>
          <cell r="F354">
            <v>3725146</v>
          </cell>
          <cell r="G354">
            <v>568158</v>
          </cell>
          <cell r="H354">
            <v>72541</v>
          </cell>
          <cell r="I354">
            <v>686776</v>
          </cell>
          <cell r="J354">
            <v>102502</v>
          </cell>
        </row>
        <row r="355">
          <cell r="A355" t="str">
            <v>GEMAS DE OVOS</v>
          </cell>
          <cell r="B355" t="str">
            <v>(3º Nível) GEMAS DE OVOS</v>
          </cell>
          <cell r="C355">
            <v>58901</v>
          </cell>
          <cell r="D355">
            <v>26821</v>
          </cell>
          <cell r="E355">
            <v>168802</v>
          </cell>
          <cell r="F355">
            <v>89890</v>
          </cell>
        </row>
        <row r="356">
          <cell r="A356" t="str">
            <v>GENGIBRE</v>
          </cell>
          <cell r="B356" t="str">
            <v>(3º Nível) GENGIBRE</v>
          </cell>
          <cell r="C356">
            <v>4833067</v>
          </cell>
          <cell r="D356">
            <v>3947647</v>
          </cell>
          <cell r="E356">
            <v>7919573</v>
          </cell>
          <cell r="F356">
            <v>6707621</v>
          </cell>
          <cell r="G356">
            <v>62697</v>
          </cell>
          <cell r="H356">
            <v>39996</v>
          </cell>
          <cell r="I356">
            <v>1266</v>
          </cell>
          <cell r="J356">
            <v>4</v>
          </cell>
        </row>
        <row r="357">
          <cell r="A357" t="str">
            <v>GLUTEN DE TRIGO</v>
          </cell>
          <cell r="B357" t="str">
            <v>(3º Nível) GLUTEN DE TRIGO</v>
          </cell>
          <cell r="C357">
            <v>0</v>
          </cell>
          <cell r="D357">
            <v>0</v>
          </cell>
          <cell r="E357">
            <v>121</v>
          </cell>
          <cell r="F357">
            <v>20</v>
          </cell>
          <cell r="G357">
            <v>2317678</v>
          </cell>
          <cell r="H357">
            <v>1619475</v>
          </cell>
          <cell r="I357">
            <v>2722657</v>
          </cell>
          <cell r="J357">
            <v>1684350</v>
          </cell>
        </row>
        <row r="358">
          <cell r="A358" t="str">
            <v>GOIABAS FRESCAS OU SECAS</v>
          </cell>
          <cell r="B358" t="str">
            <v>(3º Nível) GOIABAS FRESCAS OU SECAS</v>
          </cell>
          <cell r="C358">
            <v>51108</v>
          </cell>
          <cell r="D358">
            <v>26243</v>
          </cell>
          <cell r="E358">
            <v>104968</v>
          </cell>
          <cell r="F358">
            <v>52578</v>
          </cell>
        </row>
        <row r="359">
          <cell r="A359" t="str">
            <v>GOMA NATURAL</v>
          </cell>
          <cell r="B359" t="str">
            <v>(3º Nível) GOMA NATURAL</v>
          </cell>
          <cell r="C359">
            <v>0</v>
          </cell>
          <cell r="D359">
            <v>0</v>
          </cell>
          <cell r="E359">
            <v>1511</v>
          </cell>
          <cell r="F359">
            <v>370</v>
          </cell>
        </row>
        <row r="360">
          <cell r="A360" t="str">
            <v>GOMAS E RESINAS</v>
          </cell>
          <cell r="B360" t="str">
            <v>(3º Nível) GOMAS E RESINAS</v>
          </cell>
          <cell r="C360">
            <v>2668980</v>
          </cell>
          <cell r="D360">
            <v>3784974</v>
          </cell>
          <cell r="E360">
            <v>4482552</v>
          </cell>
          <cell r="F360">
            <v>2920094</v>
          </cell>
          <cell r="G360">
            <v>814890</v>
          </cell>
          <cell r="H360">
            <v>189167</v>
          </cell>
          <cell r="I360">
            <v>565803</v>
          </cell>
          <cell r="J360">
            <v>230677</v>
          </cell>
        </row>
        <row r="361">
          <cell r="A361" t="str">
            <v>GORDURAS DE PORCO</v>
          </cell>
          <cell r="B361" t="str">
            <v>(3º Nível) GORDURAS DE PORCO</v>
          </cell>
          <cell r="C361">
            <v>301496</v>
          </cell>
          <cell r="D361">
            <v>265328</v>
          </cell>
          <cell r="E361">
            <v>487024</v>
          </cell>
          <cell r="F361">
            <v>328062</v>
          </cell>
          <cell r="G361">
            <v>248568</v>
          </cell>
          <cell r="H361">
            <v>157394</v>
          </cell>
          <cell r="I361">
            <v>0</v>
          </cell>
          <cell r="J361">
            <v>0</v>
          </cell>
        </row>
        <row r="362">
          <cell r="A362" t="str">
            <v>GRÃOS-DE-BICO SECOS</v>
          </cell>
          <cell r="B362" t="str">
            <v>(3º Nível) GRÃOS-DE-BICO SECOS</v>
          </cell>
          <cell r="C362">
            <v>1841</v>
          </cell>
          <cell r="D362">
            <v>458</v>
          </cell>
          <cell r="E362">
            <v>3867</v>
          </cell>
          <cell r="F362">
            <v>1661</v>
          </cell>
          <cell r="G362">
            <v>759270</v>
          </cell>
          <cell r="H362">
            <v>1009955</v>
          </cell>
          <cell r="I362">
            <v>367167</v>
          </cell>
          <cell r="J362">
            <v>540138</v>
          </cell>
        </row>
        <row r="363">
          <cell r="A363" t="str">
            <v>INHAME</v>
          </cell>
          <cell r="B363" t="str">
            <v>(3º Nível) INHAME</v>
          </cell>
          <cell r="C363">
            <v>520727</v>
          </cell>
          <cell r="D363">
            <v>603690</v>
          </cell>
          <cell r="E363">
            <v>555219</v>
          </cell>
          <cell r="F363">
            <v>653758</v>
          </cell>
        </row>
        <row r="364">
          <cell r="A364" t="str">
            <v>IOGURTE</v>
          </cell>
          <cell r="B364" t="str">
            <v>(3º Nível) IOGURTE</v>
          </cell>
          <cell r="C364">
            <v>35497</v>
          </cell>
          <cell r="D364">
            <v>25308</v>
          </cell>
          <cell r="E364">
            <v>40324</v>
          </cell>
          <cell r="F364">
            <v>23065</v>
          </cell>
        </row>
        <row r="365">
          <cell r="A365" t="str">
            <v>KIWIS FRESCOS</v>
          </cell>
          <cell r="B365" t="str">
            <v>(3º Nível) KIWIS FRESCOS</v>
          </cell>
          <cell r="C365">
            <v>12530</v>
          </cell>
          <cell r="D365">
            <v>3927</v>
          </cell>
          <cell r="E365">
            <v>12233</v>
          </cell>
          <cell r="F365">
            <v>3559</v>
          </cell>
          <cell r="G365">
            <v>5311569</v>
          </cell>
          <cell r="H365">
            <v>3326888</v>
          </cell>
          <cell r="I365">
            <v>3972973</v>
          </cell>
          <cell r="J365">
            <v>2178357</v>
          </cell>
        </row>
        <row r="366">
          <cell r="A366" t="str">
            <v>LÃ  OU PELOS FINOS NÃO CARDADOS NEM PENTEADOS</v>
          </cell>
          <cell r="B366" t="str">
            <v>(3º Nível) LÃ  OU PELOS FINOS NÃO CARDADOS NEM PENTEADOS</v>
          </cell>
          <cell r="C366">
            <v>172165</v>
          </cell>
          <cell r="D366">
            <v>101684</v>
          </cell>
          <cell r="E366">
            <v>1038701</v>
          </cell>
          <cell r="F366">
            <v>403137</v>
          </cell>
          <cell r="G366">
            <v>26389</v>
          </cell>
          <cell r="H366">
            <v>3498</v>
          </cell>
          <cell r="I366">
            <v>4884</v>
          </cell>
          <cell r="J366">
            <v>809</v>
          </cell>
        </row>
        <row r="367">
          <cell r="A367" t="str">
            <v>LÃ OU PELOS FINOS CARDADOS OU PENTEADOS</v>
          </cell>
          <cell r="B367" t="str">
            <v>(3º Nível) LÃ OU PELOS FINOS CARDADOS OU PENTEADOS</v>
          </cell>
          <cell r="C367">
            <v>0</v>
          </cell>
          <cell r="D367">
            <v>0</v>
          </cell>
          <cell r="E367">
            <v>86068</v>
          </cell>
          <cell r="F367">
            <v>12827</v>
          </cell>
          <cell r="G367">
            <v>0</v>
          </cell>
          <cell r="H367">
            <v>0</v>
          </cell>
          <cell r="I367">
            <v>19563</v>
          </cell>
          <cell r="J367">
            <v>1557</v>
          </cell>
        </row>
        <row r="368">
          <cell r="A368" t="str">
            <v>LAGOSTAS, CONGELADAS</v>
          </cell>
          <cell r="B368" t="str">
            <v>(3º Nível) LAGOSTAS, CONGELADAS</v>
          </cell>
          <cell r="C368">
            <v>11630848</v>
          </cell>
          <cell r="D368">
            <v>434971</v>
          </cell>
          <cell r="E368">
            <v>23418872</v>
          </cell>
          <cell r="F368">
            <v>560383</v>
          </cell>
        </row>
        <row r="369">
          <cell r="A369" t="str">
            <v>LAGOSTAS, NÃO CONGELADAS</v>
          </cell>
          <cell r="B369" t="str">
            <v>(3º Nível) LAGOSTAS, NÃO CONGELADAS</v>
          </cell>
          <cell r="C369">
            <v>219679</v>
          </cell>
          <cell r="D369">
            <v>12402</v>
          </cell>
          <cell r="E369">
            <v>728515</v>
          </cell>
          <cell r="F369">
            <v>26099</v>
          </cell>
        </row>
        <row r="370">
          <cell r="A370" t="str">
            <v>LARANJAS FRESCAS OU SECAS</v>
          </cell>
          <cell r="B370" t="str">
            <v>(3º Nível) LARANJAS FRESCAS OU SECAS</v>
          </cell>
          <cell r="C370">
            <v>243580</v>
          </cell>
          <cell r="D370">
            <v>379928</v>
          </cell>
          <cell r="E370">
            <v>23752</v>
          </cell>
          <cell r="F370">
            <v>31161</v>
          </cell>
          <cell r="G370">
            <v>646694</v>
          </cell>
          <cell r="H370">
            <v>940002</v>
          </cell>
          <cell r="I370">
            <v>594587</v>
          </cell>
          <cell r="J370">
            <v>988021</v>
          </cell>
        </row>
        <row r="371">
          <cell r="A371" t="str">
            <v>LEITE CONDENSADO</v>
          </cell>
          <cell r="B371" t="str">
            <v>(3º Nível) LEITE CONDENSADO</v>
          </cell>
          <cell r="C371">
            <v>1748673</v>
          </cell>
          <cell r="D371">
            <v>1121043</v>
          </cell>
          <cell r="E371">
            <v>1111524</v>
          </cell>
          <cell r="F371">
            <v>671920</v>
          </cell>
        </row>
        <row r="372">
          <cell r="A372" t="str">
            <v>LEITE EM PÓ</v>
          </cell>
          <cell r="B372" t="str">
            <v>(3º Nível) LEITE EM PÓ</v>
          </cell>
          <cell r="C372">
            <v>35470</v>
          </cell>
          <cell r="D372">
            <v>16158</v>
          </cell>
          <cell r="E372">
            <v>1828992</v>
          </cell>
          <cell r="F372">
            <v>512914</v>
          </cell>
          <cell r="G372">
            <v>22207859</v>
          </cell>
          <cell r="H372">
            <v>7798970</v>
          </cell>
          <cell r="I372">
            <v>17491138</v>
          </cell>
          <cell r="J372">
            <v>4917040</v>
          </cell>
        </row>
        <row r="373">
          <cell r="A373" t="str">
            <v>LEITE FLUIDO</v>
          </cell>
          <cell r="B373" t="str">
            <v>(3º Nível) LEITE FLUIDO</v>
          </cell>
          <cell r="C373">
            <v>85729</v>
          </cell>
          <cell r="D373">
            <v>123860</v>
          </cell>
          <cell r="E373">
            <v>379789</v>
          </cell>
          <cell r="F373">
            <v>710812</v>
          </cell>
        </row>
        <row r="374">
          <cell r="A374" t="str">
            <v>LEITE MODIFICADO</v>
          </cell>
          <cell r="B374" t="str">
            <v>(3º Nível) LEITE MODIFICADO</v>
          </cell>
          <cell r="C374">
            <v>885865</v>
          </cell>
          <cell r="D374">
            <v>271434</v>
          </cell>
          <cell r="E374">
            <v>430576</v>
          </cell>
          <cell r="F374">
            <v>107447</v>
          </cell>
          <cell r="G374">
            <v>2756758</v>
          </cell>
          <cell r="H374">
            <v>287011</v>
          </cell>
          <cell r="I374">
            <v>193058</v>
          </cell>
          <cell r="J374">
            <v>2717</v>
          </cell>
        </row>
        <row r="375">
          <cell r="A375" t="str">
            <v>LEITELHO</v>
          </cell>
          <cell r="B375" t="str">
            <v>(3º Nível) LEITELHO</v>
          </cell>
          <cell r="C375">
            <v>33518</v>
          </cell>
          <cell r="D375">
            <v>32487</v>
          </cell>
          <cell r="E375">
            <v>42870</v>
          </cell>
          <cell r="F375">
            <v>38215</v>
          </cell>
          <cell r="G375">
            <v>141000</v>
          </cell>
          <cell r="H375">
            <v>70500</v>
          </cell>
          <cell r="I375">
            <v>466740</v>
          </cell>
          <cell r="J375">
            <v>139000</v>
          </cell>
        </row>
        <row r="376">
          <cell r="A376" t="str">
            <v>LENTILHAS SECAS</v>
          </cell>
          <cell r="B376" t="str">
            <v>(3º Nível) LENTILHAS SECAS</v>
          </cell>
          <cell r="C376">
            <v>6996</v>
          </cell>
          <cell r="D376">
            <v>2949</v>
          </cell>
          <cell r="E376">
            <v>13173</v>
          </cell>
          <cell r="F376">
            <v>6597</v>
          </cell>
          <cell r="G376">
            <v>1284000</v>
          </cell>
          <cell r="H376">
            <v>2087615</v>
          </cell>
          <cell r="I376">
            <v>767115</v>
          </cell>
          <cell r="J376">
            <v>947271</v>
          </cell>
        </row>
        <row r="377">
          <cell r="A377" t="str">
            <v>LEVEDURAS E PÓS PARA LEVEDAR</v>
          </cell>
          <cell r="B377" t="str">
            <v>(3º Nível) LEVEDURAS E PÓS PARA LEVEDAR</v>
          </cell>
          <cell r="C377">
            <v>10185544</v>
          </cell>
          <cell r="D377">
            <v>6625422</v>
          </cell>
          <cell r="E377">
            <v>10854881</v>
          </cell>
          <cell r="F377">
            <v>6103940</v>
          </cell>
          <cell r="G377">
            <v>3637981</v>
          </cell>
          <cell r="H377">
            <v>2199851</v>
          </cell>
          <cell r="I377">
            <v>4337161</v>
          </cell>
          <cell r="J377">
            <v>2494183</v>
          </cell>
        </row>
        <row r="378">
          <cell r="A378" t="str">
            <v>LIMÕES E LIMAS FRESCOS OU SECOS</v>
          </cell>
          <cell r="B378" t="str">
            <v>(3º Nível) LIMÕES E LIMAS FRESCOS OU SECOS</v>
          </cell>
          <cell r="C378">
            <v>7649219</v>
          </cell>
          <cell r="D378">
            <v>8649614</v>
          </cell>
          <cell r="E378">
            <v>10141919</v>
          </cell>
          <cell r="F378">
            <v>12178917</v>
          </cell>
          <cell r="G378">
            <v>66088</v>
          </cell>
          <cell r="H378">
            <v>82560</v>
          </cell>
          <cell r="I378">
            <v>17960</v>
          </cell>
          <cell r="J378">
            <v>22680</v>
          </cell>
        </row>
        <row r="379">
          <cell r="A379" t="str">
            <v>LINHO EM BRUTO, PENTEADO OU TRABALHADO DE OUTRA FORMA</v>
          </cell>
          <cell r="B379" t="str">
            <v>(3º Nível) LINHO EM BRUTO, PENTEADO OU TRABALHADO DE OUTRA FORMA</v>
          </cell>
          <cell r="G379">
            <v>0</v>
          </cell>
          <cell r="H379">
            <v>0</v>
          </cell>
          <cell r="I379">
            <v>437219</v>
          </cell>
          <cell r="J379">
            <v>110195</v>
          </cell>
        </row>
        <row r="380">
          <cell r="A380" t="str">
            <v>LINTERES DE ALGODÃO</v>
          </cell>
          <cell r="B380" t="str">
            <v>(3º Nível) LINTERES DE ALGODÃO</v>
          </cell>
          <cell r="C380">
            <v>512627</v>
          </cell>
          <cell r="D380">
            <v>1637960</v>
          </cell>
          <cell r="E380">
            <v>1289959</v>
          </cell>
          <cell r="F380">
            <v>4737680</v>
          </cell>
        </row>
        <row r="381">
          <cell r="A381" t="str">
            <v>MAÇÃS FRESCAS</v>
          </cell>
          <cell r="B381" t="str">
            <v>(3º Nível) MAÇÃS FRESCAS</v>
          </cell>
          <cell r="C381">
            <v>5821727</v>
          </cell>
          <cell r="D381">
            <v>10099374</v>
          </cell>
          <cell r="E381">
            <v>3225818</v>
          </cell>
          <cell r="F381">
            <v>4213825</v>
          </cell>
          <cell r="G381">
            <v>8989422</v>
          </cell>
          <cell r="H381">
            <v>11999778</v>
          </cell>
          <cell r="I381">
            <v>3577787</v>
          </cell>
          <cell r="J381">
            <v>3979636</v>
          </cell>
        </row>
        <row r="382">
          <cell r="A382" t="str">
            <v>MAÇÃS SECAS</v>
          </cell>
          <cell r="B382" t="str">
            <v>(3º Nível) MAÇÃS SECAS</v>
          </cell>
          <cell r="C382">
            <v>1267</v>
          </cell>
          <cell r="D382">
            <v>1196</v>
          </cell>
          <cell r="E382">
            <v>899</v>
          </cell>
          <cell r="F382">
            <v>220</v>
          </cell>
          <cell r="G382">
            <v>0</v>
          </cell>
          <cell r="H382">
            <v>0</v>
          </cell>
          <cell r="I382">
            <v>4170</v>
          </cell>
          <cell r="J382">
            <v>3000</v>
          </cell>
        </row>
        <row r="383">
          <cell r="A383" t="str">
            <v>MADEIRA COMPENSADA OU CONTRAPLACADA</v>
          </cell>
          <cell r="B383" t="str">
            <v>(3º Nível) MADEIRA COMPENSADA OU CONTRAPLACADA</v>
          </cell>
          <cell r="C383">
            <v>55035598</v>
          </cell>
          <cell r="D383">
            <v>123054431</v>
          </cell>
          <cell r="E383">
            <v>172208673</v>
          </cell>
          <cell r="F383">
            <v>146555359</v>
          </cell>
          <cell r="G383">
            <v>289596</v>
          </cell>
          <cell r="H383">
            <v>42113</v>
          </cell>
          <cell r="I383">
            <v>294281</v>
          </cell>
          <cell r="J383">
            <v>57825</v>
          </cell>
        </row>
        <row r="384">
          <cell r="A384" t="str">
            <v>MADEIRA EM BRUTO</v>
          </cell>
          <cell r="B384" t="str">
            <v>(3º Nível) MADEIRA EM BRUTO</v>
          </cell>
          <cell r="C384">
            <v>5735311</v>
          </cell>
          <cell r="D384">
            <v>81472780</v>
          </cell>
          <cell r="E384">
            <v>23431504</v>
          </cell>
          <cell r="F384">
            <v>301955367</v>
          </cell>
          <cell r="G384">
            <v>12024</v>
          </cell>
          <cell r="H384">
            <v>260102</v>
          </cell>
          <cell r="I384">
            <v>69384</v>
          </cell>
          <cell r="J384">
            <v>1591195</v>
          </cell>
        </row>
        <row r="385">
          <cell r="A385" t="str">
            <v>MADEIRA EM ESTILHAS OU EM PARTÍCULAS</v>
          </cell>
          <cell r="B385" t="str">
            <v>(3º Nível) MADEIRA EM ESTILHAS OU EM PARTÍCULAS</v>
          </cell>
          <cell r="C385">
            <v>9950734</v>
          </cell>
          <cell r="D385">
            <v>134842920</v>
          </cell>
          <cell r="E385">
            <v>11429890</v>
          </cell>
          <cell r="F385">
            <v>129754270</v>
          </cell>
          <cell r="G385">
            <v>115446</v>
          </cell>
          <cell r="H385">
            <v>81649</v>
          </cell>
          <cell r="I385">
            <v>92735</v>
          </cell>
          <cell r="J385">
            <v>77857</v>
          </cell>
        </row>
        <row r="386">
          <cell r="A386" t="str">
            <v>MADEIRA LAMINADA</v>
          </cell>
          <cell r="B386" t="str">
            <v>(3º Nível) MADEIRA LAMINADA</v>
          </cell>
          <cell r="C386">
            <v>3406641</v>
          </cell>
          <cell r="D386">
            <v>11788310</v>
          </cell>
          <cell r="E386">
            <v>2569855</v>
          </cell>
          <cell r="F386">
            <v>7891646</v>
          </cell>
          <cell r="G386">
            <v>350576</v>
          </cell>
          <cell r="H386">
            <v>172155</v>
          </cell>
          <cell r="I386">
            <v>795186</v>
          </cell>
          <cell r="J386">
            <v>208156</v>
          </cell>
        </row>
        <row r="387">
          <cell r="A387" t="str">
            <v>MADEIRA PERFILADA</v>
          </cell>
          <cell r="B387" t="str">
            <v>(3º Nível) MADEIRA PERFILADA</v>
          </cell>
          <cell r="C387">
            <v>50093417</v>
          </cell>
          <cell r="D387">
            <v>32837991</v>
          </cell>
          <cell r="E387">
            <v>63130943</v>
          </cell>
          <cell r="F387">
            <v>32673294</v>
          </cell>
          <cell r="G387">
            <v>323114</v>
          </cell>
          <cell r="H387">
            <v>28812</v>
          </cell>
          <cell r="I387">
            <v>48027</v>
          </cell>
          <cell r="J387">
            <v>8801</v>
          </cell>
        </row>
        <row r="388">
          <cell r="A388" t="str">
            <v>MADEIRA SERRADA</v>
          </cell>
          <cell r="B388" t="str">
            <v>(3º Nível) MADEIRA SERRADA</v>
          </cell>
          <cell r="C388">
            <v>60874568</v>
          </cell>
          <cell r="D388">
            <v>152351472</v>
          </cell>
          <cell r="E388">
            <v>88828355</v>
          </cell>
          <cell r="F388">
            <v>164705697</v>
          </cell>
          <cell r="G388">
            <v>3778417</v>
          </cell>
          <cell r="H388">
            <v>753037</v>
          </cell>
          <cell r="I388">
            <v>1478497</v>
          </cell>
          <cell r="J388">
            <v>1394503</v>
          </cell>
        </row>
        <row r="389">
          <cell r="A389" t="str">
            <v>MAIONESE</v>
          </cell>
          <cell r="B389" t="str">
            <v>(3º Nível) MAIONESE</v>
          </cell>
          <cell r="C389">
            <v>406296</v>
          </cell>
          <cell r="D389">
            <v>351414</v>
          </cell>
          <cell r="E389">
            <v>1224700</v>
          </cell>
          <cell r="F389">
            <v>969282</v>
          </cell>
          <cell r="G389">
            <v>80923</v>
          </cell>
          <cell r="H389">
            <v>41046</v>
          </cell>
          <cell r="I389">
            <v>50512</v>
          </cell>
          <cell r="J389">
            <v>21859</v>
          </cell>
        </row>
        <row r="390">
          <cell r="A390" t="str">
            <v>MALTE</v>
          </cell>
          <cell r="B390" t="str">
            <v>(3º Nível) MALTE</v>
          </cell>
          <cell r="C390">
            <v>187932</v>
          </cell>
          <cell r="D390">
            <v>296265</v>
          </cell>
          <cell r="E390">
            <v>1421974</v>
          </cell>
          <cell r="F390">
            <v>2241300</v>
          </cell>
          <cell r="G390">
            <v>77677245</v>
          </cell>
          <cell r="H390">
            <v>162142758</v>
          </cell>
          <cell r="I390">
            <v>56344434</v>
          </cell>
          <cell r="J390">
            <v>116881064</v>
          </cell>
        </row>
        <row r="391">
          <cell r="A391" t="str">
            <v>MAMÕES (PAPAIA) FRESCOS</v>
          </cell>
          <cell r="B391" t="str">
            <v>(3º Nível) MAMÕES (PAPAIA) FRESCOS</v>
          </cell>
          <cell r="C391">
            <v>3166261</v>
          </cell>
          <cell r="D391">
            <v>3253282</v>
          </cell>
          <cell r="E391">
            <v>3721591</v>
          </cell>
          <cell r="F391">
            <v>3824854</v>
          </cell>
        </row>
        <row r="392">
          <cell r="A392" t="str">
            <v>MANDARINAS</v>
          </cell>
          <cell r="B392" t="str">
            <v>(3º Nível) MANDARINAS</v>
          </cell>
          <cell r="C392">
            <v>20829</v>
          </cell>
          <cell r="D392">
            <v>13430</v>
          </cell>
          <cell r="E392">
            <v>12658</v>
          </cell>
          <cell r="F392">
            <v>9187</v>
          </cell>
          <cell r="G392">
            <v>367618</v>
          </cell>
          <cell r="H392">
            <v>463658</v>
          </cell>
          <cell r="I392">
            <v>275771</v>
          </cell>
          <cell r="J392">
            <v>418119</v>
          </cell>
        </row>
        <row r="393">
          <cell r="A393" t="str">
            <v>MANDIOCA</v>
          </cell>
          <cell r="B393" t="str">
            <v>(3º Nível) MANDIOCA</v>
          </cell>
          <cell r="C393">
            <v>5071</v>
          </cell>
          <cell r="D393">
            <v>5309</v>
          </cell>
          <cell r="E393">
            <v>4289</v>
          </cell>
          <cell r="F393">
            <v>5903</v>
          </cell>
        </row>
        <row r="394">
          <cell r="A394" t="str">
            <v>MANGAS FRESCAS OU SECAS</v>
          </cell>
          <cell r="B394" t="str">
            <v>(3º Nível) MANGAS FRESCAS OU SECAS</v>
          </cell>
          <cell r="C394">
            <v>12814550</v>
          </cell>
          <cell r="D394">
            <v>11945086</v>
          </cell>
          <cell r="E394">
            <v>9472850</v>
          </cell>
          <cell r="F394">
            <v>11067604</v>
          </cell>
        </row>
        <row r="395">
          <cell r="A395" t="str">
            <v>MANGOSTOES FRESCOS OU SECOS</v>
          </cell>
          <cell r="B395" t="str">
            <v>(3º Nível) MANGOSTOES FRESCOS OU SECOS</v>
          </cell>
          <cell r="C395">
            <v>56</v>
          </cell>
          <cell r="D395">
            <v>148</v>
          </cell>
          <cell r="E395">
            <v>3349</v>
          </cell>
          <cell r="F395">
            <v>699</v>
          </cell>
        </row>
        <row r="396">
          <cell r="A396" t="str">
            <v>MANTEIGA</v>
          </cell>
          <cell r="B396" t="str">
            <v>(3º Nível) MANTEIGA</v>
          </cell>
          <cell r="C396">
            <v>118004</v>
          </cell>
          <cell r="D396">
            <v>27843</v>
          </cell>
          <cell r="E396">
            <v>128275</v>
          </cell>
          <cell r="F396">
            <v>28685</v>
          </cell>
          <cell r="G396">
            <v>439457</v>
          </cell>
          <cell r="H396">
            <v>80579</v>
          </cell>
          <cell r="I396">
            <v>1158122</v>
          </cell>
          <cell r="J396">
            <v>257629</v>
          </cell>
        </row>
        <row r="397">
          <cell r="A397" t="str">
            <v>MANTEIGA, GORDURA E OLEO DE CACAU</v>
          </cell>
          <cell r="B397" t="str">
            <v>(3º Nível) MANTEIGA, GORDURA E OLEO DE CACAU</v>
          </cell>
          <cell r="C397">
            <v>11116146</v>
          </cell>
          <cell r="D397">
            <v>1867055</v>
          </cell>
          <cell r="E397">
            <v>9009573</v>
          </cell>
          <cell r="F397">
            <v>1568865</v>
          </cell>
          <cell r="G397">
            <v>0</v>
          </cell>
          <cell r="H397">
            <v>0</v>
          </cell>
          <cell r="I397">
            <v>490000</v>
          </cell>
          <cell r="J397">
            <v>109000</v>
          </cell>
        </row>
        <row r="398">
          <cell r="A398" t="str">
            <v>MARGARINA</v>
          </cell>
          <cell r="B398" t="str">
            <v>(3º Nível) MARGARINA</v>
          </cell>
          <cell r="C398">
            <v>5449538</v>
          </cell>
          <cell r="D398">
            <v>4794976</v>
          </cell>
          <cell r="E398">
            <v>7116880</v>
          </cell>
          <cell r="F398">
            <v>4947285</v>
          </cell>
          <cell r="G398">
            <v>52110</v>
          </cell>
          <cell r="H398">
            <v>51000</v>
          </cell>
          <cell r="I398">
            <v>113181</v>
          </cell>
          <cell r="J398">
            <v>76380</v>
          </cell>
        </row>
        <row r="399">
          <cell r="A399" t="str">
            <v>MASSAS ALIMENTÍCIAS</v>
          </cell>
          <cell r="B399" t="str">
            <v>(3º Nível) MASSAS ALIMENTÍCIAS</v>
          </cell>
          <cell r="C399">
            <v>4188724</v>
          </cell>
          <cell r="D399">
            <v>6443445</v>
          </cell>
          <cell r="E399">
            <v>1949460</v>
          </cell>
          <cell r="F399">
            <v>2387727</v>
          </cell>
          <cell r="G399">
            <v>3485363</v>
          </cell>
          <cell r="H399">
            <v>2619941</v>
          </cell>
          <cell r="I399">
            <v>3194026</v>
          </cell>
          <cell r="J399">
            <v>2289971</v>
          </cell>
        </row>
        <row r="400">
          <cell r="A400" t="str">
            <v>MATE</v>
          </cell>
          <cell r="B400" t="str">
            <v>(3º Nível) MATE</v>
          </cell>
          <cell r="C400">
            <v>7830635</v>
          </cell>
          <cell r="D400">
            <v>4767057</v>
          </cell>
          <cell r="E400">
            <v>9123250</v>
          </cell>
          <cell r="F400">
            <v>5322123</v>
          </cell>
          <cell r="G400">
            <v>52980</v>
          </cell>
          <cell r="H400">
            <v>20690</v>
          </cell>
          <cell r="I400">
            <v>62118</v>
          </cell>
          <cell r="J400">
            <v>45739</v>
          </cell>
        </row>
        <row r="401">
          <cell r="A401" t="str">
            <v>MATERIAS CORANTES DE ORIGEM VEGETAL</v>
          </cell>
          <cell r="B401" t="str">
            <v>(3º Nível) MATERIAS CORANTES DE ORIGEM VEGETAL</v>
          </cell>
          <cell r="C401">
            <v>219907</v>
          </cell>
          <cell r="D401">
            <v>25700</v>
          </cell>
          <cell r="E401">
            <v>99009</v>
          </cell>
          <cell r="F401">
            <v>12835</v>
          </cell>
          <cell r="G401">
            <v>948594</v>
          </cell>
          <cell r="H401">
            <v>46967</v>
          </cell>
          <cell r="I401">
            <v>966364</v>
          </cell>
          <cell r="J401">
            <v>57724</v>
          </cell>
        </row>
        <row r="402">
          <cell r="A402" t="str">
            <v>MATÉRIAS PÉCTICAS, PECTINATOS E PECTATOS</v>
          </cell>
          <cell r="B402" t="str">
            <v>(3º Nível) MATÉRIAS PÉCTICAS, PECTINATOS E PECTATOS</v>
          </cell>
          <cell r="C402">
            <v>1136</v>
          </cell>
          <cell r="D402">
            <v>100</v>
          </cell>
          <cell r="E402">
            <v>63336</v>
          </cell>
          <cell r="F402">
            <v>5100</v>
          </cell>
          <cell r="G402">
            <v>137386</v>
          </cell>
          <cell r="H402">
            <v>23100</v>
          </cell>
          <cell r="I402">
            <v>103870</v>
          </cell>
          <cell r="J402">
            <v>16200</v>
          </cell>
        </row>
        <row r="403">
          <cell r="A403" t="str">
            <v>MEL NATURAL</v>
          </cell>
          <cell r="B403" t="str">
            <v>(3º Nível) MEL NATURAL</v>
          </cell>
          <cell r="C403">
            <v>11243788</v>
          </cell>
          <cell r="D403">
            <v>5378827</v>
          </cell>
          <cell r="E403">
            <v>10436471</v>
          </cell>
          <cell r="F403">
            <v>3024005</v>
          </cell>
        </row>
        <row r="404">
          <cell r="A404" t="str">
            <v>MELAÇOS</v>
          </cell>
          <cell r="B404" t="str">
            <v>(3º Nível) MELAÇOS</v>
          </cell>
          <cell r="C404">
            <v>1138</v>
          </cell>
          <cell r="D404">
            <v>896</v>
          </cell>
          <cell r="E404">
            <v>4817</v>
          </cell>
          <cell r="F404">
            <v>1751</v>
          </cell>
          <cell r="G404">
            <v>126716</v>
          </cell>
          <cell r="H404">
            <v>629058</v>
          </cell>
          <cell r="I404">
            <v>159004</v>
          </cell>
          <cell r="J404">
            <v>786679</v>
          </cell>
        </row>
        <row r="405">
          <cell r="A405" t="str">
            <v>MELANCIAS FRESCAS</v>
          </cell>
          <cell r="B405" t="str">
            <v>(3º Nível) MELANCIAS FRESCAS</v>
          </cell>
          <cell r="C405">
            <v>239964</v>
          </cell>
          <cell r="D405">
            <v>808358</v>
          </cell>
          <cell r="E405">
            <v>435376</v>
          </cell>
          <cell r="F405">
            <v>1260757</v>
          </cell>
        </row>
        <row r="406">
          <cell r="A406" t="str">
            <v>MELÕES FRESCOS</v>
          </cell>
          <cell r="B406" t="str">
            <v>(3º Nível) MELÕES FRESCOS</v>
          </cell>
          <cell r="C406">
            <v>390409</v>
          </cell>
          <cell r="D406">
            <v>664484</v>
          </cell>
          <cell r="E406">
            <v>1226356</v>
          </cell>
          <cell r="F406">
            <v>2224968</v>
          </cell>
        </row>
        <row r="407">
          <cell r="A407" t="str">
            <v>MILHO</v>
          </cell>
          <cell r="B407" t="str">
            <v>(3º Nível) MILHO</v>
          </cell>
          <cell r="C407">
            <v>629621522</v>
          </cell>
          <cell r="D407">
            <v>3977684666</v>
          </cell>
          <cell r="E407">
            <v>400252419</v>
          </cell>
          <cell r="F407">
            <v>1982136782</v>
          </cell>
          <cell r="G407">
            <v>6057784</v>
          </cell>
          <cell r="H407">
            <v>44341420</v>
          </cell>
          <cell r="I407">
            <v>37251547</v>
          </cell>
          <cell r="J407">
            <v>144316518</v>
          </cell>
        </row>
        <row r="408">
          <cell r="A408" t="str">
            <v>MILHO DOCE PREPARADO</v>
          </cell>
          <cell r="B408" t="str">
            <v>(3º Nível) MILHO DOCE PREPARADO</v>
          </cell>
          <cell r="C408">
            <v>1176868</v>
          </cell>
          <cell r="D408">
            <v>1390546</v>
          </cell>
          <cell r="E408">
            <v>1667724</v>
          </cell>
          <cell r="F408">
            <v>1782494</v>
          </cell>
          <cell r="G408">
            <v>56800</v>
          </cell>
          <cell r="H408">
            <v>35189</v>
          </cell>
          <cell r="I408">
            <v>52428</v>
          </cell>
          <cell r="J408">
            <v>27589</v>
          </cell>
        </row>
        <row r="409">
          <cell r="A409" t="str">
            <v>MIUDEZAS DE CARNE BOVINA</v>
          </cell>
          <cell r="B409" t="str">
            <v>(3º Nível) MIUDEZAS DE CARNE BOVINA</v>
          </cell>
          <cell r="C409">
            <v>35544072</v>
          </cell>
          <cell r="D409">
            <v>14964060</v>
          </cell>
          <cell r="E409">
            <v>41004909</v>
          </cell>
          <cell r="F409">
            <v>15413743</v>
          </cell>
          <cell r="G409">
            <v>2495664</v>
          </cell>
          <cell r="H409">
            <v>2214130</v>
          </cell>
          <cell r="I409">
            <v>2718290</v>
          </cell>
          <cell r="J409">
            <v>1443196</v>
          </cell>
        </row>
        <row r="410">
          <cell r="A410" t="str">
            <v>MIUDEZAS DE CARNE DE OVINO</v>
          </cell>
          <cell r="B410" t="str">
            <v>(3º Nível) MIUDEZAS DE CARNE DE OVINO</v>
          </cell>
          <cell r="C410">
            <v>207</v>
          </cell>
          <cell r="D410">
            <v>8</v>
          </cell>
          <cell r="E410">
            <v>0</v>
          </cell>
          <cell r="F410">
            <v>0</v>
          </cell>
          <cell r="G410">
            <v>1161600</v>
          </cell>
          <cell r="H410">
            <v>128591</v>
          </cell>
          <cell r="I410">
            <v>1067426</v>
          </cell>
          <cell r="J410">
            <v>82103</v>
          </cell>
        </row>
        <row r="411">
          <cell r="A411" t="str">
            <v>MIUDEZAS DE CARNE SUÍNA</v>
          </cell>
          <cell r="B411" t="str">
            <v>(3º Nível) MIUDEZAS DE CARNE SUÍNA</v>
          </cell>
          <cell r="C411">
            <v>9058227</v>
          </cell>
          <cell r="D411">
            <v>8324448</v>
          </cell>
          <cell r="E411">
            <v>10870028</v>
          </cell>
          <cell r="F411">
            <v>7329370</v>
          </cell>
          <cell r="G411">
            <v>12920360</v>
          </cell>
          <cell r="H411">
            <v>1457600</v>
          </cell>
          <cell r="I411">
            <v>11384391</v>
          </cell>
          <cell r="J411">
            <v>1326937</v>
          </cell>
        </row>
        <row r="412">
          <cell r="A412" t="str">
            <v>MOLHOS E PREPARAÇÕES PARA MOLHOS</v>
          </cell>
          <cell r="B412" t="str">
            <v>(3º Nível) MOLHOS E PREPARAÇÕES PARA MOLHOS</v>
          </cell>
          <cell r="C412">
            <v>955871</v>
          </cell>
          <cell r="D412">
            <v>1076456</v>
          </cell>
          <cell r="E412">
            <v>1212011</v>
          </cell>
          <cell r="F412">
            <v>942864</v>
          </cell>
          <cell r="G412">
            <v>1441384</v>
          </cell>
          <cell r="H412">
            <v>745998</v>
          </cell>
          <cell r="I412">
            <v>1521248</v>
          </cell>
          <cell r="J412">
            <v>751982</v>
          </cell>
        </row>
        <row r="413">
          <cell r="A413" t="str">
            <v>MORANGOS CONGELADOS</v>
          </cell>
          <cell r="B413" t="str">
            <v>(3º Nível) MORANGOS CONGELADOS</v>
          </cell>
          <cell r="C413">
            <v>23</v>
          </cell>
          <cell r="D413">
            <v>5</v>
          </cell>
          <cell r="E413">
            <v>15</v>
          </cell>
          <cell r="F413">
            <v>5</v>
          </cell>
          <cell r="G413">
            <v>346594</v>
          </cell>
          <cell r="H413">
            <v>228975</v>
          </cell>
          <cell r="I413">
            <v>513732</v>
          </cell>
          <cell r="J413">
            <v>406714</v>
          </cell>
        </row>
        <row r="414">
          <cell r="A414" t="str">
            <v>MORANGOS FRESCOS</v>
          </cell>
          <cell r="B414" t="str">
            <v>(3º Nível) MORANGOS FRESCOS</v>
          </cell>
          <cell r="C414">
            <v>2347</v>
          </cell>
          <cell r="D414">
            <v>503</v>
          </cell>
          <cell r="E414">
            <v>2549</v>
          </cell>
          <cell r="F414">
            <v>1044</v>
          </cell>
        </row>
        <row r="415">
          <cell r="A415" t="str">
            <v>MORANGOS PREPARADOS OU CONSERVADOS</v>
          </cell>
          <cell r="B415" t="str">
            <v>(3º Nível) MORANGOS PREPARADOS OU CONSERVADOS</v>
          </cell>
          <cell r="C415">
            <v>577</v>
          </cell>
          <cell r="D415">
            <v>310</v>
          </cell>
          <cell r="E415">
            <v>17106</v>
          </cell>
          <cell r="F415">
            <v>5485</v>
          </cell>
          <cell r="G415">
            <v>8497</v>
          </cell>
          <cell r="H415">
            <v>400</v>
          </cell>
          <cell r="I415">
            <v>12122</v>
          </cell>
          <cell r="J415">
            <v>1904</v>
          </cell>
        </row>
        <row r="416">
          <cell r="A416" t="str">
            <v>MÓVEIS DE MADEIRA</v>
          </cell>
          <cell r="B416" t="str">
            <v>(3º Nível) MÓVEIS DE MADEIRA</v>
          </cell>
          <cell r="C416">
            <v>44668034</v>
          </cell>
          <cell r="D416">
            <v>27060844</v>
          </cell>
          <cell r="E416">
            <v>68865269</v>
          </cell>
          <cell r="F416">
            <v>40031179</v>
          </cell>
          <cell r="G416">
            <v>754865</v>
          </cell>
          <cell r="H416">
            <v>192635</v>
          </cell>
          <cell r="I416">
            <v>1317720</v>
          </cell>
          <cell r="J416">
            <v>283680</v>
          </cell>
        </row>
        <row r="417">
          <cell r="A417" t="str">
            <v>MUDAS DE PLANTAS NÃO ORNAMENTAIS</v>
          </cell>
          <cell r="B417" t="str">
            <v>(3º Nível) MUDAS DE PLANTAS NÃO ORNAMENTAIS</v>
          </cell>
          <cell r="C417">
            <v>182</v>
          </cell>
          <cell r="D417">
            <v>137</v>
          </cell>
          <cell r="E417">
            <v>0</v>
          </cell>
          <cell r="F417">
            <v>0</v>
          </cell>
          <cell r="G417">
            <v>1092209</v>
          </cell>
          <cell r="H417">
            <v>105935</v>
          </cell>
          <cell r="I417">
            <v>252418</v>
          </cell>
          <cell r="J417">
            <v>33251</v>
          </cell>
        </row>
        <row r="418">
          <cell r="A418" t="str">
            <v>MUDAS DE PLANTAS ORNAMENTAIS</v>
          </cell>
          <cell r="B418" t="str">
            <v>(3º Nível) MUDAS DE PLANTAS ORNAMENTAIS</v>
          </cell>
          <cell r="C418">
            <v>281873</v>
          </cell>
          <cell r="D418">
            <v>25078</v>
          </cell>
          <cell r="E418">
            <v>509291</v>
          </cell>
          <cell r="F418">
            <v>27199</v>
          </cell>
          <cell r="G418">
            <v>2408267</v>
          </cell>
          <cell r="H418">
            <v>79033</v>
          </cell>
          <cell r="I418">
            <v>1856424</v>
          </cell>
          <cell r="J418">
            <v>61984</v>
          </cell>
        </row>
        <row r="419">
          <cell r="A419" t="str">
            <v>NOZ-MOSCADA</v>
          </cell>
          <cell r="B419" t="str">
            <v>(3º Nível) NOZ-MOSCADA</v>
          </cell>
          <cell r="C419">
            <v>1429</v>
          </cell>
          <cell r="D419">
            <v>266</v>
          </cell>
          <cell r="E419">
            <v>391</v>
          </cell>
          <cell r="F419">
            <v>19</v>
          </cell>
          <cell r="G419">
            <v>0</v>
          </cell>
          <cell r="H419">
            <v>0</v>
          </cell>
          <cell r="I419">
            <v>155183</v>
          </cell>
          <cell r="J419">
            <v>25902</v>
          </cell>
        </row>
        <row r="420">
          <cell r="A420" t="str">
            <v>NOZES</v>
          </cell>
          <cell r="B420" t="str">
            <v>(3º Nível) NOZES</v>
          </cell>
          <cell r="C420">
            <v>388433</v>
          </cell>
          <cell r="D420">
            <v>25827</v>
          </cell>
          <cell r="E420">
            <v>771620</v>
          </cell>
          <cell r="F420">
            <v>52481</v>
          </cell>
          <cell r="G420">
            <v>2265011</v>
          </cell>
          <cell r="H420">
            <v>381478</v>
          </cell>
          <cell r="I420">
            <v>3481000</v>
          </cell>
          <cell r="J420">
            <v>577394</v>
          </cell>
        </row>
        <row r="421">
          <cell r="A421" t="str">
            <v>OBRAS DE MARCENARIA OU CARPINTARIA</v>
          </cell>
          <cell r="B421" t="str">
            <v>(3º Nível) OBRAS DE MARCENARIA OU CARPINTARIA</v>
          </cell>
          <cell r="C421">
            <v>36435141</v>
          </cell>
          <cell r="D421">
            <v>20950740</v>
          </cell>
          <cell r="E421">
            <v>53392312</v>
          </cell>
          <cell r="F421">
            <v>25033054</v>
          </cell>
          <cell r="G421">
            <v>168626</v>
          </cell>
          <cell r="H421">
            <v>38675</v>
          </cell>
          <cell r="I421">
            <v>15687</v>
          </cell>
          <cell r="J421">
            <v>8799</v>
          </cell>
        </row>
        <row r="422">
          <cell r="A422" t="str">
            <v>OLEO DE ALGODÃO</v>
          </cell>
          <cell r="B422" t="str">
            <v>(3º Nível) OLEO DE ALGODÃO</v>
          </cell>
          <cell r="C422">
            <v>2712</v>
          </cell>
          <cell r="D422">
            <v>3391</v>
          </cell>
          <cell r="E422">
            <v>551274</v>
          </cell>
          <cell r="F422">
            <v>360925</v>
          </cell>
          <cell r="G422">
            <v>86</v>
          </cell>
          <cell r="H422">
            <v>17</v>
          </cell>
          <cell r="I422">
            <v>426183</v>
          </cell>
          <cell r="J422">
            <v>333710</v>
          </cell>
        </row>
        <row r="423">
          <cell r="A423" t="str">
            <v>ÒLEO DE AMENDOIM</v>
          </cell>
          <cell r="B423" t="str">
            <v>(3º Nível) ÒLEO DE AMENDOIM</v>
          </cell>
          <cell r="C423">
            <v>14899560</v>
          </cell>
          <cell r="D423">
            <v>8851767</v>
          </cell>
          <cell r="E423">
            <v>15761737</v>
          </cell>
          <cell r="F423">
            <v>8850698</v>
          </cell>
          <cell r="G423">
            <v>64963</v>
          </cell>
          <cell r="H423">
            <v>2970</v>
          </cell>
          <cell r="I423">
            <v>28289</v>
          </cell>
          <cell r="J423">
            <v>2701</v>
          </cell>
        </row>
        <row r="424">
          <cell r="A424" t="str">
            <v>OLEO DE BABAÇU</v>
          </cell>
          <cell r="B424" t="str">
            <v>(3º Nível) OLEO DE BABAÇU</v>
          </cell>
          <cell r="C424">
            <v>42241</v>
          </cell>
          <cell r="D424">
            <v>8331</v>
          </cell>
          <cell r="E424">
            <v>20383</v>
          </cell>
          <cell r="F424">
            <v>2856</v>
          </cell>
        </row>
        <row r="425">
          <cell r="A425" t="str">
            <v>OLEO DE COCO</v>
          </cell>
          <cell r="B425" t="str">
            <v>(3º Nível) OLEO DE COCO</v>
          </cell>
          <cell r="C425">
            <v>55203</v>
          </cell>
          <cell r="D425">
            <v>7263</v>
          </cell>
          <cell r="E425">
            <v>22130</v>
          </cell>
          <cell r="F425">
            <v>3112</v>
          </cell>
          <cell r="G425">
            <v>572824</v>
          </cell>
          <cell r="H425">
            <v>307902</v>
          </cell>
          <cell r="I425">
            <v>698078</v>
          </cell>
          <cell r="J425">
            <v>234515</v>
          </cell>
        </row>
        <row r="426">
          <cell r="A426" t="str">
            <v>OLEO DE DENDÊ OU DE PALMA</v>
          </cell>
          <cell r="B426" t="str">
            <v>(3º Nível) OLEO DE DENDÊ OU DE PALMA</v>
          </cell>
          <cell r="C426">
            <v>206201</v>
          </cell>
          <cell r="D426">
            <v>191407</v>
          </cell>
          <cell r="E426">
            <v>1035180</v>
          </cell>
          <cell r="F426">
            <v>683236</v>
          </cell>
          <cell r="G426">
            <v>21617769</v>
          </cell>
          <cell r="H426">
            <v>30675785</v>
          </cell>
          <cell r="I426">
            <v>42216441</v>
          </cell>
          <cell r="J426">
            <v>33929804</v>
          </cell>
        </row>
        <row r="427">
          <cell r="A427" t="str">
            <v>OLEO DE GIRASSOL</v>
          </cell>
          <cell r="B427" t="str">
            <v>(3º Nível) OLEO DE GIRASSOL</v>
          </cell>
          <cell r="C427">
            <v>12760</v>
          </cell>
          <cell r="D427">
            <v>7334</v>
          </cell>
          <cell r="E427">
            <v>24889</v>
          </cell>
          <cell r="F427">
            <v>8966</v>
          </cell>
          <cell r="G427">
            <v>8240819</v>
          </cell>
          <cell r="H427">
            <v>10359737</v>
          </cell>
          <cell r="I427">
            <v>7280266</v>
          </cell>
          <cell r="J427">
            <v>5012658</v>
          </cell>
        </row>
        <row r="428">
          <cell r="A428" t="str">
            <v>OLEO DE MILHO</v>
          </cell>
          <cell r="B428" t="str">
            <v>(3º Nível) OLEO DE MILHO</v>
          </cell>
          <cell r="C428">
            <v>1580971</v>
          </cell>
          <cell r="D428">
            <v>1985055</v>
          </cell>
          <cell r="E428">
            <v>7854641</v>
          </cell>
          <cell r="F428">
            <v>5680052</v>
          </cell>
          <cell r="G428">
            <v>600410</v>
          </cell>
          <cell r="H428">
            <v>1162286</v>
          </cell>
          <cell r="I428">
            <v>784210</v>
          </cell>
          <cell r="J428">
            <v>730350</v>
          </cell>
        </row>
        <row r="429">
          <cell r="A429" t="str">
            <v>OLEO DE SOJA EM BRUTO</v>
          </cell>
          <cell r="B429" t="str">
            <v>(3º Nível) OLEO DE SOJA EM BRUTO</v>
          </cell>
          <cell r="C429">
            <v>68927498</v>
          </cell>
          <cell r="D429">
            <v>112900891</v>
          </cell>
          <cell r="E429">
            <v>115548777</v>
          </cell>
          <cell r="F429">
            <v>98455601</v>
          </cell>
          <cell r="G429">
            <v>318750</v>
          </cell>
          <cell r="H429">
            <v>510000</v>
          </cell>
          <cell r="I429">
            <v>61380</v>
          </cell>
          <cell r="J429">
            <v>62000</v>
          </cell>
        </row>
        <row r="430">
          <cell r="A430" t="str">
            <v>OLEO DE SOJA REFINADO</v>
          </cell>
          <cell r="B430" t="str">
            <v>(3º Nível) OLEO DE SOJA REFINADO</v>
          </cell>
          <cell r="C430">
            <v>23283340</v>
          </cell>
          <cell r="D430">
            <v>27170801</v>
          </cell>
          <cell r="E430">
            <v>33814458</v>
          </cell>
          <cell r="F430">
            <v>23427539</v>
          </cell>
          <cell r="G430">
            <v>4372</v>
          </cell>
          <cell r="H430">
            <v>2850</v>
          </cell>
          <cell r="I430">
            <v>109088</v>
          </cell>
          <cell r="J430">
            <v>49570</v>
          </cell>
        </row>
        <row r="431">
          <cell r="A431" t="str">
            <v>OLEO ESSENCIAL DE LARANJA</v>
          </cell>
          <cell r="B431" t="str">
            <v>(3º Nível) OLEO ESSENCIAL DE LARANJA</v>
          </cell>
          <cell r="C431">
            <v>7935300</v>
          </cell>
          <cell r="D431">
            <v>1476893</v>
          </cell>
          <cell r="E431">
            <v>6070825</v>
          </cell>
          <cell r="F431">
            <v>949681</v>
          </cell>
          <cell r="G431">
            <v>138840</v>
          </cell>
          <cell r="H431">
            <v>8109</v>
          </cell>
          <cell r="I431">
            <v>187957</v>
          </cell>
          <cell r="J431">
            <v>7648</v>
          </cell>
        </row>
        <row r="432">
          <cell r="A432" t="str">
            <v>OSSOS E OSSEÍNA</v>
          </cell>
          <cell r="B432" t="str">
            <v>(3º Nível) OSSOS E OSSEÍNA</v>
          </cell>
          <cell r="C432">
            <v>618698</v>
          </cell>
          <cell r="D432">
            <v>1187236</v>
          </cell>
          <cell r="E432">
            <v>576315</v>
          </cell>
          <cell r="F432">
            <v>911278</v>
          </cell>
        </row>
        <row r="433">
          <cell r="A433" t="str">
            <v>OUTRAS BEBIDAS ALCÓOLICAS</v>
          </cell>
          <cell r="B433" t="str">
            <v>(3º Nível) OUTRAS BEBIDAS ALCÓOLICAS</v>
          </cell>
          <cell r="C433">
            <v>1046407</v>
          </cell>
          <cell r="D433">
            <v>1144349</v>
          </cell>
          <cell r="E433">
            <v>1848632</v>
          </cell>
          <cell r="F433">
            <v>1852346</v>
          </cell>
          <cell r="G433">
            <v>1563623</v>
          </cell>
          <cell r="H433">
            <v>628692</v>
          </cell>
          <cell r="I433">
            <v>3613555</v>
          </cell>
          <cell r="J433">
            <v>1424086</v>
          </cell>
        </row>
        <row r="434">
          <cell r="A434" t="str">
            <v>OUTRAS BEBIDAS NÃO ALCOÓLICAS</v>
          </cell>
          <cell r="B434" t="str">
            <v>(3º Nível) OUTRAS BEBIDAS NÃO ALCOÓLICAS</v>
          </cell>
          <cell r="C434">
            <v>398467</v>
          </cell>
          <cell r="D434">
            <v>889764</v>
          </cell>
          <cell r="E434">
            <v>1032086</v>
          </cell>
          <cell r="F434">
            <v>1752359</v>
          </cell>
          <cell r="G434">
            <v>3523962</v>
          </cell>
          <cell r="H434">
            <v>4808218</v>
          </cell>
          <cell r="I434">
            <v>5503981</v>
          </cell>
          <cell r="J434">
            <v>5046700</v>
          </cell>
        </row>
        <row r="435">
          <cell r="A435" t="str">
            <v>OUTRAS FRUTAS CONGELADAS</v>
          </cell>
          <cell r="B435" t="str">
            <v>(3º Nível) OUTRAS FRUTAS CONGELADAS</v>
          </cell>
          <cell r="C435">
            <v>1659483</v>
          </cell>
          <cell r="D435">
            <v>794924</v>
          </cell>
          <cell r="E435">
            <v>1437952</v>
          </cell>
          <cell r="F435">
            <v>609129</v>
          </cell>
          <cell r="G435">
            <v>538907</v>
          </cell>
          <cell r="H435">
            <v>162069</v>
          </cell>
          <cell r="I435">
            <v>1172496</v>
          </cell>
          <cell r="J435">
            <v>381742</v>
          </cell>
        </row>
        <row r="436">
          <cell r="A436" t="str">
            <v>OUTRAS FRUTAS PREPARADAS OU CONSERVADAS</v>
          </cell>
          <cell r="B436" t="str">
            <v>(3º Nível) OUTRAS FRUTAS PREPARADAS OU CONSERVADAS</v>
          </cell>
          <cell r="C436">
            <v>7345966</v>
          </cell>
          <cell r="D436">
            <v>4836114</v>
          </cell>
          <cell r="E436">
            <v>8725386</v>
          </cell>
          <cell r="F436">
            <v>4803001</v>
          </cell>
          <cell r="G436">
            <v>2837780</v>
          </cell>
          <cell r="H436">
            <v>980826</v>
          </cell>
          <cell r="I436">
            <v>3524541</v>
          </cell>
          <cell r="J436">
            <v>1166321</v>
          </cell>
        </row>
        <row r="437">
          <cell r="A437" t="str">
            <v>OUTRAS FRUTAS SECAS OU FRESCAS</v>
          </cell>
          <cell r="B437" t="str">
            <v>(3º Nível) OUTRAS FRUTAS SECAS OU FRESCAS</v>
          </cell>
          <cell r="C437">
            <v>788180</v>
          </cell>
          <cell r="D437">
            <v>258717</v>
          </cell>
          <cell r="E437">
            <v>1351144</v>
          </cell>
          <cell r="F437">
            <v>266425</v>
          </cell>
          <cell r="G437">
            <v>2412359</v>
          </cell>
          <cell r="H437">
            <v>1284660</v>
          </cell>
          <cell r="I437">
            <v>4677587</v>
          </cell>
          <cell r="J437">
            <v>3184741</v>
          </cell>
        </row>
        <row r="438">
          <cell r="A438" t="str">
            <v>OUTRAS GORDURAS E OLEOS DE ORIGEM ANIMAL</v>
          </cell>
          <cell r="B438" t="str">
            <v>(3º Nível) OUTRAS GORDURAS E OLEOS DE ORIGEM ANIMAL</v>
          </cell>
          <cell r="C438">
            <v>505948</v>
          </cell>
          <cell r="D438">
            <v>451537</v>
          </cell>
          <cell r="E438">
            <v>1751364</v>
          </cell>
          <cell r="F438">
            <v>1074936</v>
          </cell>
          <cell r="G438">
            <v>1585753</v>
          </cell>
          <cell r="H438">
            <v>392473</v>
          </cell>
          <cell r="I438">
            <v>2198621</v>
          </cell>
          <cell r="J438">
            <v>467068</v>
          </cell>
        </row>
        <row r="439">
          <cell r="A439" t="str">
            <v>OUTRAS LAGOSTAS</v>
          </cell>
          <cell r="B439" t="str">
            <v>(3º Nível) OUTRAS LAGOSTAS</v>
          </cell>
          <cell r="C439">
            <v>0</v>
          </cell>
          <cell r="D439">
            <v>0</v>
          </cell>
          <cell r="E439">
            <v>45</v>
          </cell>
          <cell r="F439">
            <v>11</v>
          </cell>
        </row>
        <row r="440">
          <cell r="A440" t="str">
            <v>OUTRAS PLANTAS VIVAS, ESTACAS E ENXERTOS</v>
          </cell>
          <cell r="B440" t="str">
            <v>(3º Nível) OUTRAS PLANTAS VIVAS, ESTACAS E ENXERTOS</v>
          </cell>
          <cell r="C440">
            <v>61660</v>
          </cell>
          <cell r="D440">
            <v>36418</v>
          </cell>
          <cell r="E440">
            <v>94553</v>
          </cell>
          <cell r="F440">
            <v>62490</v>
          </cell>
          <cell r="G440">
            <v>334</v>
          </cell>
          <cell r="H440">
            <v>2</v>
          </cell>
          <cell r="I440">
            <v>0</v>
          </cell>
          <cell r="J440">
            <v>0</v>
          </cell>
        </row>
        <row r="441">
          <cell r="A441" t="str">
            <v>OUTRAS PREPARAÇÕES ALIMENTÍCIAS</v>
          </cell>
          <cell r="B441" t="str">
            <v>(3º Nível) OUTRAS PREPARAÇÕES ALIMENTÍCIAS</v>
          </cell>
          <cell r="C441">
            <v>11397172</v>
          </cell>
          <cell r="D441">
            <v>2972553</v>
          </cell>
          <cell r="E441">
            <v>12043407</v>
          </cell>
          <cell r="F441">
            <v>3124244</v>
          </cell>
          <cell r="G441">
            <v>16707982</v>
          </cell>
          <cell r="H441">
            <v>3098350</v>
          </cell>
          <cell r="I441">
            <v>16580431</v>
          </cell>
          <cell r="J441">
            <v>2861104</v>
          </cell>
        </row>
        <row r="442">
          <cell r="A442" t="str">
            <v>OUTRAS PREPARAÇÕES ALIMENTÍCIAS A BASE DE CEREAIS</v>
          </cell>
          <cell r="B442" t="str">
            <v>(3º Nível) OUTRAS PREPARAÇÕES ALIMENTÍCIAS A BASE DE CEREAIS</v>
          </cell>
          <cell r="C442">
            <v>11016934</v>
          </cell>
          <cell r="D442">
            <v>7704736</v>
          </cell>
          <cell r="E442">
            <v>12850506</v>
          </cell>
          <cell r="F442">
            <v>11025336</v>
          </cell>
          <cell r="G442">
            <v>5205989</v>
          </cell>
          <cell r="H442">
            <v>2064242</v>
          </cell>
          <cell r="I442">
            <v>5059261</v>
          </cell>
          <cell r="J442">
            <v>2045341</v>
          </cell>
        </row>
        <row r="443">
          <cell r="A443" t="str">
            <v>OUTRAS RAÇÕES PARA ANIMAIS DOMÉSTICOS</v>
          </cell>
          <cell r="B443" t="str">
            <v>(3º Nível) OUTRAS RAÇÕES PARA ANIMAIS DOMÉSTICOS</v>
          </cell>
          <cell r="C443">
            <v>23547647</v>
          </cell>
          <cell r="D443">
            <v>24643202</v>
          </cell>
          <cell r="E443">
            <v>30829295</v>
          </cell>
          <cell r="F443">
            <v>27525891</v>
          </cell>
          <cell r="G443">
            <v>35202309</v>
          </cell>
          <cell r="H443">
            <v>20365156</v>
          </cell>
          <cell r="I443">
            <v>28593762</v>
          </cell>
          <cell r="J443">
            <v>12183673</v>
          </cell>
        </row>
        <row r="444">
          <cell r="A444" t="str">
            <v>OUTRAS SUBSTÂNCIAS PROTEICAS</v>
          </cell>
          <cell r="B444" t="str">
            <v>(3º Nível) OUTRAS SUBSTÂNCIAS PROTEICAS</v>
          </cell>
          <cell r="C444">
            <v>12951043</v>
          </cell>
          <cell r="D444">
            <v>4153886</v>
          </cell>
          <cell r="E444">
            <v>15597174</v>
          </cell>
          <cell r="F444">
            <v>3560364</v>
          </cell>
          <cell r="G444">
            <v>1300168</v>
          </cell>
          <cell r="H444">
            <v>134818</v>
          </cell>
          <cell r="I444">
            <v>1506548</v>
          </cell>
          <cell r="J444">
            <v>113113</v>
          </cell>
        </row>
        <row r="445">
          <cell r="A445" t="str">
            <v>OUTROS ANIMAIS VIVOS</v>
          </cell>
          <cell r="B445" t="str">
            <v>(3º Nível) OUTROS ANIMAIS VIVOS</v>
          </cell>
          <cell r="C445">
            <v>1963</v>
          </cell>
          <cell r="D445">
            <v>87</v>
          </cell>
          <cell r="E445">
            <v>33382</v>
          </cell>
          <cell r="F445">
            <v>359</v>
          </cell>
          <cell r="G445">
            <v>40618</v>
          </cell>
          <cell r="H445">
            <v>89</v>
          </cell>
          <cell r="I445">
            <v>8539</v>
          </cell>
          <cell r="J445">
            <v>23</v>
          </cell>
        </row>
        <row r="446">
          <cell r="A446" t="str">
            <v>OUTROS CAMARÕES</v>
          </cell>
          <cell r="B446" t="str">
            <v>(3º Nível) OUTROS CAMARÕES</v>
          </cell>
          <cell r="C446">
            <v>3242</v>
          </cell>
          <cell r="D446">
            <v>325</v>
          </cell>
          <cell r="E446">
            <v>3071</v>
          </cell>
          <cell r="F446">
            <v>293</v>
          </cell>
        </row>
        <row r="447">
          <cell r="A447" t="str">
            <v>OUTROS COUROS/PELES DE BOVINOS, CURTIDO</v>
          </cell>
          <cell r="B447" t="str">
            <v>(3º Nível) OUTROS COUROS/PELES DE BOVINOS, CURTIDO</v>
          </cell>
          <cell r="C447">
            <v>22574315</v>
          </cell>
          <cell r="D447">
            <v>31837354</v>
          </cell>
          <cell r="E447">
            <v>34295853</v>
          </cell>
          <cell r="F447">
            <v>22471419</v>
          </cell>
          <cell r="G447">
            <v>484941</v>
          </cell>
          <cell r="H447">
            <v>259477</v>
          </cell>
          <cell r="I447">
            <v>2561633</v>
          </cell>
          <cell r="J447">
            <v>1195741</v>
          </cell>
        </row>
        <row r="448">
          <cell r="A448" t="str">
            <v>OUTROS FILES DE PEIXE SECOS, SALGADOS OU DEFUMADOS</v>
          </cell>
          <cell r="B448" t="str">
            <v>(3º Nível) OUTROS FILES DE PEIXE SECOS, SALGADOS OU DEFUMADOS</v>
          </cell>
          <cell r="C448">
            <v>415</v>
          </cell>
          <cell r="D448">
            <v>44</v>
          </cell>
          <cell r="E448">
            <v>876</v>
          </cell>
          <cell r="F448">
            <v>105</v>
          </cell>
          <cell r="G448">
            <v>0</v>
          </cell>
          <cell r="H448">
            <v>0</v>
          </cell>
          <cell r="I448">
            <v>712886</v>
          </cell>
          <cell r="J448">
            <v>174800</v>
          </cell>
        </row>
        <row r="449">
          <cell r="A449" t="str">
            <v>OUTROS FILES DE PEIXE, CONGELADOS</v>
          </cell>
          <cell r="B449" t="str">
            <v>(3º Nível) OUTROS FILES DE PEIXE, CONGELADOS</v>
          </cell>
          <cell r="C449">
            <v>338357</v>
          </cell>
          <cell r="D449">
            <v>41461</v>
          </cell>
          <cell r="E449">
            <v>611303</v>
          </cell>
          <cell r="F449">
            <v>74071</v>
          </cell>
          <cell r="G449">
            <v>6883450</v>
          </cell>
          <cell r="H449">
            <v>2343651</v>
          </cell>
          <cell r="I449">
            <v>13605274</v>
          </cell>
          <cell r="J449">
            <v>4655614</v>
          </cell>
        </row>
        <row r="450">
          <cell r="A450" t="str">
            <v>OUTROS FILES DE PEIXE, FRESCOS OU REFRIGERADOS</v>
          </cell>
          <cell r="B450" t="str">
            <v>(3º Nível) OUTROS FILES DE PEIXE, FRESCOS OU REFRIGERADOS</v>
          </cell>
          <cell r="C450">
            <v>493464</v>
          </cell>
          <cell r="D450">
            <v>73965</v>
          </cell>
          <cell r="E450">
            <v>335216</v>
          </cell>
          <cell r="F450">
            <v>49882</v>
          </cell>
          <cell r="G450">
            <v>247895</v>
          </cell>
          <cell r="H450">
            <v>32199</v>
          </cell>
          <cell r="I450">
            <v>729500</v>
          </cell>
          <cell r="J450">
            <v>71450</v>
          </cell>
        </row>
        <row r="451">
          <cell r="A451" t="str">
            <v>OUTROS PEIXES CONGELADOS</v>
          </cell>
          <cell r="B451" t="str">
            <v>(3º Nível) OUTROS PEIXES CONGELADOS</v>
          </cell>
          <cell r="C451">
            <v>5724003</v>
          </cell>
          <cell r="D451">
            <v>2142679</v>
          </cell>
          <cell r="E451">
            <v>5619336</v>
          </cell>
          <cell r="F451">
            <v>1437967</v>
          </cell>
          <cell r="G451">
            <v>983606</v>
          </cell>
          <cell r="H451">
            <v>748921</v>
          </cell>
          <cell r="I451">
            <v>2544211</v>
          </cell>
          <cell r="J451">
            <v>1666200</v>
          </cell>
        </row>
        <row r="452">
          <cell r="A452" t="str">
            <v>OUTROS PEIXES FRESCOS OU REFRIGERADOS</v>
          </cell>
          <cell r="B452" t="str">
            <v>(3º Nível) OUTROS PEIXES FRESCOS OU REFRIGERADOS</v>
          </cell>
          <cell r="C452">
            <v>2300506</v>
          </cell>
          <cell r="D452">
            <v>494784</v>
          </cell>
          <cell r="E452">
            <v>3664574</v>
          </cell>
          <cell r="F452">
            <v>597080</v>
          </cell>
          <cell r="G452">
            <v>13612</v>
          </cell>
          <cell r="H452">
            <v>9902</v>
          </cell>
          <cell r="I452">
            <v>57667</v>
          </cell>
          <cell r="J452">
            <v>2877</v>
          </cell>
        </row>
        <row r="453">
          <cell r="A453" t="str">
            <v>OUTROS PEIXES SECOS, SALGADOS OU DEFUMADOS</v>
          </cell>
          <cell r="B453" t="str">
            <v>(3º Nível) OUTROS PEIXES SECOS, SALGADOS OU DEFUMADOS</v>
          </cell>
          <cell r="C453">
            <v>2182497</v>
          </cell>
          <cell r="D453">
            <v>71968</v>
          </cell>
          <cell r="E453">
            <v>1929357</v>
          </cell>
          <cell r="F453">
            <v>69066</v>
          </cell>
          <cell r="G453">
            <v>0</v>
          </cell>
          <cell r="H453">
            <v>0</v>
          </cell>
          <cell r="I453">
            <v>453168</v>
          </cell>
          <cell r="J453">
            <v>126000</v>
          </cell>
        </row>
        <row r="454">
          <cell r="A454" t="str">
            <v>OUTROS PRODUTOS DE ORIGEM ANIMAL</v>
          </cell>
          <cell r="B454" t="str">
            <v>(3º Nível) OUTROS PRODUTOS DE ORIGEM ANIMAL</v>
          </cell>
          <cell r="C454">
            <v>18442629</v>
          </cell>
          <cell r="D454">
            <v>8574288</v>
          </cell>
          <cell r="E454">
            <v>21324851</v>
          </cell>
          <cell r="F454">
            <v>8196485</v>
          </cell>
          <cell r="G454">
            <v>787891</v>
          </cell>
          <cell r="H454">
            <v>1415878</v>
          </cell>
          <cell r="I454">
            <v>2017339</v>
          </cell>
          <cell r="J454">
            <v>2939630</v>
          </cell>
        </row>
        <row r="455">
          <cell r="A455" t="str">
            <v>OUTROS PRODUTOS DE ORIGEM VEGETAL</v>
          </cell>
          <cell r="B455" t="str">
            <v>(3º Nível) OUTROS PRODUTOS DE ORIGEM VEGETAL</v>
          </cell>
          <cell r="C455">
            <v>14162702</v>
          </cell>
          <cell r="D455">
            <v>9643246</v>
          </cell>
          <cell r="E455">
            <v>12221758</v>
          </cell>
          <cell r="F455">
            <v>8852462</v>
          </cell>
          <cell r="G455">
            <v>4342074</v>
          </cell>
          <cell r="H455">
            <v>3390507</v>
          </cell>
          <cell r="I455">
            <v>5914354</v>
          </cell>
          <cell r="J455">
            <v>3177826</v>
          </cell>
        </row>
        <row r="456">
          <cell r="A456" t="str">
            <v>OUTROS SUCOS</v>
          </cell>
          <cell r="B456" t="str">
            <v>(3º Nível) OUTROS SUCOS</v>
          </cell>
          <cell r="C456">
            <v>166233</v>
          </cell>
          <cell r="D456">
            <v>199655</v>
          </cell>
          <cell r="E456">
            <v>1519112</v>
          </cell>
          <cell r="F456">
            <v>1486883</v>
          </cell>
          <cell r="G456">
            <v>83723</v>
          </cell>
          <cell r="H456">
            <v>40977</v>
          </cell>
          <cell r="I456">
            <v>129590</v>
          </cell>
          <cell r="J456">
            <v>64243</v>
          </cell>
        </row>
        <row r="457">
          <cell r="A457" t="str">
            <v>OVOS</v>
          </cell>
          <cell r="B457" t="str">
            <v>(3º Nível) OVOS</v>
          </cell>
          <cell r="C457">
            <v>3005822</v>
          </cell>
          <cell r="D457">
            <v>747139</v>
          </cell>
          <cell r="E457">
            <v>5721719</v>
          </cell>
          <cell r="F457">
            <v>1669068</v>
          </cell>
          <cell r="G457">
            <v>6628149</v>
          </cell>
          <cell r="H457">
            <v>23113</v>
          </cell>
          <cell r="I457">
            <v>5275060</v>
          </cell>
          <cell r="J457">
            <v>26511</v>
          </cell>
        </row>
        <row r="458">
          <cell r="A458" t="str">
            <v>PÃES, BISCOITOS E PRODUTOS DE PASTELARIA</v>
          </cell>
          <cell r="B458" t="str">
            <v>(3º Nível) PÃES, BISCOITOS E PRODUTOS DE PASTELARIA</v>
          </cell>
          <cell r="C458">
            <v>5524987</v>
          </cell>
          <cell r="D458">
            <v>3465655</v>
          </cell>
          <cell r="E458">
            <v>8312075</v>
          </cell>
          <cell r="F458">
            <v>4969034</v>
          </cell>
          <cell r="G458">
            <v>2831038</v>
          </cell>
          <cell r="H458">
            <v>803693</v>
          </cell>
          <cell r="I458">
            <v>2950086</v>
          </cell>
          <cell r="J458">
            <v>797896</v>
          </cell>
        </row>
        <row r="459">
          <cell r="A459" t="str">
            <v>PAINÇO</v>
          </cell>
          <cell r="B459" t="str">
            <v>(3º Nível) PAINÇO</v>
          </cell>
          <cell r="G459">
            <v>0</v>
          </cell>
          <cell r="H459">
            <v>0</v>
          </cell>
          <cell r="I459">
            <v>571647</v>
          </cell>
          <cell r="J459">
            <v>1487965</v>
          </cell>
        </row>
        <row r="460">
          <cell r="A460" t="str">
            <v>PAINÉIS DE FIBRAS OU DE PARTÍCULAS DE MADEIRA</v>
          </cell>
          <cell r="B460" t="str">
            <v>(3º Nível) PAINÉIS DE FIBRAS OU DE PARTÍCULAS DE MADEIRA</v>
          </cell>
          <cell r="C460">
            <v>25914626</v>
          </cell>
          <cell r="D460">
            <v>87713228</v>
          </cell>
          <cell r="E460">
            <v>35661760</v>
          </cell>
          <cell r="F460">
            <v>86818163</v>
          </cell>
          <cell r="G460">
            <v>448658</v>
          </cell>
          <cell r="H460">
            <v>628941</v>
          </cell>
          <cell r="I460">
            <v>1464544</v>
          </cell>
          <cell r="J460">
            <v>3370729</v>
          </cell>
        </row>
        <row r="461">
          <cell r="A461" t="str">
            <v>PALMITOS PREPARADOS OU CONSERVADOS</v>
          </cell>
          <cell r="B461" t="str">
            <v>(3º Nível) PALMITOS PREPARADOS OU CONSERVADOS</v>
          </cell>
          <cell r="C461">
            <v>49307</v>
          </cell>
          <cell r="D461">
            <v>10244</v>
          </cell>
          <cell r="E461">
            <v>335886</v>
          </cell>
          <cell r="F461">
            <v>60331</v>
          </cell>
        </row>
        <row r="462">
          <cell r="A462" t="str">
            <v>PAPEL</v>
          </cell>
          <cell r="B462" t="str">
            <v>(3º Nível) PAPEL</v>
          </cell>
          <cell r="C462">
            <v>130363369</v>
          </cell>
          <cell r="D462">
            <v>160559452</v>
          </cell>
          <cell r="E462">
            <v>159825075</v>
          </cell>
          <cell r="F462">
            <v>171273655</v>
          </cell>
          <cell r="G462">
            <v>45117527</v>
          </cell>
          <cell r="H462">
            <v>33670619</v>
          </cell>
          <cell r="I462">
            <v>70350562</v>
          </cell>
          <cell r="J462">
            <v>70125024</v>
          </cell>
        </row>
        <row r="463">
          <cell r="A463" t="str">
            <v>PARGOS CONGELADOS</v>
          </cell>
          <cell r="B463" t="str">
            <v>(3º Nível) PARGOS CONGELADOS</v>
          </cell>
          <cell r="C463">
            <v>3646847</v>
          </cell>
          <cell r="D463">
            <v>609902</v>
          </cell>
          <cell r="E463">
            <v>4461567</v>
          </cell>
          <cell r="F463">
            <v>576027</v>
          </cell>
        </row>
        <row r="464">
          <cell r="A464" t="str">
            <v>PASTA DE CACAU</v>
          </cell>
          <cell r="B464" t="str">
            <v>(3º Nível) PASTA DE CACAU</v>
          </cell>
          <cell r="C464">
            <v>2462779</v>
          </cell>
          <cell r="D464">
            <v>696500</v>
          </cell>
          <cell r="E464">
            <v>2757094</v>
          </cell>
          <cell r="F464">
            <v>688400</v>
          </cell>
          <cell r="G464">
            <v>1389530</v>
          </cell>
          <cell r="H464">
            <v>1004468</v>
          </cell>
          <cell r="I464">
            <v>793293</v>
          </cell>
          <cell r="J464">
            <v>459081</v>
          </cell>
        </row>
        <row r="465">
          <cell r="A465" t="str">
            <v>PEIXES ORNAMENTAIS VIVOS</v>
          </cell>
          <cell r="B465" t="str">
            <v>(3º Nível) PEIXES ORNAMENTAIS VIVOS</v>
          </cell>
          <cell r="C465">
            <v>534857</v>
          </cell>
          <cell r="D465">
            <v>4411</v>
          </cell>
          <cell r="E465">
            <v>613435</v>
          </cell>
          <cell r="F465">
            <v>4860</v>
          </cell>
          <cell r="G465">
            <v>10935</v>
          </cell>
          <cell r="H465">
            <v>1107</v>
          </cell>
          <cell r="I465">
            <v>14779</v>
          </cell>
          <cell r="J465">
            <v>1671</v>
          </cell>
        </row>
        <row r="466">
          <cell r="A466" t="str">
            <v>PEIXES SECOS, SALGADOS OU DEFUMADOS</v>
          </cell>
          <cell r="B466" t="str">
            <v>(3º Nível) PEIXES SECOS, SALGADOS OU DEFUMADOS</v>
          </cell>
          <cell r="C466">
            <v>230</v>
          </cell>
          <cell r="D466">
            <v>51</v>
          </cell>
          <cell r="E466">
            <v>3008</v>
          </cell>
          <cell r="F466">
            <v>94</v>
          </cell>
          <cell r="G466">
            <v>80406</v>
          </cell>
          <cell r="H466">
            <v>25000</v>
          </cell>
          <cell r="I466">
            <v>1906207</v>
          </cell>
          <cell r="J466">
            <v>455375</v>
          </cell>
        </row>
        <row r="467">
          <cell r="A467" t="str">
            <v>PELETERIA</v>
          </cell>
          <cell r="B467" t="str">
            <v>(3º Nível) PELETERIA</v>
          </cell>
          <cell r="C467">
            <v>2571623</v>
          </cell>
          <cell r="D467">
            <v>147947</v>
          </cell>
          <cell r="E467">
            <v>3345633</v>
          </cell>
          <cell r="F467">
            <v>158818</v>
          </cell>
          <cell r="G467">
            <v>299052</v>
          </cell>
          <cell r="H467">
            <v>8517</v>
          </cell>
          <cell r="I467">
            <v>13355</v>
          </cell>
          <cell r="J467">
            <v>1091</v>
          </cell>
        </row>
        <row r="468">
          <cell r="A468" t="str">
            <v>PENAS E PELES DE AVES</v>
          </cell>
          <cell r="B468" t="str">
            <v>(3º Nível) PENAS E PELES DE AVES</v>
          </cell>
          <cell r="C468">
            <v>216119</v>
          </cell>
          <cell r="D468">
            <v>959185</v>
          </cell>
          <cell r="E468">
            <v>187121</v>
          </cell>
          <cell r="F468">
            <v>301006</v>
          </cell>
          <cell r="G468">
            <v>0</v>
          </cell>
          <cell r="H468">
            <v>0</v>
          </cell>
          <cell r="I468">
            <v>142847</v>
          </cell>
          <cell r="J468">
            <v>76211</v>
          </cell>
        </row>
        <row r="469">
          <cell r="A469" t="str">
            <v>PEPINOS PREPARADOS OU CONSERVADOS</v>
          </cell>
          <cell r="B469" t="str">
            <v>(3º Nível) PEPINOS PREPARADOS OU CONSERVADOS</v>
          </cell>
          <cell r="C469">
            <v>20138</v>
          </cell>
          <cell r="D469">
            <v>12669</v>
          </cell>
          <cell r="E469">
            <v>80932</v>
          </cell>
          <cell r="F469">
            <v>46456</v>
          </cell>
          <cell r="G469">
            <v>105581</v>
          </cell>
          <cell r="H469">
            <v>91891</v>
          </cell>
          <cell r="I469">
            <v>304088</v>
          </cell>
          <cell r="J469">
            <v>312669</v>
          </cell>
        </row>
        <row r="470">
          <cell r="A470" t="str">
            <v>PEPTONAS E SEUS DERIVADOS</v>
          </cell>
          <cell r="B470" t="str">
            <v>(3º Nível) PEPTONAS E SEUS DERIVADOS</v>
          </cell>
          <cell r="C470">
            <v>1291657</v>
          </cell>
          <cell r="D470">
            <v>153228</v>
          </cell>
          <cell r="E470">
            <v>2399467</v>
          </cell>
          <cell r="F470">
            <v>279253</v>
          </cell>
          <cell r="G470">
            <v>38110</v>
          </cell>
          <cell r="H470">
            <v>566</v>
          </cell>
          <cell r="I470">
            <v>301458</v>
          </cell>
          <cell r="J470">
            <v>20442</v>
          </cell>
        </row>
        <row r="471">
          <cell r="A471" t="str">
            <v>PÊRAS FRESCAS</v>
          </cell>
          <cell r="B471" t="str">
            <v>(3º Nível) PÊRAS FRESCAS</v>
          </cell>
          <cell r="C471">
            <v>17073</v>
          </cell>
          <cell r="D471">
            <v>8612</v>
          </cell>
          <cell r="E471">
            <v>15355</v>
          </cell>
          <cell r="F471">
            <v>7210</v>
          </cell>
          <cell r="G471">
            <v>6467317</v>
          </cell>
          <cell r="H471">
            <v>10177907</v>
          </cell>
          <cell r="I471">
            <v>6320572</v>
          </cell>
          <cell r="J471">
            <v>8571839</v>
          </cell>
        </row>
        <row r="472">
          <cell r="A472" t="str">
            <v>PÊRAS PREPARADAS OU CONSERVADAS</v>
          </cell>
          <cell r="B472" t="str">
            <v>(3º Nível) PÊRAS PREPARADAS OU CONSERVADAS</v>
          </cell>
          <cell r="C472">
            <v>11</v>
          </cell>
          <cell r="D472">
            <v>3</v>
          </cell>
          <cell r="E472">
            <v>104</v>
          </cell>
          <cell r="F472">
            <v>42</v>
          </cell>
          <cell r="G472">
            <v>11161</v>
          </cell>
          <cell r="H472">
            <v>5007</v>
          </cell>
          <cell r="I472">
            <v>0</v>
          </cell>
          <cell r="J472">
            <v>0</v>
          </cell>
        </row>
        <row r="473">
          <cell r="A473" t="str">
            <v>PÊRAS SECAS</v>
          </cell>
          <cell r="B473" t="str">
            <v>(3º Nível) PÊRAS SECAS</v>
          </cell>
          <cell r="C473">
            <v>0</v>
          </cell>
          <cell r="D473">
            <v>0</v>
          </cell>
          <cell r="E473">
            <v>418</v>
          </cell>
          <cell r="F473">
            <v>222</v>
          </cell>
          <cell r="G473">
            <v>0</v>
          </cell>
          <cell r="H473">
            <v>0</v>
          </cell>
          <cell r="I473">
            <v>8850</v>
          </cell>
          <cell r="J473">
            <v>1500</v>
          </cell>
        </row>
        <row r="474">
          <cell r="A474" t="str">
            <v>PÊSSEGOS FRESCOS</v>
          </cell>
          <cell r="B474" t="str">
            <v>(3º Nível) PÊSSEGOS FRESCOS</v>
          </cell>
          <cell r="C474">
            <v>2667</v>
          </cell>
          <cell r="D474">
            <v>1245</v>
          </cell>
          <cell r="E474">
            <v>1485</v>
          </cell>
          <cell r="F474">
            <v>399</v>
          </cell>
          <cell r="G474">
            <v>1703401</v>
          </cell>
          <cell r="H474">
            <v>1140511</v>
          </cell>
          <cell r="I474">
            <v>728845</v>
          </cell>
          <cell r="J474">
            <v>423190</v>
          </cell>
        </row>
        <row r="475">
          <cell r="A475" t="str">
            <v>PÊSSEGOS PREPARADOS OU CONSERVADOS</v>
          </cell>
          <cell r="B475" t="str">
            <v>(3º Nível) PÊSSEGOS PREPARADOS OU CONSERVADOS</v>
          </cell>
          <cell r="C475">
            <v>51233</v>
          </cell>
          <cell r="D475">
            <v>50774</v>
          </cell>
          <cell r="E475">
            <v>63769</v>
          </cell>
          <cell r="F475">
            <v>53861</v>
          </cell>
          <cell r="G475">
            <v>91781</v>
          </cell>
          <cell r="H475">
            <v>80539</v>
          </cell>
          <cell r="I475">
            <v>16206</v>
          </cell>
          <cell r="J475">
            <v>17712</v>
          </cell>
        </row>
        <row r="476">
          <cell r="A476" t="str">
            <v>PIMENTA PIPER SECA, TRITURADA OU EM PÓ</v>
          </cell>
          <cell r="B476" t="str">
            <v>(3º Nível) PIMENTA PIPER SECA, TRITURADA OU EM PÓ</v>
          </cell>
          <cell r="C476">
            <v>15749724</v>
          </cell>
          <cell r="D476">
            <v>7911074</v>
          </cell>
          <cell r="E476">
            <v>12887286</v>
          </cell>
          <cell r="F476">
            <v>3557991</v>
          </cell>
          <cell r="G476">
            <v>20712</v>
          </cell>
          <cell r="H476">
            <v>3194</v>
          </cell>
          <cell r="I476">
            <v>56491</v>
          </cell>
          <cell r="J476">
            <v>20575</v>
          </cell>
        </row>
        <row r="477">
          <cell r="A477" t="str">
            <v>PIMENTÕES E PIMENTAS</v>
          </cell>
          <cell r="B477" t="str">
            <v>(3º Nível) PIMENTÕES E PIMENTAS</v>
          </cell>
          <cell r="C477">
            <v>42897</v>
          </cell>
          <cell r="D477">
            <v>70637</v>
          </cell>
          <cell r="E477">
            <v>48531</v>
          </cell>
          <cell r="F477">
            <v>22093</v>
          </cell>
          <cell r="G477">
            <v>0</v>
          </cell>
          <cell r="H477">
            <v>0</v>
          </cell>
          <cell r="I477">
            <v>25580</v>
          </cell>
          <cell r="J477">
            <v>93122</v>
          </cell>
        </row>
        <row r="478">
          <cell r="A478" t="str">
            <v>PIMENTÕES E PIMENTAS SECOS, PÓ</v>
          </cell>
          <cell r="B478" t="str">
            <v>(3º Nível) PIMENTÕES E PIMENTAS SECOS, PÓ</v>
          </cell>
          <cell r="C478">
            <v>978</v>
          </cell>
          <cell r="D478">
            <v>396</v>
          </cell>
          <cell r="E478">
            <v>2374</v>
          </cell>
          <cell r="F478">
            <v>372</v>
          </cell>
          <cell r="G478">
            <v>301744</v>
          </cell>
          <cell r="H478">
            <v>142398</v>
          </cell>
          <cell r="I478">
            <v>484267</v>
          </cell>
          <cell r="J478">
            <v>229673</v>
          </cell>
        </row>
        <row r="479">
          <cell r="A479" t="str">
            <v>PLANTAS ORNAMENTAIS</v>
          </cell>
          <cell r="B479" t="str">
            <v>(3º Nível) PLANTAS ORNAMENTAIS</v>
          </cell>
          <cell r="C479">
            <v>3228</v>
          </cell>
          <cell r="D479">
            <v>908</v>
          </cell>
          <cell r="E479">
            <v>3818</v>
          </cell>
          <cell r="F479">
            <v>641</v>
          </cell>
        </row>
        <row r="480">
          <cell r="A480" t="str">
            <v>PLANTAS PARA MEDICINA OU PERFUMARIA</v>
          </cell>
          <cell r="B480" t="str">
            <v>(3º Nível) PLANTAS PARA MEDICINA OU PERFUMARIA</v>
          </cell>
          <cell r="C480">
            <v>281153</v>
          </cell>
          <cell r="D480">
            <v>53860</v>
          </cell>
          <cell r="E480">
            <v>447951</v>
          </cell>
          <cell r="F480">
            <v>70600</v>
          </cell>
          <cell r="G480">
            <v>2227941</v>
          </cell>
          <cell r="H480">
            <v>949402</v>
          </cell>
          <cell r="I480">
            <v>1785064</v>
          </cell>
          <cell r="J480">
            <v>652954</v>
          </cell>
        </row>
        <row r="481">
          <cell r="A481" t="str">
            <v>POLVOS</v>
          </cell>
          <cell r="B481" t="str">
            <v>(3º Nível) POLVOS</v>
          </cell>
          <cell r="C481">
            <v>3745</v>
          </cell>
          <cell r="D481">
            <v>349</v>
          </cell>
          <cell r="E481">
            <v>216840</v>
          </cell>
          <cell r="F481">
            <v>35053</v>
          </cell>
        </row>
        <row r="482">
          <cell r="A482" t="str">
            <v>POMELOS</v>
          </cell>
          <cell r="B482" t="str">
            <v>(3º Nível) POMELOS</v>
          </cell>
          <cell r="C482">
            <v>2528</v>
          </cell>
          <cell r="D482">
            <v>828</v>
          </cell>
          <cell r="E482">
            <v>2412</v>
          </cell>
          <cell r="F482">
            <v>798</v>
          </cell>
        </row>
        <row r="483">
          <cell r="A483" t="str">
            <v>PREPARAÇÕES ALIMENTÍCIAS HOMOGENEIZADAS</v>
          </cell>
          <cell r="B483" t="str">
            <v>(3º Nível) PREPARAÇÕES ALIMENTÍCIAS HOMOGENEIZADAS</v>
          </cell>
          <cell r="C483">
            <v>1843</v>
          </cell>
          <cell r="D483">
            <v>174</v>
          </cell>
          <cell r="E483">
            <v>1179</v>
          </cell>
          <cell r="F483">
            <v>268</v>
          </cell>
          <cell r="G483">
            <v>0</v>
          </cell>
          <cell r="H483">
            <v>0</v>
          </cell>
          <cell r="I483">
            <v>52330</v>
          </cell>
          <cell r="J483">
            <v>31353</v>
          </cell>
        </row>
        <row r="484">
          <cell r="A484" t="str">
            <v>PREPARAÇÕES DE CRUSTÁCEOS E MOLUSCOS</v>
          </cell>
          <cell r="B484" t="str">
            <v>(3º Nível) PREPARAÇÕES DE CRUSTÁCEOS E MOLUSCOS</v>
          </cell>
          <cell r="C484">
            <v>7034</v>
          </cell>
          <cell r="D484">
            <v>1396</v>
          </cell>
          <cell r="E484">
            <v>5340</v>
          </cell>
          <cell r="F484">
            <v>842</v>
          </cell>
          <cell r="G484">
            <v>78285</v>
          </cell>
          <cell r="H484">
            <v>23656</v>
          </cell>
          <cell r="I484">
            <v>75840</v>
          </cell>
          <cell r="J484">
            <v>26995</v>
          </cell>
        </row>
        <row r="485">
          <cell r="A485" t="str">
            <v>PREPARAÇÕES E CONSERVAS DE ATUNS</v>
          </cell>
          <cell r="B485" t="str">
            <v>(3º Nível) PREPARAÇÕES E CONSERVAS DE ATUNS</v>
          </cell>
          <cell r="C485">
            <v>756231</v>
          </cell>
          <cell r="D485">
            <v>217972</v>
          </cell>
          <cell r="E485">
            <v>1174453</v>
          </cell>
          <cell r="F485">
            <v>276716</v>
          </cell>
          <cell r="G485">
            <v>1050675</v>
          </cell>
          <cell r="H485">
            <v>353549</v>
          </cell>
          <cell r="I485">
            <v>561270</v>
          </cell>
          <cell r="J485">
            <v>222131</v>
          </cell>
        </row>
        <row r="486">
          <cell r="A486" t="str">
            <v>PREPARAÇÕES E CONSERVAS DE DEMAIS PEIXES</v>
          </cell>
          <cell r="B486" t="str">
            <v>(3º Nível) PREPARAÇÕES E CONSERVAS DE DEMAIS PEIXES</v>
          </cell>
          <cell r="C486">
            <v>8147</v>
          </cell>
          <cell r="D486">
            <v>1817</v>
          </cell>
          <cell r="E486">
            <v>6103</v>
          </cell>
          <cell r="F486">
            <v>904</v>
          </cell>
          <cell r="G486">
            <v>1026256</v>
          </cell>
          <cell r="H486">
            <v>361303</v>
          </cell>
          <cell r="I486">
            <v>1207514</v>
          </cell>
          <cell r="J486">
            <v>545674</v>
          </cell>
        </row>
        <row r="487">
          <cell r="A487" t="str">
            <v>PREPARAÇÕES E CONSERVAS DE SARDINHAS</v>
          </cell>
          <cell r="B487" t="str">
            <v>(3º Nível) PREPARAÇÕES E CONSERVAS DE SARDINHAS</v>
          </cell>
          <cell r="C487">
            <v>68767</v>
          </cell>
          <cell r="D487">
            <v>22240</v>
          </cell>
          <cell r="E487">
            <v>12900</v>
          </cell>
          <cell r="F487">
            <v>2624</v>
          </cell>
          <cell r="G487">
            <v>1133</v>
          </cell>
          <cell r="H487">
            <v>120</v>
          </cell>
          <cell r="I487">
            <v>76168</v>
          </cell>
          <cell r="J487">
            <v>18733</v>
          </cell>
        </row>
        <row r="488">
          <cell r="A488" t="str">
            <v>PREPARAÇÕES P/ ELABORAÇÃO DE BEBIDAS</v>
          </cell>
          <cell r="B488" t="str">
            <v>(3º Nível) PREPARAÇÕES P/ ELABORAÇÃO DE BEBIDAS</v>
          </cell>
          <cell r="C488">
            <v>14992545</v>
          </cell>
          <cell r="D488">
            <v>1328961</v>
          </cell>
          <cell r="E488">
            <v>17468770</v>
          </cell>
          <cell r="F488">
            <v>1575935</v>
          </cell>
          <cell r="G488">
            <v>3102002</v>
          </cell>
          <cell r="H488">
            <v>306055</v>
          </cell>
          <cell r="I488">
            <v>5823270</v>
          </cell>
          <cell r="J488">
            <v>644237</v>
          </cell>
        </row>
        <row r="489">
          <cell r="A489" t="str">
            <v>PREPARAÇÕES PARA ALIMENTAÇÃO INFANTIL</v>
          </cell>
          <cell r="B489" t="str">
            <v>(3º Nível) PREPARAÇÕES PARA ALIMENTAÇÃO INFANTIL</v>
          </cell>
          <cell r="C489">
            <v>1720861</v>
          </cell>
          <cell r="D489">
            <v>651221</v>
          </cell>
          <cell r="E489">
            <v>1417656</v>
          </cell>
          <cell r="F489">
            <v>547268</v>
          </cell>
          <cell r="G489">
            <v>4591526</v>
          </cell>
          <cell r="H489">
            <v>540009</v>
          </cell>
          <cell r="I489">
            <v>1710969</v>
          </cell>
          <cell r="J489">
            <v>232104</v>
          </cell>
        </row>
        <row r="490">
          <cell r="A490" t="str">
            <v>PRODUTOS DE CONFEITARIA</v>
          </cell>
          <cell r="B490" t="str">
            <v>(3º Nível) PRODUTOS DE CONFEITARIA</v>
          </cell>
          <cell r="C490">
            <v>8706969</v>
          </cell>
          <cell r="D490">
            <v>5633021</v>
          </cell>
          <cell r="E490">
            <v>16110528</v>
          </cell>
          <cell r="F490">
            <v>9943598</v>
          </cell>
          <cell r="G490">
            <v>1643535</v>
          </cell>
          <cell r="H490">
            <v>242478</v>
          </cell>
          <cell r="I490">
            <v>3344999</v>
          </cell>
          <cell r="J490">
            <v>577140</v>
          </cell>
        </row>
        <row r="491">
          <cell r="A491" t="str">
            <v>PRODUTOS DE LINHO</v>
          </cell>
          <cell r="B491" t="str">
            <v>(3º Nível) PRODUTOS DE LINHO</v>
          </cell>
          <cell r="C491">
            <v>230301</v>
          </cell>
          <cell r="D491">
            <v>17675</v>
          </cell>
          <cell r="E491">
            <v>143339</v>
          </cell>
          <cell r="F491">
            <v>9680</v>
          </cell>
          <cell r="G491">
            <v>525073</v>
          </cell>
          <cell r="H491">
            <v>52238</v>
          </cell>
          <cell r="I491">
            <v>1038594</v>
          </cell>
          <cell r="J491">
            <v>116240</v>
          </cell>
        </row>
        <row r="492">
          <cell r="A492" t="str">
            <v>PRODUTOS HORTÍCOLAS HOMOGENEIZADOS PREPARADOS OU CONSERVADOS</v>
          </cell>
          <cell r="B492" t="str">
            <v>(3º Nível) PRODUTOS HORTÍCOLAS HOMOGENEIZADOS PREPARADOS OU CONSERVADOS</v>
          </cell>
          <cell r="C492">
            <v>1689</v>
          </cell>
          <cell r="D492">
            <v>164</v>
          </cell>
          <cell r="E492">
            <v>4487</v>
          </cell>
          <cell r="F492">
            <v>331</v>
          </cell>
        </row>
        <row r="493">
          <cell r="A493" t="str">
            <v>PRODUTOS MUCILAGINOSOS E ESPESSANTES</v>
          </cell>
          <cell r="B493" t="str">
            <v>(3º Nível) PRODUTOS MUCILAGINOSOS E ESPESSANTES</v>
          </cell>
          <cell r="C493">
            <v>34197</v>
          </cell>
          <cell r="D493">
            <v>2642</v>
          </cell>
          <cell r="E493">
            <v>41011</v>
          </cell>
          <cell r="F493">
            <v>4304</v>
          </cell>
          <cell r="G493">
            <v>4146454</v>
          </cell>
          <cell r="H493">
            <v>650456</v>
          </cell>
          <cell r="I493">
            <v>3342503</v>
          </cell>
          <cell r="J493">
            <v>399254</v>
          </cell>
        </row>
        <row r="494">
          <cell r="A494" t="str">
            <v>PSITACIFORMES (INCL.OS PAPAGAIOS,AS ARARAS,ETC) VIVOS</v>
          </cell>
          <cell r="B494" t="str">
            <v>(3º Nível) PSITACIFORMES (INCL.OS PAPAGAIOS,AS ARARAS,ETC) VIVOS</v>
          </cell>
          <cell r="G494">
            <v>2410</v>
          </cell>
          <cell r="H494">
            <v>15</v>
          </cell>
          <cell r="I494">
            <v>0</v>
          </cell>
          <cell r="J494">
            <v>0</v>
          </cell>
        </row>
        <row r="495">
          <cell r="A495" t="str">
            <v>QUEIJOS</v>
          </cell>
          <cell r="B495" t="str">
            <v>(3º Nível) QUEIJOS</v>
          </cell>
          <cell r="C495">
            <v>2158452</v>
          </cell>
          <cell r="D495">
            <v>566931</v>
          </cell>
          <cell r="E495">
            <v>1917923</v>
          </cell>
          <cell r="F495">
            <v>373194</v>
          </cell>
          <cell r="G495">
            <v>9428502</v>
          </cell>
          <cell r="H495">
            <v>2567751</v>
          </cell>
          <cell r="I495">
            <v>11239484</v>
          </cell>
          <cell r="J495">
            <v>2723599</v>
          </cell>
        </row>
        <row r="496">
          <cell r="A496" t="str">
            <v>REFRIGERANTE</v>
          </cell>
          <cell r="B496" t="str">
            <v>(3º Nível) REFRIGERANTE</v>
          </cell>
          <cell r="C496">
            <v>733900</v>
          </cell>
          <cell r="D496">
            <v>1856136</v>
          </cell>
          <cell r="E496">
            <v>889458</v>
          </cell>
          <cell r="F496">
            <v>2100481</v>
          </cell>
          <cell r="G496">
            <v>64257</v>
          </cell>
          <cell r="H496">
            <v>60706</v>
          </cell>
          <cell r="I496">
            <v>108966</v>
          </cell>
          <cell r="J496">
            <v>77265</v>
          </cell>
        </row>
        <row r="497">
          <cell r="A497" t="str">
            <v>RÉPTEIS VIVOS</v>
          </cell>
          <cell r="B497" t="str">
            <v>(3º Nível) RÉPTEIS VIVOS</v>
          </cell>
          <cell r="C497">
            <v>9806</v>
          </cell>
          <cell r="D497">
            <v>19</v>
          </cell>
          <cell r="E497">
            <v>0</v>
          </cell>
          <cell r="F497">
            <v>0</v>
          </cell>
        </row>
        <row r="498">
          <cell r="A498" t="str">
            <v>RESÍDUOS DO CAFÉ</v>
          </cell>
          <cell r="B498" t="str">
            <v>(3º Nível) RESÍDUOS DO CAFÉ</v>
          </cell>
          <cell r="C498">
            <v>2148</v>
          </cell>
          <cell r="D498">
            <v>431</v>
          </cell>
          <cell r="E498">
            <v>2182</v>
          </cell>
          <cell r="F498">
            <v>990</v>
          </cell>
        </row>
        <row r="499">
          <cell r="A499" t="str">
            <v>SALMÕES CONGELADOS</v>
          </cell>
          <cell r="B499" t="str">
            <v>(3º Nível) SALMÕES CONGELADOS</v>
          </cell>
          <cell r="C499">
            <v>17671</v>
          </cell>
          <cell r="D499">
            <v>2691</v>
          </cell>
          <cell r="E499">
            <v>24372</v>
          </cell>
          <cell r="F499">
            <v>4635</v>
          </cell>
          <cell r="G499">
            <v>994488</v>
          </cell>
          <cell r="H499">
            <v>437222</v>
          </cell>
          <cell r="I499">
            <v>2015037</v>
          </cell>
          <cell r="J499">
            <v>342020</v>
          </cell>
        </row>
        <row r="500">
          <cell r="A500" t="str">
            <v>SALMÕES, FRESCOS OU REFRIGERADOS</v>
          </cell>
          <cell r="B500" t="str">
            <v>(3º Nível) SALMÕES, FRESCOS OU REFRIGERADOS</v>
          </cell>
          <cell r="C500">
            <v>3821</v>
          </cell>
          <cell r="D500">
            <v>834</v>
          </cell>
          <cell r="E500">
            <v>2810</v>
          </cell>
          <cell r="F500">
            <v>425</v>
          </cell>
          <cell r="G500">
            <v>27007450</v>
          </cell>
          <cell r="H500">
            <v>6309290</v>
          </cell>
          <cell r="I500">
            <v>58959004</v>
          </cell>
          <cell r="J500">
            <v>7030994</v>
          </cell>
        </row>
        <row r="501">
          <cell r="A501" t="str">
            <v>SALMÕES, SECOS, SALGADOS OU DEFUMDOS</v>
          </cell>
          <cell r="B501" t="str">
            <v>(3º Nível) SALMÕES, SECOS, SALGADOS OU DEFUMDOS</v>
          </cell>
          <cell r="C501">
            <v>1405</v>
          </cell>
          <cell r="D501">
            <v>73</v>
          </cell>
          <cell r="E501">
            <v>2291</v>
          </cell>
          <cell r="F501">
            <v>85</v>
          </cell>
        </row>
        <row r="502">
          <cell r="A502" t="str">
            <v>SARDINHAS CONGELADAS</v>
          </cell>
          <cell r="B502" t="str">
            <v>(3º Nível) SARDINHAS CONGELADAS</v>
          </cell>
          <cell r="C502">
            <v>5569</v>
          </cell>
          <cell r="D502">
            <v>1441</v>
          </cell>
          <cell r="E502">
            <v>8089</v>
          </cell>
          <cell r="F502">
            <v>2051</v>
          </cell>
          <cell r="G502">
            <v>1447902</v>
          </cell>
          <cell r="H502">
            <v>1656838</v>
          </cell>
          <cell r="I502">
            <v>2365999</v>
          </cell>
          <cell r="J502">
            <v>2436186</v>
          </cell>
        </row>
        <row r="503">
          <cell r="A503" t="str">
            <v>SEBO BOVINO</v>
          </cell>
          <cell r="B503" t="str">
            <v>(3º Nível) SEBO BOVINO</v>
          </cell>
          <cell r="C503">
            <v>414107</v>
          </cell>
          <cell r="D503">
            <v>267347</v>
          </cell>
          <cell r="E503">
            <v>2821980</v>
          </cell>
          <cell r="F503">
            <v>1442435</v>
          </cell>
          <cell r="G503">
            <v>2076614</v>
          </cell>
          <cell r="H503">
            <v>4110440</v>
          </cell>
          <cell r="I503">
            <v>6096648</v>
          </cell>
          <cell r="J503">
            <v>6131060</v>
          </cell>
        </row>
        <row r="504">
          <cell r="A504" t="str">
            <v>SEMEAS, FARELOS E OUTROS RESÍDUOS DE MILHO</v>
          </cell>
          <cell r="B504" t="str">
            <v>(3º Nível) SEMEAS, FARELOS E OUTROS RESÍDUOS DE MILHO</v>
          </cell>
          <cell r="C504">
            <v>253765</v>
          </cell>
          <cell r="D504">
            <v>364232</v>
          </cell>
          <cell r="E504">
            <v>4972</v>
          </cell>
          <cell r="F504">
            <v>14743</v>
          </cell>
          <cell r="G504">
            <v>143591</v>
          </cell>
          <cell r="H504">
            <v>913000</v>
          </cell>
          <cell r="I504">
            <v>402000</v>
          </cell>
          <cell r="J504">
            <v>1600000</v>
          </cell>
        </row>
        <row r="505">
          <cell r="A505" t="str">
            <v>SÊMEN DE BOVINO</v>
          </cell>
          <cell r="B505" t="str">
            <v>(3º Nível) SÊMEN DE BOVINO</v>
          </cell>
          <cell r="C505">
            <v>248579</v>
          </cell>
          <cell r="D505">
            <v>34</v>
          </cell>
          <cell r="E505">
            <v>609476</v>
          </cell>
          <cell r="F505">
            <v>49</v>
          </cell>
          <cell r="G505">
            <v>2433884</v>
          </cell>
          <cell r="H505">
            <v>605</v>
          </cell>
          <cell r="I505">
            <v>4019354</v>
          </cell>
          <cell r="J505">
            <v>2213</v>
          </cell>
        </row>
        <row r="506">
          <cell r="A506" t="str">
            <v>SÊMEN E EMBRIÕES DE OUTROS ANIMAIS</v>
          </cell>
          <cell r="B506" t="str">
            <v>(3º Nível) SÊMEN E EMBRIÕES DE OUTROS ANIMAIS</v>
          </cell>
          <cell r="C506">
            <v>5500</v>
          </cell>
          <cell r="D506">
            <v>1</v>
          </cell>
          <cell r="E506">
            <v>7285</v>
          </cell>
          <cell r="F506">
            <v>2</v>
          </cell>
          <cell r="G506">
            <v>113942</v>
          </cell>
          <cell r="H506">
            <v>9</v>
          </cell>
          <cell r="I506">
            <v>70945</v>
          </cell>
          <cell r="J506">
            <v>1</v>
          </cell>
        </row>
        <row r="507">
          <cell r="A507" t="str">
            <v>SEMENTES DE ANIS E BADIANA</v>
          </cell>
          <cell r="B507" t="str">
            <v>(3º Nível) SEMENTES DE ANIS E BADIANA</v>
          </cell>
          <cell r="C507">
            <v>6206</v>
          </cell>
          <cell r="D507">
            <v>569</v>
          </cell>
          <cell r="E507">
            <v>3854</v>
          </cell>
          <cell r="F507">
            <v>215</v>
          </cell>
          <cell r="G507">
            <v>752829</v>
          </cell>
          <cell r="H507">
            <v>257600</v>
          </cell>
          <cell r="I507">
            <v>421208</v>
          </cell>
          <cell r="J507">
            <v>146565</v>
          </cell>
        </row>
        <row r="508">
          <cell r="A508" t="str">
            <v>SEMENTES DE CEREAIS</v>
          </cell>
          <cell r="B508" t="str">
            <v>(3º Nível) SEMENTES DE CEREAIS</v>
          </cell>
          <cell r="C508">
            <v>3741815</v>
          </cell>
          <cell r="D508">
            <v>1543331</v>
          </cell>
          <cell r="E508">
            <v>4075958</v>
          </cell>
          <cell r="F508">
            <v>1232914</v>
          </cell>
          <cell r="G508">
            <v>1283075</v>
          </cell>
          <cell r="H508">
            <v>253873</v>
          </cell>
          <cell r="I508">
            <v>384104</v>
          </cell>
          <cell r="J508">
            <v>144061</v>
          </cell>
        </row>
        <row r="509">
          <cell r="A509" t="str">
            <v>SEMENTES DE COENTRO</v>
          </cell>
          <cell r="B509" t="str">
            <v>(3º Nível) SEMENTES DE COENTRO</v>
          </cell>
          <cell r="C509">
            <v>620</v>
          </cell>
          <cell r="D509">
            <v>111</v>
          </cell>
          <cell r="E509">
            <v>666</v>
          </cell>
          <cell r="F509">
            <v>116</v>
          </cell>
          <cell r="G509">
            <v>294392</v>
          </cell>
          <cell r="H509">
            <v>236000</v>
          </cell>
          <cell r="I509">
            <v>349691</v>
          </cell>
          <cell r="J509">
            <v>305050</v>
          </cell>
        </row>
        <row r="510">
          <cell r="A510" t="str">
            <v>SEMENTES DE COMINHO</v>
          </cell>
          <cell r="B510" t="str">
            <v>(3º Nível) SEMENTES DE COMINHO</v>
          </cell>
          <cell r="C510">
            <v>6160</v>
          </cell>
          <cell r="D510">
            <v>3085</v>
          </cell>
          <cell r="E510">
            <v>682</v>
          </cell>
          <cell r="F510">
            <v>150</v>
          </cell>
          <cell r="G510">
            <v>1302759</v>
          </cell>
          <cell r="H510">
            <v>845300</v>
          </cell>
          <cell r="I510">
            <v>927780</v>
          </cell>
          <cell r="J510">
            <v>524626</v>
          </cell>
        </row>
        <row r="511">
          <cell r="A511" t="str">
            <v>SEMENTES DE HORTÍCOLAS, LEGUMINOSAS, RAÍZES E TUBÉRCULOS</v>
          </cell>
          <cell r="B511" t="str">
            <v>(3º Nível) SEMENTES DE HORTÍCOLAS, LEGUMINOSAS, RAÍZES E TUBÉRCULOS</v>
          </cell>
          <cell r="C511">
            <v>1182951</v>
          </cell>
          <cell r="D511">
            <v>37665</v>
          </cell>
          <cell r="E511">
            <v>1871903</v>
          </cell>
          <cell r="F511">
            <v>18106</v>
          </cell>
          <cell r="G511">
            <v>7131475</v>
          </cell>
          <cell r="H511">
            <v>575561</v>
          </cell>
          <cell r="I511">
            <v>7020517</v>
          </cell>
          <cell r="J511">
            <v>322484</v>
          </cell>
        </row>
        <row r="512">
          <cell r="A512" t="str">
            <v>SEMENTES DE OLEAGINOSAS (EXCLUI SOJA)</v>
          </cell>
          <cell r="B512" t="str">
            <v>(3º Nível) SEMENTES DE OLEAGINOSAS (EXCLUI SOJA)</v>
          </cell>
          <cell r="C512">
            <v>8182931</v>
          </cell>
          <cell r="D512">
            <v>8493394</v>
          </cell>
          <cell r="E512">
            <v>2279159</v>
          </cell>
          <cell r="F512">
            <v>2446945</v>
          </cell>
          <cell r="G512">
            <v>1451572</v>
          </cell>
          <cell r="H512">
            <v>1671635</v>
          </cell>
          <cell r="I512">
            <v>2408744</v>
          </cell>
          <cell r="J512">
            <v>2691854</v>
          </cell>
        </row>
        <row r="513">
          <cell r="A513" t="str">
            <v>SEMENTES DE OLEAGINOSAS PARA SEMEADURA</v>
          </cell>
          <cell r="B513" t="str">
            <v>(3º Nível) SEMENTES DE OLEAGINOSAS PARA SEMEADURA</v>
          </cell>
          <cell r="C513">
            <v>178333</v>
          </cell>
          <cell r="D513">
            <v>295257</v>
          </cell>
          <cell r="E513">
            <v>653089</v>
          </cell>
          <cell r="F513">
            <v>713087</v>
          </cell>
          <cell r="G513">
            <v>7630</v>
          </cell>
          <cell r="H513">
            <v>5788</v>
          </cell>
          <cell r="I513">
            <v>840073</v>
          </cell>
          <cell r="J513">
            <v>5411</v>
          </cell>
        </row>
        <row r="514">
          <cell r="A514" t="str">
            <v>SOJA EM GRÃOS</v>
          </cell>
          <cell r="B514" t="str">
            <v>(3º Nível) SOJA EM GRÃOS</v>
          </cell>
          <cell r="C514">
            <v>3458453800</v>
          </cell>
          <cell r="D514">
            <v>9954723914</v>
          </cell>
          <cell r="E514">
            <v>3988232410</v>
          </cell>
          <cell r="F514">
            <v>8662532993</v>
          </cell>
          <cell r="G514">
            <v>37738073</v>
          </cell>
          <cell r="H514">
            <v>126176730</v>
          </cell>
          <cell r="I514">
            <v>54990205</v>
          </cell>
          <cell r="J514">
            <v>108993100</v>
          </cell>
        </row>
        <row r="515">
          <cell r="A515" t="str">
            <v>SORGO</v>
          </cell>
          <cell r="B515" t="str">
            <v>(3º Nível) SORGO</v>
          </cell>
          <cell r="G515">
            <v>96000</v>
          </cell>
          <cell r="H515">
            <v>1000000</v>
          </cell>
          <cell r="I515">
            <v>0</v>
          </cell>
          <cell r="J515">
            <v>0</v>
          </cell>
        </row>
        <row r="516">
          <cell r="A516" t="str">
            <v>SORO DE LEITE</v>
          </cell>
          <cell r="B516" t="str">
            <v>(3º Nível) SORO DE LEITE</v>
          </cell>
          <cell r="C516">
            <v>24695</v>
          </cell>
          <cell r="D516">
            <v>25050</v>
          </cell>
          <cell r="E516">
            <v>151145</v>
          </cell>
          <cell r="F516">
            <v>159034</v>
          </cell>
          <cell r="G516">
            <v>1966783</v>
          </cell>
          <cell r="H516">
            <v>1358200</v>
          </cell>
          <cell r="I516">
            <v>1922892</v>
          </cell>
          <cell r="J516">
            <v>1032200</v>
          </cell>
        </row>
        <row r="517">
          <cell r="A517" t="str">
            <v>SORVETES E PREPARAÇÕES P/ SORVETES, CREMES, ETC.</v>
          </cell>
          <cell r="B517" t="str">
            <v>(3º Nível) SORVETES E PREPARAÇÕES P/ SORVETES, CREMES, ETC.</v>
          </cell>
          <cell r="C517">
            <v>1627084</v>
          </cell>
          <cell r="D517">
            <v>348293</v>
          </cell>
          <cell r="E517">
            <v>1280541</v>
          </cell>
          <cell r="F517">
            <v>270912</v>
          </cell>
          <cell r="G517">
            <v>779090</v>
          </cell>
          <cell r="H517">
            <v>182728</v>
          </cell>
          <cell r="I517">
            <v>349491</v>
          </cell>
          <cell r="J517">
            <v>70131</v>
          </cell>
        </row>
        <row r="518">
          <cell r="A518" t="str">
            <v>SUBSTÂNCIAS ANIMAIS  PARA PREPARAÇÕES FARMACEUT.</v>
          </cell>
          <cell r="B518" t="str">
            <v>(3º Nível) SUBSTÂNCIAS ANIMAIS  PARA PREPARAÇÕES FARMACEUT.</v>
          </cell>
          <cell r="C518">
            <v>7806338</v>
          </cell>
          <cell r="D518">
            <v>141125</v>
          </cell>
          <cell r="E518">
            <v>8298108</v>
          </cell>
          <cell r="F518">
            <v>146802</v>
          </cell>
          <cell r="G518">
            <v>2291817</v>
          </cell>
          <cell r="H518">
            <v>405106</v>
          </cell>
          <cell r="I518">
            <v>1000070</v>
          </cell>
          <cell r="J518">
            <v>516507</v>
          </cell>
        </row>
        <row r="519">
          <cell r="A519" t="str">
            <v>SUCO DE TOMATE</v>
          </cell>
          <cell r="B519" t="str">
            <v>(3º Nível) SUCO DE TOMATE</v>
          </cell>
          <cell r="C519">
            <v>6090</v>
          </cell>
          <cell r="D519">
            <v>4170</v>
          </cell>
          <cell r="E519">
            <v>5094</v>
          </cell>
          <cell r="F519">
            <v>3688</v>
          </cell>
          <cell r="G519">
            <v>38056</v>
          </cell>
          <cell r="H519">
            <v>33181</v>
          </cell>
          <cell r="I519">
            <v>21297</v>
          </cell>
          <cell r="J519">
            <v>28728</v>
          </cell>
        </row>
        <row r="520">
          <cell r="A520" t="str">
            <v>SUCOS DE ABACAXI</v>
          </cell>
          <cell r="B520" t="str">
            <v>(3º Nível) SUCOS DE ABACAXI</v>
          </cell>
          <cell r="C520">
            <v>850886</v>
          </cell>
          <cell r="D520">
            <v>510701</v>
          </cell>
          <cell r="E520">
            <v>1832439</v>
          </cell>
          <cell r="F520">
            <v>1037805</v>
          </cell>
          <cell r="G520">
            <v>0</v>
          </cell>
          <cell r="H520">
            <v>0</v>
          </cell>
          <cell r="I520">
            <v>12000</v>
          </cell>
          <cell r="J520">
            <v>2000</v>
          </cell>
        </row>
        <row r="521">
          <cell r="A521" t="str">
            <v>SUCOS DE LARANJA</v>
          </cell>
          <cell r="B521" t="str">
            <v>(3º Nível) SUCOS DE LARANJA</v>
          </cell>
          <cell r="C521">
            <v>80037006</v>
          </cell>
          <cell r="D521">
            <v>120244682</v>
          </cell>
          <cell r="E521">
            <v>133219438</v>
          </cell>
          <cell r="F521">
            <v>169264206</v>
          </cell>
          <cell r="G521">
            <v>0</v>
          </cell>
          <cell r="H521">
            <v>0</v>
          </cell>
          <cell r="I521">
            <v>7404</v>
          </cell>
          <cell r="J521">
            <v>8026</v>
          </cell>
        </row>
        <row r="522">
          <cell r="A522" t="str">
            <v>SUCOS DE MAÇÃ</v>
          </cell>
          <cell r="B522" t="str">
            <v>(3º Nível) SUCOS DE MAÇÃ</v>
          </cell>
          <cell r="C522">
            <v>693762</v>
          </cell>
          <cell r="D522">
            <v>587505</v>
          </cell>
          <cell r="E522">
            <v>328314</v>
          </cell>
          <cell r="F522">
            <v>283866</v>
          </cell>
          <cell r="G522">
            <v>15667</v>
          </cell>
          <cell r="H522">
            <v>10731</v>
          </cell>
          <cell r="I522">
            <v>9142</v>
          </cell>
          <cell r="J522">
            <v>12038</v>
          </cell>
        </row>
        <row r="523">
          <cell r="A523" t="str">
            <v>SUCOS DE OUTROS CÍTRICOS</v>
          </cell>
          <cell r="B523" t="str">
            <v>(3º Nível) SUCOS DE OUTROS CÍTRICOS</v>
          </cell>
          <cell r="C523">
            <v>2398451</v>
          </cell>
          <cell r="D523">
            <v>1794966</v>
          </cell>
          <cell r="E523">
            <v>4983862</v>
          </cell>
          <cell r="F523">
            <v>3965373</v>
          </cell>
        </row>
        <row r="524">
          <cell r="A524" t="str">
            <v>SUCOS DE UVA</v>
          </cell>
          <cell r="B524" t="str">
            <v>(3º Nível) SUCOS DE UVA</v>
          </cell>
          <cell r="C524">
            <v>203138</v>
          </cell>
          <cell r="D524">
            <v>122207</v>
          </cell>
          <cell r="E524">
            <v>714615</v>
          </cell>
          <cell r="F524">
            <v>345532</v>
          </cell>
          <cell r="G524">
            <v>0</v>
          </cell>
          <cell r="H524">
            <v>0</v>
          </cell>
          <cell r="I524">
            <v>5363</v>
          </cell>
          <cell r="J524">
            <v>7308</v>
          </cell>
        </row>
        <row r="525">
          <cell r="A525" t="str">
            <v>SUCOS E EXTRATOS VEGETAIS</v>
          </cell>
          <cell r="B525" t="str">
            <v>(3º Nível) SUCOS E EXTRATOS VEGETAIS</v>
          </cell>
          <cell r="C525">
            <v>12679191</v>
          </cell>
          <cell r="D525">
            <v>5715069</v>
          </cell>
          <cell r="E525">
            <v>7101586</v>
          </cell>
          <cell r="F525">
            <v>818236</v>
          </cell>
          <cell r="G525">
            <v>6391255</v>
          </cell>
          <cell r="H525">
            <v>226873</v>
          </cell>
          <cell r="I525">
            <v>4490528</v>
          </cell>
          <cell r="J525">
            <v>181235</v>
          </cell>
        </row>
        <row r="526">
          <cell r="A526" t="str">
            <v>SUÍNOS VIVOS</v>
          </cell>
          <cell r="B526" t="str">
            <v>(3º Nível) SUÍNOS VIVOS</v>
          </cell>
          <cell r="C526">
            <v>0</v>
          </cell>
          <cell r="D526">
            <v>0</v>
          </cell>
          <cell r="E526">
            <v>685617</v>
          </cell>
          <cell r="F526">
            <v>33390</v>
          </cell>
          <cell r="G526">
            <v>0</v>
          </cell>
          <cell r="H526">
            <v>0</v>
          </cell>
          <cell r="I526">
            <v>69000</v>
          </cell>
          <cell r="J526">
            <v>6900</v>
          </cell>
        </row>
        <row r="527">
          <cell r="A527" t="str">
            <v>SURUBINS, FRESCOS OU REFRIGERADOS</v>
          </cell>
          <cell r="B527" t="str">
            <v>(3º Nível) SURUBINS, FRESCOS OU REFRIGERADOS</v>
          </cell>
          <cell r="C527">
            <v>514</v>
          </cell>
          <cell r="D527">
            <v>187</v>
          </cell>
          <cell r="E527">
            <v>0</v>
          </cell>
          <cell r="F527">
            <v>0</v>
          </cell>
        </row>
        <row r="528">
          <cell r="A528" t="str">
            <v>TAMARAS FRESCAS</v>
          </cell>
          <cell r="B528" t="str">
            <v>(3º Nível) TAMARAS FRESCAS</v>
          </cell>
          <cell r="C528">
            <v>17472</v>
          </cell>
          <cell r="D528">
            <v>5434</v>
          </cell>
          <cell r="E528">
            <v>264</v>
          </cell>
          <cell r="F528">
            <v>224</v>
          </cell>
        </row>
        <row r="529">
          <cell r="A529" t="str">
            <v>TAMARAS SECAS</v>
          </cell>
          <cell r="B529" t="str">
            <v>(3º Nível) TAMARAS SECAS</v>
          </cell>
          <cell r="C529">
            <v>548</v>
          </cell>
          <cell r="D529">
            <v>52</v>
          </cell>
          <cell r="E529">
            <v>688</v>
          </cell>
          <cell r="F529">
            <v>84</v>
          </cell>
          <cell r="G529">
            <v>162242</v>
          </cell>
          <cell r="H529">
            <v>59090</v>
          </cell>
          <cell r="I529">
            <v>383004</v>
          </cell>
          <cell r="J529">
            <v>151612</v>
          </cell>
        </row>
        <row r="530">
          <cell r="A530" t="str">
            <v>TANGERINAS, MANDARINAS E SATOSUMAS FRESCAS OU SECAS</v>
          </cell>
          <cell r="B530" t="str">
            <v>(3º Nível) TANGERINAS, MANDARINAS E SATOSUMAS FRESCAS OU SECAS</v>
          </cell>
          <cell r="C530">
            <v>59</v>
          </cell>
          <cell r="D530">
            <v>47</v>
          </cell>
          <cell r="E530">
            <v>203</v>
          </cell>
          <cell r="F530">
            <v>250</v>
          </cell>
          <cell r="G530">
            <v>72792</v>
          </cell>
          <cell r="H530">
            <v>78254</v>
          </cell>
          <cell r="I530">
            <v>70818</v>
          </cell>
          <cell r="J530">
            <v>117215</v>
          </cell>
        </row>
        <row r="531">
          <cell r="A531" t="str">
            <v>TAPIOCA E SEUS SUCEDÂNEOS</v>
          </cell>
          <cell r="B531" t="str">
            <v>(3º Nível) TAPIOCA E SEUS SUCEDÂNEOS</v>
          </cell>
          <cell r="C531">
            <v>384536</v>
          </cell>
          <cell r="D531">
            <v>240552</v>
          </cell>
          <cell r="E531">
            <v>406133</v>
          </cell>
          <cell r="F531">
            <v>267542</v>
          </cell>
          <cell r="G531">
            <v>869</v>
          </cell>
          <cell r="H531">
            <v>1120</v>
          </cell>
          <cell r="I531">
            <v>1715</v>
          </cell>
          <cell r="J531">
            <v>1040</v>
          </cell>
        </row>
        <row r="532">
          <cell r="A532" t="str">
            <v>TECIDOS E OUTROS PRODUTOS TÊXTEIS DE SEDA</v>
          </cell>
          <cell r="B532" t="str">
            <v>(3º Nível) TECIDOS E OUTROS PRODUTOS TÊXTEIS DE SEDA</v>
          </cell>
          <cell r="C532">
            <v>32798</v>
          </cell>
          <cell r="D532">
            <v>146</v>
          </cell>
          <cell r="E532">
            <v>19006</v>
          </cell>
          <cell r="F532">
            <v>55</v>
          </cell>
          <cell r="G532">
            <v>503395</v>
          </cell>
          <cell r="H532">
            <v>3530</v>
          </cell>
          <cell r="I532">
            <v>282404</v>
          </cell>
          <cell r="J532">
            <v>538</v>
          </cell>
        </row>
        <row r="533">
          <cell r="A533" t="str">
            <v>TILÁPIAS CONGELADAS</v>
          </cell>
          <cell r="B533" t="str">
            <v>(3º Nível) TILÁPIAS CONGELADAS</v>
          </cell>
          <cell r="C533">
            <v>166115</v>
          </cell>
          <cell r="D533">
            <v>102981</v>
          </cell>
          <cell r="E533">
            <v>472560</v>
          </cell>
          <cell r="F533">
            <v>229481</v>
          </cell>
        </row>
        <row r="534">
          <cell r="A534" t="str">
            <v>TILÁPIAS, FRESCAS OU REFRIGERADAS</v>
          </cell>
          <cell r="B534" t="str">
            <v>(3º Nível) TILÁPIAS, FRESCAS OU REFRIGERADAS</v>
          </cell>
          <cell r="C534">
            <v>508</v>
          </cell>
          <cell r="D534">
            <v>155</v>
          </cell>
          <cell r="E534">
            <v>9878</v>
          </cell>
          <cell r="F534">
            <v>3665</v>
          </cell>
        </row>
        <row r="535">
          <cell r="A535" t="str">
            <v>TILÁPIAS, VIVAS</v>
          </cell>
          <cell r="B535" t="str">
            <v>(3º Nível) TILÁPIAS, VIVAS</v>
          </cell>
          <cell r="C535">
            <v>1825</v>
          </cell>
          <cell r="D535">
            <v>615</v>
          </cell>
          <cell r="E535">
            <v>1040</v>
          </cell>
          <cell r="F535">
            <v>321</v>
          </cell>
        </row>
        <row r="536">
          <cell r="A536" t="str">
            <v>TOMATES</v>
          </cell>
          <cell r="B536" t="str">
            <v>(3º Nível) TOMATES</v>
          </cell>
          <cell r="C536">
            <v>62806</v>
          </cell>
          <cell r="D536">
            <v>104089</v>
          </cell>
          <cell r="E536">
            <v>167910</v>
          </cell>
          <cell r="F536">
            <v>217055</v>
          </cell>
          <cell r="G536">
            <v>0</v>
          </cell>
          <cell r="H536">
            <v>0</v>
          </cell>
          <cell r="I536">
            <v>1037</v>
          </cell>
          <cell r="J536">
            <v>10980</v>
          </cell>
        </row>
        <row r="537">
          <cell r="A537" t="str">
            <v>TOMATES PREPARADOS OU CONSERVADOS</v>
          </cell>
          <cell r="B537" t="str">
            <v>(3º Nível) TOMATES PREPARADOS OU CONSERVADOS</v>
          </cell>
          <cell r="C537">
            <v>874915</v>
          </cell>
          <cell r="D537">
            <v>856060</v>
          </cell>
          <cell r="E537">
            <v>244510</v>
          </cell>
          <cell r="F537">
            <v>230841</v>
          </cell>
          <cell r="G537">
            <v>2095256</v>
          </cell>
          <cell r="H537">
            <v>2431958</v>
          </cell>
          <cell r="I537">
            <v>3137143</v>
          </cell>
          <cell r="J537">
            <v>3596194</v>
          </cell>
        </row>
        <row r="538">
          <cell r="A538" t="str">
            <v>TRIGO</v>
          </cell>
          <cell r="B538" t="str">
            <v>(3º Nível) TRIGO</v>
          </cell>
          <cell r="C538">
            <v>2</v>
          </cell>
          <cell r="D538">
            <v>2</v>
          </cell>
          <cell r="E538">
            <v>4</v>
          </cell>
          <cell r="F538">
            <v>2</v>
          </cell>
          <cell r="G538">
            <v>114150367</v>
          </cell>
          <cell r="H538">
            <v>508980535</v>
          </cell>
          <cell r="I538">
            <v>146522266</v>
          </cell>
          <cell r="J538">
            <v>534837933</v>
          </cell>
        </row>
        <row r="539">
          <cell r="A539" t="str">
            <v>TRIGO MOURISCO</v>
          </cell>
          <cell r="B539" t="str">
            <v>(3º Nível) TRIGO MOURISCO</v>
          </cell>
          <cell r="C539">
            <v>312203</v>
          </cell>
          <cell r="D539">
            <v>678000</v>
          </cell>
          <cell r="E539">
            <v>150380</v>
          </cell>
          <cell r="F539">
            <v>262951</v>
          </cell>
        </row>
        <row r="540">
          <cell r="A540" t="str">
            <v>TRUTAS CONGELADAS</v>
          </cell>
          <cell r="B540" t="str">
            <v>(3º Nível) TRUTAS CONGELADAS</v>
          </cell>
          <cell r="C540">
            <v>0</v>
          </cell>
          <cell r="D540">
            <v>0</v>
          </cell>
          <cell r="E540">
            <v>434</v>
          </cell>
          <cell r="F540">
            <v>43</v>
          </cell>
          <cell r="G540">
            <v>0</v>
          </cell>
          <cell r="H540">
            <v>0</v>
          </cell>
          <cell r="I540">
            <v>110000</v>
          </cell>
          <cell r="J540">
            <v>18200</v>
          </cell>
        </row>
        <row r="541">
          <cell r="A541" t="str">
            <v>TRUTAS, VIVAS</v>
          </cell>
          <cell r="B541" t="str">
            <v>(3º Nível) TRUTAS, VIVAS</v>
          </cell>
          <cell r="C541">
            <v>0</v>
          </cell>
          <cell r="D541">
            <v>0</v>
          </cell>
          <cell r="E541">
            <v>245</v>
          </cell>
          <cell r="F541">
            <v>55</v>
          </cell>
        </row>
        <row r="542">
          <cell r="A542" t="str">
            <v>UÍSQUE</v>
          </cell>
          <cell r="B542" t="str">
            <v>(3º Nível) UÍSQUE</v>
          </cell>
          <cell r="C542">
            <v>448150</v>
          </cell>
          <cell r="D542">
            <v>142283</v>
          </cell>
          <cell r="E542">
            <v>527456</v>
          </cell>
          <cell r="F542">
            <v>138164</v>
          </cell>
          <cell r="G542">
            <v>7254485</v>
          </cell>
          <cell r="H542">
            <v>3321253</v>
          </cell>
          <cell r="I542">
            <v>14087144</v>
          </cell>
          <cell r="J542">
            <v>5582033</v>
          </cell>
        </row>
        <row r="543">
          <cell r="A543" t="str">
            <v>UVAS FRESCAS</v>
          </cell>
          <cell r="B543" t="str">
            <v>(3º Nível) UVAS FRESCAS</v>
          </cell>
          <cell r="C543">
            <v>755713</v>
          </cell>
          <cell r="D543">
            <v>414864</v>
          </cell>
          <cell r="E543">
            <v>1166082</v>
          </cell>
          <cell r="F543">
            <v>804318</v>
          </cell>
          <cell r="G543">
            <v>248067</v>
          </cell>
          <cell r="H543">
            <v>163562</v>
          </cell>
          <cell r="I543">
            <v>0</v>
          </cell>
          <cell r="J543">
            <v>0</v>
          </cell>
        </row>
        <row r="544">
          <cell r="A544" t="str">
            <v>UVAS SECAS</v>
          </cell>
          <cell r="B544" t="str">
            <v>(3º Nível) UVAS SECAS</v>
          </cell>
          <cell r="C544">
            <v>34194</v>
          </cell>
          <cell r="D544">
            <v>25966</v>
          </cell>
          <cell r="E544">
            <v>3283</v>
          </cell>
          <cell r="F544">
            <v>813</v>
          </cell>
          <cell r="G544">
            <v>4291498</v>
          </cell>
          <cell r="H544">
            <v>3221698</v>
          </cell>
          <cell r="I544">
            <v>3615430</v>
          </cell>
          <cell r="J544">
            <v>2719028</v>
          </cell>
        </row>
        <row r="545">
          <cell r="A545" t="str">
            <v>VESTUÁRIO E OUTROS PRODUTOS TÊXTEIS DE ALGODÃO</v>
          </cell>
          <cell r="B545" t="str">
            <v>(3º Nível) VESTUÁRIO E OUTROS PRODUTOS TÊXTEIS DE ALGODÃO</v>
          </cell>
          <cell r="C545">
            <v>5901645</v>
          </cell>
          <cell r="D545">
            <v>667399</v>
          </cell>
          <cell r="E545">
            <v>9804624</v>
          </cell>
          <cell r="F545">
            <v>753836</v>
          </cell>
          <cell r="G545">
            <v>27383748</v>
          </cell>
          <cell r="H545">
            <v>1675074</v>
          </cell>
          <cell r="I545">
            <v>36359642</v>
          </cell>
          <cell r="J545">
            <v>2062839</v>
          </cell>
        </row>
        <row r="546">
          <cell r="A546" t="str">
            <v>VESTUÁRIOS E PRODUTOS TÊXTEIS DE LÃ</v>
          </cell>
          <cell r="B546" t="str">
            <v>(3º Nível) VESTUÁRIOS E PRODUTOS TÊXTEIS DE LÃ</v>
          </cell>
          <cell r="C546">
            <v>50780</v>
          </cell>
          <cell r="D546">
            <v>1891</v>
          </cell>
          <cell r="E546">
            <v>111241</v>
          </cell>
          <cell r="F546">
            <v>3263</v>
          </cell>
          <cell r="G546">
            <v>763158</v>
          </cell>
          <cell r="H546">
            <v>15825</v>
          </cell>
          <cell r="I546">
            <v>1288838</v>
          </cell>
          <cell r="J546">
            <v>22921</v>
          </cell>
        </row>
        <row r="547">
          <cell r="A547" t="str">
            <v>VINAGRE</v>
          </cell>
          <cell r="B547" t="str">
            <v>(3º Nível) VINAGRE</v>
          </cell>
          <cell r="C547">
            <v>98933</v>
          </cell>
          <cell r="D547">
            <v>301695</v>
          </cell>
          <cell r="E547">
            <v>65435</v>
          </cell>
          <cell r="F547">
            <v>173572</v>
          </cell>
          <cell r="G547">
            <v>209864</v>
          </cell>
          <cell r="H547">
            <v>82534</v>
          </cell>
          <cell r="I547">
            <v>144179</v>
          </cell>
          <cell r="J547">
            <v>69855</v>
          </cell>
        </row>
        <row r="548">
          <cell r="A548" t="str">
            <v>VINHO</v>
          </cell>
          <cell r="B548" t="str">
            <v>(3º Nível) VINHO</v>
          </cell>
          <cell r="C548">
            <v>1140223</v>
          </cell>
          <cell r="D548">
            <v>852680</v>
          </cell>
          <cell r="E548">
            <v>1731285</v>
          </cell>
          <cell r="F548">
            <v>1263737</v>
          </cell>
          <cell r="G548">
            <v>40243392</v>
          </cell>
          <cell r="H548">
            <v>15599953</v>
          </cell>
          <cell r="I548">
            <v>42638133</v>
          </cell>
          <cell r="J548">
            <v>14424632</v>
          </cell>
        </row>
        <row r="549">
          <cell r="A549" t="str">
            <v>VODKA</v>
          </cell>
          <cell r="B549" t="str">
            <v>(3º Nível) VODKA</v>
          </cell>
          <cell r="C549">
            <v>46174</v>
          </cell>
          <cell r="D549">
            <v>52437</v>
          </cell>
          <cell r="E549">
            <v>41797</v>
          </cell>
          <cell r="F549">
            <v>38331</v>
          </cell>
          <cell r="G549">
            <v>946462</v>
          </cell>
          <cell r="H549">
            <v>569192</v>
          </cell>
          <cell r="I549">
            <v>406285</v>
          </cell>
          <cell r="J549">
            <v>186506</v>
          </cell>
        </row>
        <row r="550">
          <cell r="A550" t="str">
            <v>WAFFLES E 'WAFERS'</v>
          </cell>
          <cell r="B550" t="str">
            <v>(3º Nível) WAFFLES E 'WAFERS'</v>
          </cell>
          <cell r="C550">
            <v>2989820</v>
          </cell>
          <cell r="D550">
            <v>1492041</v>
          </cell>
          <cell r="E550">
            <v>3868608</v>
          </cell>
          <cell r="F550">
            <v>1762083</v>
          </cell>
          <cell r="G550">
            <v>1390994</v>
          </cell>
          <cell r="H550">
            <v>310346</v>
          </cell>
          <cell r="I550">
            <v>2341395</v>
          </cell>
          <cell r="J550">
            <v>474159</v>
          </cell>
        </row>
        <row r="551">
          <cell r="A551" t="str">
            <v>VINAGRE</v>
          </cell>
          <cell r="B551" t="str">
            <v>(3º Nível) VINAGRE</v>
          </cell>
        </row>
        <row r="552">
          <cell r="A552" t="str">
            <v>VINHO</v>
          </cell>
          <cell r="B552" t="str">
            <v>(3º Nível) VINHO</v>
          </cell>
        </row>
        <row r="553">
          <cell r="A553" t="str">
            <v>VODKA</v>
          </cell>
          <cell r="B553" t="str">
            <v>(3º Nível) VODKA</v>
          </cell>
        </row>
        <row r="554">
          <cell r="A554" t="str">
            <v>WAFFLES E 'WAFERS'</v>
          </cell>
          <cell r="B554" t="str">
            <v>(3º Nível) WAFFLES E 'WAFERS'</v>
          </cell>
        </row>
        <row r="555">
          <cell r="A555" t="e">
            <v>#VALUE!</v>
          </cell>
        </row>
        <row r="556">
          <cell r="A556" t="e">
            <v>#VALUE!</v>
          </cell>
        </row>
        <row r="557">
          <cell r="A557" t="e">
            <v>#VALUE!</v>
          </cell>
        </row>
        <row r="558">
          <cell r="A558" t="e">
            <v>#VALUE!</v>
          </cell>
        </row>
        <row r="559">
          <cell r="A559" t="e">
            <v>#VALUE!</v>
          </cell>
        </row>
        <row r="560">
          <cell r="A560" t="e">
            <v>#VALUE!</v>
          </cell>
        </row>
      </sheetData>
      <sheetData sheetId="1">
        <row r="4">
          <cell r="A4" t="str">
            <v/>
          </cell>
          <cell r="B4" t="str">
            <v xml:space="preserve">(1º Nível) </v>
          </cell>
          <cell r="C4">
            <v>60647364702</v>
          </cell>
          <cell r="D4">
            <v>129953030002</v>
          </cell>
          <cell r="E4">
            <v>72703043970</v>
          </cell>
          <cell r="F4">
            <v>128941688231</v>
          </cell>
          <cell r="G4">
            <v>7223047450</v>
          </cell>
          <cell r="H4">
            <v>10155042215</v>
          </cell>
          <cell r="I4">
            <v>8739777910</v>
          </cell>
          <cell r="J4">
            <v>11047620159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166311131</v>
          </cell>
          <cell r="D5">
            <v>62486887</v>
          </cell>
          <cell r="E5">
            <v>79131799</v>
          </cell>
          <cell r="F5">
            <v>10719669</v>
          </cell>
          <cell r="G5">
            <v>3362129</v>
          </cell>
          <cell r="H5">
            <v>130911</v>
          </cell>
          <cell r="I5">
            <v>4910024</v>
          </cell>
          <cell r="J5">
            <v>160000</v>
          </cell>
        </row>
        <row r="6">
          <cell r="A6" t="str">
            <v>BEBIDAS</v>
          </cell>
          <cell r="B6" t="str">
            <v>(1º Nível) BEBIDAS</v>
          </cell>
          <cell r="C6">
            <v>169286066</v>
          </cell>
          <cell r="D6">
            <v>133668664</v>
          </cell>
          <cell r="E6">
            <v>211144450</v>
          </cell>
          <cell r="F6">
            <v>183777521</v>
          </cell>
          <cell r="G6">
            <v>348074054</v>
          </cell>
          <cell r="H6">
            <v>172102283</v>
          </cell>
          <cell r="I6">
            <v>499230301</v>
          </cell>
          <cell r="J6">
            <v>220691708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172264321</v>
          </cell>
          <cell r="D7">
            <v>44628761</v>
          </cell>
          <cell r="E7">
            <v>194865145</v>
          </cell>
          <cell r="F7">
            <v>49479024</v>
          </cell>
          <cell r="G7">
            <v>179303872</v>
          </cell>
          <cell r="H7">
            <v>63673655</v>
          </cell>
          <cell r="I7">
            <v>249941053</v>
          </cell>
          <cell r="J7">
            <v>81509184</v>
          </cell>
        </row>
        <row r="8">
          <cell r="A8" t="str">
            <v>CAFÉ</v>
          </cell>
          <cell r="B8" t="str">
            <v>(1º Nível) CAFÉ</v>
          </cell>
          <cell r="C8">
            <v>2914001897</v>
          </cell>
          <cell r="D8">
            <v>1264449998</v>
          </cell>
          <cell r="E8">
            <v>3357422144</v>
          </cell>
          <cell r="F8">
            <v>1425999295</v>
          </cell>
          <cell r="G8">
            <v>42594616</v>
          </cell>
          <cell r="H8">
            <v>3410418</v>
          </cell>
          <cell r="I8">
            <v>46049267</v>
          </cell>
          <cell r="J8">
            <v>4532849</v>
          </cell>
          <cell r="M8">
            <v>1412871853</v>
          </cell>
          <cell r="N8">
            <v>913253121</v>
          </cell>
          <cell r="O8">
            <v>1954986074</v>
          </cell>
          <cell r="P8">
            <v>1185895039</v>
          </cell>
        </row>
        <row r="9">
          <cell r="A9" t="str">
            <v>CARNES</v>
          </cell>
          <cell r="B9" t="str">
            <v>(1º Nível) CARNES</v>
          </cell>
          <cell r="C9">
            <v>9786303167</v>
          </cell>
          <cell r="D9">
            <v>4235948105</v>
          </cell>
          <cell r="E9">
            <v>11073927680</v>
          </cell>
          <cell r="F9">
            <v>4483759683</v>
          </cell>
          <cell r="G9">
            <v>213871502</v>
          </cell>
          <cell r="H9">
            <v>38722296</v>
          </cell>
          <cell r="I9">
            <v>282793349</v>
          </cell>
          <cell r="J9">
            <v>51202136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1841717342</v>
          </cell>
          <cell r="D10">
            <v>8906276194</v>
          </cell>
          <cell r="E10">
            <v>1701082075</v>
          </cell>
          <cell r="F10">
            <v>6899825427</v>
          </cell>
          <cell r="G10">
            <v>1648148146</v>
          </cell>
          <cell r="H10">
            <v>6180801977</v>
          </cell>
          <cell r="I10">
            <v>2112472094</v>
          </cell>
          <cell r="J10">
            <v>6832120735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203815421</v>
          </cell>
          <cell r="D11">
            <v>104713752</v>
          </cell>
          <cell r="E11">
            <v>237390126</v>
          </cell>
          <cell r="F11">
            <v>105330612</v>
          </cell>
          <cell r="G11">
            <v>29400005</v>
          </cell>
          <cell r="H11">
            <v>11606515</v>
          </cell>
          <cell r="I11">
            <v>33258735</v>
          </cell>
          <cell r="J11">
            <v>12662644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27480435455</v>
          </cell>
          <cell r="D12">
            <v>79844123493</v>
          </cell>
          <cell r="E12">
            <v>34187700393</v>
          </cell>
          <cell r="F12">
            <v>77244251236</v>
          </cell>
          <cell r="G12">
            <v>134732160</v>
          </cell>
          <cell r="H12">
            <v>418800928</v>
          </cell>
          <cell r="I12">
            <v>356114107</v>
          </cell>
          <cell r="J12">
            <v>714592796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4600804447</v>
          </cell>
          <cell r="D13">
            <v>15310000560</v>
          </cell>
          <cell r="E13">
            <v>5575711651</v>
          </cell>
          <cell r="F13">
            <v>16258527660</v>
          </cell>
          <cell r="G13">
            <v>378562484</v>
          </cell>
          <cell r="H13">
            <v>693522466</v>
          </cell>
          <cell r="I13">
            <v>149133505</v>
          </cell>
          <cell r="J13">
            <v>222623843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676763890</v>
          </cell>
          <cell r="D14">
            <v>247732107</v>
          </cell>
          <cell r="E14">
            <v>977103625</v>
          </cell>
          <cell r="F14">
            <v>248363556</v>
          </cell>
          <cell r="G14">
            <v>70484815</v>
          </cell>
          <cell r="H14">
            <v>20719973</v>
          </cell>
          <cell r="I14">
            <v>101530827</v>
          </cell>
          <cell r="J14">
            <v>36035646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559073900</v>
          </cell>
          <cell r="D15">
            <v>257128317</v>
          </cell>
          <cell r="E15">
            <v>580655530</v>
          </cell>
          <cell r="F15">
            <v>254816792</v>
          </cell>
          <cell r="G15">
            <v>170054351</v>
          </cell>
          <cell r="H15">
            <v>54363988</v>
          </cell>
          <cell r="I15">
            <v>221631457</v>
          </cell>
          <cell r="J15">
            <v>101606909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605763859</v>
          </cell>
          <cell r="D16">
            <v>334310161</v>
          </cell>
          <cell r="E16">
            <v>675246042</v>
          </cell>
          <cell r="F16">
            <v>339079739</v>
          </cell>
          <cell r="G16">
            <v>382634519</v>
          </cell>
          <cell r="H16">
            <v>78957063</v>
          </cell>
          <cell r="I16">
            <v>439377807</v>
          </cell>
          <cell r="J16">
            <v>79840145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1576960224</v>
          </cell>
          <cell r="D17">
            <v>992343829</v>
          </cell>
          <cell r="E17">
            <v>2195375899</v>
          </cell>
          <cell r="F17">
            <v>1288165386</v>
          </cell>
          <cell r="G17">
            <v>284327193</v>
          </cell>
          <cell r="H17">
            <v>34986010</v>
          </cell>
          <cell r="I17">
            <v>352125352</v>
          </cell>
          <cell r="J17">
            <v>52429366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442081831</v>
          </cell>
          <cell r="D18">
            <v>468327402</v>
          </cell>
          <cell r="E18">
            <v>573189817</v>
          </cell>
          <cell r="F18">
            <v>584373813</v>
          </cell>
          <cell r="G18">
            <v>292993884</v>
          </cell>
          <cell r="H18">
            <v>241313466</v>
          </cell>
          <cell r="I18">
            <v>294243747</v>
          </cell>
          <cell r="J18">
            <v>215471250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837776690</v>
          </cell>
          <cell r="D19">
            <v>239911997</v>
          </cell>
          <cell r="E19">
            <v>838956079</v>
          </cell>
          <cell r="F19">
            <v>273525489</v>
          </cell>
          <cell r="G19">
            <v>29590271</v>
          </cell>
          <cell r="H19">
            <v>7233493</v>
          </cell>
          <cell r="I19">
            <v>33974128</v>
          </cell>
          <cell r="J19">
            <v>6828560</v>
          </cell>
        </row>
        <row r="20">
          <cell r="A20" t="str">
            <v>LÁCTEOS</v>
          </cell>
          <cell r="B20" t="str">
            <v>(1º Nível) LÁCTEOS</v>
          </cell>
          <cell r="C20">
            <v>40376619</v>
          </cell>
          <cell r="D20">
            <v>17461339</v>
          </cell>
          <cell r="E20">
            <v>63474024</v>
          </cell>
          <cell r="F20">
            <v>24819455</v>
          </cell>
          <cell r="G20">
            <v>215558823</v>
          </cell>
          <cell r="H20">
            <v>64954495</v>
          </cell>
          <cell r="I20">
            <v>275026096</v>
          </cell>
          <cell r="J20">
            <v>81968152</v>
          </cell>
        </row>
        <row r="21">
          <cell r="A21" t="str">
            <v>PESCADOS</v>
          </cell>
          <cell r="B21" t="str">
            <v>(1º Nível) PESCADOS</v>
          </cell>
          <cell r="C21">
            <v>120539110</v>
          </cell>
          <cell r="D21">
            <v>26542615</v>
          </cell>
          <cell r="E21">
            <v>157265830</v>
          </cell>
          <cell r="F21">
            <v>25522546</v>
          </cell>
          <cell r="G21">
            <v>532507941</v>
          </cell>
          <cell r="H21">
            <v>161602946</v>
          </cell>
          <cell r="I21">
            <v>661088213</v>
          </cell>
          <cell r="J21">
            <v>197104813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6783102</v>
          </cell>
          <cell r="D22">
            <v>1588580</v>
          </cell>
          <cell r="E22">
            <v>8344521</v>
          </cell>
          <cell r="F22">
            <v>1259928</v>
          </cell>
          <cell r="G22">
            <v>23857161</v>
          </cell>
          <cell r="H22">
            <v>2440270</v>
          </cell>
          <cell r="I22">
            <v>26137917</v>
          </cell>
          <cell r="J22">
            <v>2216008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474972903</v>
          </cell>
          <cell r="D23">
            <v>297315316</v>
          </cell>
          <cell r="E23">
            <v>494435179</v>
          </cell>
          <cell r="F23">
            <v>298048281</v>
          </cell>
          <cell r="G23">
            <v>194504969</v>
          </cell>
          <cell r="H23">
            <v>54931719</v>
          </cell>
          <cell r="I23">
            <v>207419895</v>
          </cell>
          <cell r="J23">
            <v>55143170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55935355</v>
          </cell>
          <cell r="D24">
            <v>25670939</v>
          </cell>
          <cell r="E24">
            <v>125637175</v>
          </cell>
          <cell r="F24">
            <v>34536263</v>
          </cell>
          <cell r="G24">
            <v>639</v>
          </cell>
          <cell r="H24">
            <v>10</v>
          </cell>
          <cell r="I24">
            <v>10563</v>
          </cell>
          <cell r="J24">
            <v>863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6590349230</v>
          </cell>
          <cell r="D25">
            <v>15366097545</v>
          </cell>
          <cell r="E25">
            <v>7699457338</v>
          </cell>
          <cell r="F25">
            <v>16779034935</v>
          </cell>
          <cell r="G25">
            <v>709026575</v>
          </cell>
          <cell r="H25">
            <v>623970885</v>
          </cell>
          <cell r="I25">
            <v>928309288</v>
          </cell>
          <cell r="J25">
            <v>858818705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117801570</v>
          </cell>
          <cell r="D26">
            <v>158260052</v>
          </cell>
          <cell r="E26">
            <v>158331770</v>
          </cell>
          <cell r="F26">
            <v>189380553</v>
          </cell>
          <cell r="G26">
            <v>607362860</v>
          </cell>
          <cell r="H26">
            <v>746394610</v>
          </cell>
          <cell r="I26">
            <v>522707343</v>
          </cell>
          <cell r="J26">
            <v>653195043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174248662</v>
          </cell>
          <cell r="D27">
            <v>307841520</v>
          </cell>
          <cell r="E27">
            <v>271570485</v>
          </cell>
          <cell r="F27">
            <v>333439387</v>
          </cell>
          <cell r="G27">
            <v>521840376</v>
          </cell>
          <cell r="H27">
            <v>371115515</v>
          </cell>
          <cell r="I27">
            <v>736998148</v>
          </cell>
          <cell r="J27">
            <v>472519751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174387461</v>
          </cell>
          <cell r="D28">
            <v>179102125</v>
          </cell>
          <cell r="E28">
            <v>218652144</v>
          </cell>
          <cell r="F28">
            <v>206512075</v>
          </cell>
          <cell r="G28">
            <v>204145655</v>
          </cell>
          <cell r="H28">
            <v>107115547</v>
          </cell>
          <cell r="I28">
            <v>199526464</v>
          </cell>
          <cell r="J28">
            <v>92160050</v>
          </cell>
        </row>
        <row r="29">
          <cell r="A29" t="str">
            <v>SUCOS</v>
          </cell>
          <cell r="B29" t="str">
            <v>(1º Nível) SUCOS</v>
          </cell>
          <cell r="C29">
            <v>858611049</v>
          </cell>
          <cell r="D29">
            <v>1127099744</v>
          </cell>
          <cell r="E29">
            <v>1046973049</v>
          </cell>
          <cell r="F29">
            <v>1399139906</v>
          </cell>
          <cell r="G29">
            <v>6108450</v>
          </cell>
          <cell r="H29">
            <v>2170776</v>
          </cell>
          <cell r="I29">
            <v>5768230</v>
          </cell>
          <cell r="J29">
            <v>2185833</v>
          </cell>
        </row>
        <row r="30">
          <cell r="A30" t="str">
            <v/>
          </cell>
          <cell r="B30" t="str">
            <v xml:space="preserve">(2º Nível) </v>
          </cell>
          <cell r="C30">
            <v>60647364702</v>
          </cell>
          <cell r="D30">
            <v>129953030002</v>
          </cell>
          <cell r="E30">
            <v>72703043970</v>
          </cell>
          <cell r="F30">
            <v>128941688231</v>
          </cell>
          <cell r="G30">
            <v>7223047450</v>
          </cell>
          <cell r="H30">
            <v>10155042215</v>
          </cell>
          <cell r="I30">
            <v>8739777910</v>
          </cell>
          <cell r="J30">
            <v>11047620159</v>
          </cell>
        </row>
        <row r="31">
          <cell r="A31" t="str">
            <v>ABACATES</v>
          </cell>
          <cell r="B31" t="str">
            <v>(2º Nível) ABACATES</v>
          </cell>
          <cell r="C31">
            <v>11166560</v>
          </cell>
          <cell r="D31">
            <v>6209805</v>
          </cell>
          <cell r="E31">
            <v>12503327</v>
          </cell>
          <cell r="F31">
            <v>7038618</v>
          </cell>
          <cell r="G31">
            <v>159250</v>
          </cell>
          <cell r="H31">
            <v>56726</v>
          </cell>
          <cell r="I31">
            <v>0</v>
          </cell>
          <cell r="J31">
            <v>0</v>
          </cell>
        </row>
        <row r="32">
          <cell r="A32" t="str">
            <v>ABACAXIS</v>
          </cell>
          <cell r="B32" t="str">
            <v>(2º Nível) ABACAXIS</v>
          </cell>
          <cell r="C32">
            <v>607257</v>
          </cell>
          <cell r="D32">
            <v>860088</v>
          </cell>
          <cell r="E32">
            <v>1166507</v>
          </cell>
          <cell r="F32">
            <v>1657697</v>
          </cell>
          <cell r="G32">
            <v>105975</v>
          </cell>
          <cell r="H32">
            <v>6000</v>
          </cell>
          <cell r="I32">
            <v>77718</v>
          </cell>
          <cell r="J32">
            <v>17204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550</v>
          </cell>
          <cell r="D33">
            <v>235</v>
          </cell>
          <cell r="E33">
            <v>0</v>
          </cell>
          <cell r="F33">
            <v>0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4074131759</v>
          </cell>
          <cell r="D34">
            <v>14385566121</v>
          </cell>
          <cell r="E34">
            <v>4955018647</v>
          </cell>
          <cell r="F34">
            <v>15253836684</v>
          </cell>
          <cell r="G34">
            <v>855417</v>
          </cell>
          <cell r="H34">
            <v>1003303</v>
          </cell>
          <cell r="I34">
            <v>1911914</v>
          </cell>
          <cell r="J34">
            <v>1726144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285583181</v>
          </cell>
          <cell r="D35">
            <v>58383342</v>
          </cell>
          <cell r="E35">
            <v>256878511</v>
          </cell>
          <cell r="F35">
            <v>51859026</v>
          </cell>
          <cell r="G35">
            <v>58972787</v>
          </cell>
          <cell r="H35">
            <v>7677062</v>
          </cell>
          <cell r="I35">
            <v>71066330</v>
          </cell>
          <cell r="J35">
            <v>9075874</v>
          </cell>
        </row>
        <row r="36">
          <cell r="A36" t="str">
            <v>ÁLCOOL</v>
          </cell>
          <cell r="B36" t="str">
            <v>(2º Nível) ÁLCOOL</v>
          </cell>
          <cell r="C36">
            <v>517013243</v>
          </cell>
          <cell r="D36">
            <v>896323961</v>
          </cell>
          <cell r="E36">
            <v>608952255</v>
          </cell>
          <cell r="F36">
            <v>973985013</v>
          </cell>
          <cell r="G36">
            <v>348381622</v>
          </cell>
          <cell r="H36">
            <v>665025725</v>
          </cell>
          <cell r="I36">
            <v>112403821</v>
          </cell>
          <cell r="J36">
            <v>191297846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1504828232</v>
          </cell>
          <cell r="D37">
            <v>953515190</v>
          </cell>
          <cell r="E37">
            <v>2125234122</v>
          </cell>
          <cell r="F37">
            <v>1251050581</v>
          </cell>
          <cell r="G37">
            <v>258593646</v>
          </cell>
          <cell r="H37">
            <v>27328042</v>
          </cell>
          <cell r="I37">
            <v>320544663</v>
          </cell>
          <cell r="J37">
            <v>43146309</v>
          </cell>
        </row>
        <row r="38">
          <cell r="A38" t="str">
            <v>AMEIXAS</v>
          </cell>
          <cell r="B38" t="str">
            <v>(2º Nível) AMEIXAS</v>
          </cell>
          <cell r="C38">
            <v>9428</v>
          </cell>
          <cell r="D38">
            <v>2687</v>
          </cell>
          <cell r="E38">
            <v>10762</v>
          </cell>
          <cell r="F38">
            <v>2312</v>
          </cell>
          <cell r="G38">
            <v>11323650</v>
          </cell>
          <cell r="H38">
            <v>5477458</v>
          </cell>
          <cell r="I38">
            <v>13542290</v>
          </cell>
          <cell r="J38">
            <v>4092640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192479823</v>
          </cell>
          <cell r="D39">
            <v>155370634</v>
          </cell>
          <cell r="E39">
            <v>172263627</v>
          </cell>
          <cell r="F39">
            <v>131554375</v>
          </cell>
          <cell r="G39">
            <v>2532720</v>
          </cell>
          <cell r="H39">
            <v>1310502</v>
          </cell>
          <cell r="I39">
            <v>3381660</v>
          </cell>
          <cell r="J39">
            <v>2815679</v>
          </cell>
        </row>
        <row r="40">
          <cell r="A40" t="str">
            <v>AVESTRUZES VIVAS</v>
          </cell>
          <cell r="B40" t="str">
            <v>(2º Nível) AVESTRUZES VIVAS</v>
          </cell>
          <cell r="C40">
            <v>0</v>
          </cell>
          <cell r="D40">
            <v>0</v>
          </cell>
          <cell r="E40">
            <v>1025</v>
          </cell>
          <cell r="F40">
            <v>40</v>
          </cell>
        </row>
        <row r="41">
          <cell r="A41" t="str">
            <v>BANANAS</v>
          </cell>
          <cell r="B41" t="str">
            <v>(2º Nível) BANANAS</v>
          </cell>
          <cell r="C41">
            <v>17364462</v>
          </cell>
          <cell r="D41">
            <v>60801713</v>
          </cell>
          <cell r="E41">
            <v>21031129</v>
          </cell>
          <cell r="F41">
            <v>63663185</v>
          </cell>
          <cell r="G41">
            <v>177548</v>
          </cell>
          <cell r="H41">
            <v>78423</v>
          </cell>
          <cell r="I41">
            <v>91363</v>
          </cell>
          <cell r="J41">
            <v>28890</v>
          </cell>
        </row>
        <row r="42">
          <cell r="A42" t="str">
            <v>BEBIDAS ALCÓOLICAS</v>
          </cell>
          <cell r="B42" t="str">
            <v>(2º Nível) BEBIDAS ALCÓOLICAS</v>
          </cell>
          <cell r="C42">
            <v>66348922</v>
          </cell>
          <cell r="D42">
            <v>103779948</v>
          </cell>
          <cell r="E42">
            <v>98220330</v>
          </cell>
          <cell r="F42">
            <v>145147020</v>
          </cell>
          <cell r="G42">
            <v>264059814</v>
          </cell>
          <cell r="H42">
            <v>101511462</v>
          </cell>
          <cell r="I42">
            <v>400439179</v>
          </cell>
          <cell r="J42">
            <v>145856259</v>
          </cell>
        </row>
        <row r="43">
          <cell r="A43" t="str">
            <v>BEBIDAS NÃO ALCOÓLICAS</v>
          </cell>
          <cell r="B43" t="str">
            <v>(2º Nível) BEBIDAS NÃO ALCOÓLICAS</v>
          </cell>
          <cell r="C43">
            <v>8840971</v>
          </cell>
          <cell r="D43">
            <v>23132063</v>
          </cell>
          <cell r="E43">
            <v>13259602</v>
          </cell>
          <cell r="F43">
            <v>30124058</v>
          </cell>
          <cell r="G43">
            <v>54370570</v>
          </cell>
          <cell r="H43">
            <v>67221860</v>
          </cell>
          <cell r="I43">
            <v>67305449</v>
          </cell>
          <cell r="J43">
            <v>70837218</v>
          </cell>
        </row>
        <row r="44">
          <cell r="A44" t="str">
            <v>BORRACHA NATURAL E GOMAS NATURAIS</v>
          </cell>
          <cell r="B44" t="str">
            <v>(2º Nível) BORRACHA NATURAL E GOMAS NATURAIS</v>
          </cell>
          <cell r="C44">
            <v>850610</v>
          </cell>
          <cell r="D44">
            <v>531716</v>
          </cell>
          <cell r="E44">
            <v>2796819</v>
          </cell>
          <cell r="F44">
            <v>1418793</v>
          </cell>
          <cell r="G44">
            <v>146494766</v>
          </cell>
          <cell r="H44">
            <v>101939051</v>
          </cell>
          <cell r="I44">
            <v>238316189</v>
          </cell>
          <cell r="J44">
            <v>133796871</v>
          </cell>
        </row>
        <row r="45">
          <cell r="A45" t="str">
            <v>BOVINOS E BUBALINOS VIVOS</v>
          </cell>
          <cell r="B45" t="str">
            <v>(2º Nível) BOVINOS E BUBALINOS VIVOS</v>
          </cell>
          <cell r="C45">
            <v>117024652</v>
          </cell>
          <cell r="D45">
            <v>61620402</v>
          </cell>
          <cell r="E45">
            <v>22152601</v>
          </cell>
          <cell r="F45">
            <v>9834996</v>
          </cell>
          <cell r="G45">
            <v>352090</v>
          </cell>
          <cell r="H45">
            <v>19327</v>
          </cell>
          <cell r="I45">
            <v>451960</v>
          </cell>
          <cell r="J45">
            <v>18770</v>
          </cell>
        </row>
        <row r="46">
          <cell r="A46" t="str">
            <v>CACAU INTEIRO OU PARTIDO</v>
          </cell>
          <cell r="B46" t="str">
            <v>(2º Nível) CACAU INTEIRO OU PARTIDO</v>
          </cell>
          <cell r="C46">
            <v>833028</v>
          </cell>
          <cell r="D46">
            <v>195877</v>
          </cell>
          <cell r="E46">
            <v>564021</v>
          </cell>
          <cell r="F46">
            <v>132867</v>
          </cell>
          <cell r="G46">
            <v>84186388</v>
          </cell>
          <cell r="H46">
            <v>33780568</v>
          </cell>
          <cell r="I46">
            <v>108983168</v>
          </cell>
          <cell r="J46">
            <v>40054116</v>
          </cell>
        </row>
        <row r="47">
          <cell r="A47" t="str">
            <v>CAFÉ VERDE E CAFÉ TORRADO</v>
          </cell>
          <cell r="B47" t="str">
            <v>(2º Nível) CAFÉ VERDE E CAFÉ TORRADO</v>
          </cell>
          <cell r="C47">
            <v>2595769465</v>
          </cell>
          <cell r="D47">
            <v>1206911664</v>
          </cell>
          <cell r="E47">
            <v>3071629493</v>
          </cell>
          <cell r="F47">
            <v>1372727806</v>
          </cell>
          <cell r="G47">
            <v>37780563</v>
          </cell>
          <cell r="H47">
            <v>2944161</v>
          </cell>
          <cell r="I47">
            <v>40497641</v>
          </cell>
          <cell r="J47">
            <v>4002281</v>
          </cell>
        </row>
        <row r="48">
          <cell r="A48" t="str">
            <v>CAMELOS E OUTROS CAMELIDEOS VIVOS</v>
          </cell>
          <cell r="B48" t="str">
            <v>(2º Nível) CAMELOS E OUTROS CAMELIDEOS VIVOS</v>
          </cell>
          <cell r="G48">
            <v>8450</v>
          </cell>
          <cell r="H48">
            <v>9750</v>
          </cell>
          <cell r="I48">
            <v>0</v>
          </cell>
          <cell r="J48">
            <v>0</v>
          </cell>
        </row>
        <row r="49">
          <cell r="A49" t="str">
            <v>CAQUIS</v>
          </cell>
          <cell r="B49" t="str">
            <v>(2º Nível) CAQUIS</v>
          </cell>
          <cell r="C49">
            <v>238752</v>
          </cell>
          <cell r="D49">
            <v>137371</v>
          </cell>
          <cell r="E49">
            <v>1063933</v>
          </cell>
          <cell r="F49">
            <v>911501</v>
          </cell>
          <cell r="G49">
            <v>209755</v>
          </cell>
          <cell r="H49">
            <v>190753</v>
          </cell>
          <cell r="I49">
            <v>139799</v>
          </cell>
          <cell r="J49">
            <v>97565</v>
          </cell>
        </row>
        <row r="50">
          <cell r="A50" t="str">
            <v>CARNE BOVINA</v>
          </cell>
          <cell r="B50" t="str">
            <v>(2º Nível) CARNE BOVINA</v>
          </cell>
          <cell r="C50">
            <v>4683033066</v>
          </cell>
          <cell r="D50">
            <v>1100776553</v>
          </cell>
          <cell r="E50">
            <v>5083095463</v>
          </cell>
          <cell r="F50">
            <v>1064995773</v>
          </cell>
          <cell r="G50">
            <v>105683714</v>
          </cell>
          <cell r="H50">
            <v>24705214</v>
          </cell>
          <cell r="I50">
            <v>165077175</v>
          </cell>
          <cell r="J50">
            <v>35279380</v>
          </cell>
        </row>
        <row r="51">
          <cell r="A51" t="str">
            <v>CARNE DE FRANGO</v>
          </cell>
          <cell r="B51" t="str">
            <v>(2º Nível) CARNE DE FRANGO</v>
          </cell>
          <cell r="C51">
            <v>3583680776</v>
          </cell>
          <cell r="D51">
            <v>2413442037</v>
          </cell>
          <cell r="E51">
            <v>4124008869</v>
          </cell>
          <cell r="F51">
            <v>2591257718</v>
          </cell>
          <cell r="G51">
            <v>5156854</v>
          </cell>
          <cell r="H51">
            <v>2671246</v>
          </cell>
          <cell r="I51">
            <v>8219479</v>
          </cell>
          <cell r="J51">
            <v>3070961</v>
          </cell>
        </row>
        <row r="52">
          <cell r="A52" t="str">
            <v>CARNE DE GANSO</v>
          </cell>
          <cell r="B52" t="str">
            <v>(2º Nível) CARNE DE GANSO</v>
          </cell>
          <cell r="C52">
            <v>1536</v>
          </cell>
          <cell r="D52">
            <v>171</v>
          </cell>
          <cell r="E52">
            <v>0</v>
          </cell>
          <cell r="F52">
            <v>0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336456</v>
          </cell>
          <cell r="D53">
            <v>36019</v>
          </cell>
          <cell r="E53">
            <v>306443</v>
          </cell>
          <cell r="F53">
            <v>33888</v>
          </cell>
          <cell r="G53">
            <v>16307926</v>
          </cell>
          <cell r="H53">
            <v>2258747</v>
          </cell>
          <cell r="I53">
            <v>17109602</v>
          </cell>
          <cell r="J53">
            <v>1983475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4364603</v>
          </cell>
          <cell r="D54">
            <v>1721470</v>
          </cell>
          <cell r="E54">
            <v>4780844</v>
          </cell>
          <cell r="F54">
            <v>1630890</v>
          </cell>
          <cell r="G54">
            <v>219688</v>
          </cell>
          <cell r="H54">
            <v>8130</v>
          </cell>
          <cell r="I54">
            <v>370546</v>
          </cell>
          <cell r="J54">
            <v>12224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42683825</v>
          </cell>
          <cell r="D55">
            <v>22881080</v>
          </cell>
          <cell r="E55">
            <v>46690280</v>
          </cell>
          <cell r="F55">
            <v>23442867</v>
          </cell>
        </row>
        <row r="56">
          <cell r="A56" t="str">
            <v>CARNE SUÍNA</v>
          </cell>
          <cell r="B56" t="str">
            <v>(2º Nível) CARNE SUÍNA</v>
          </cell>
          <cell r="C56">
            <v>1270890870</v>
          </cell>
          <cell r="D56">
            <v>571785853</v>
          </cell>
          <cell r="E56">
            <v>1583531622</v>
          </cell>
          <cell r="F56">
            <v>655025284</v>
          </cell>
          <cell r="G56">
            <v>84523425</v>
          </cell>
          <cell r="H56">
            <v>8802055</v>
          </cell>
          <cell r="I56">
            <v>89228212</v>
          </cell>
          <cell r="J56">
            <v>10542853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3479174</v>
          </cell>
          <cell r="D57">
            <v>1509176</v>
          </cell>
          <cell r="E57">
            <v>9166820</v>
          </cell>
          <cell r="F57">
            <v>3162135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3121608</v>
          </cell>
          <cell r="D58">
            <v>61496</v>
          </cell>
          <cell r="E58">
            <v>3204714</v>
          </cell>
          <cell r="F58">
            <v>104871</v>
          </cell>
          <cell r="G58">
            <v>2102888</v>
          </cell>
          <cell r="H58">
            <v>23580</v>
          </cell>
          <cell r="I58">
            <v>2391839</v>
          </cell>
          <cell r="J58">
            <v>47380</v>
          </cell>
        </row>
        <row r="59">
          <cell r="A59" t="str">
            <v>CELULOSE</v>
          </cell>
          <cell r="B59" t="str">
            <v>(2º Nível) CELULOSE</v>
          </cell>
          <cell r="C59">
            <v>3608112965</v>
          </cell>
          <cell r="D59">
            <v>9565186093</v>
          </cell>
          <cell r="E59">
            <v>3746486857</v>
          </cell>
          <cell r="F59">
            <v>9488112902</v>
          </cell>
          <cell r="G59">
            <v>92788541</v>
          </cell>
          <cell r="H59">
            <v>133081250</v>
          </cell>
          <cell r="I59">
            <v>93956294</v>
          </cell>
          <cell r="J59">
            <v>117607516</v>
          </cell>
        </row>
        <row r="60">
          <cell r="A60" t="str">
            <v>CEREAIS</v>
          </cell>
          <cell r="B60" t="str">
            <v>(2º Nível) CEREAIS</v>
          </cell>
          <cell r="C60">
            <v>1601329178</v>
          </cell>
          <cell r="D60">
            <v>8506603228</v>
          </cell>
          <cell r="E60">
            <v>1444806464</v>
          </cell>
          <cell r="F60">
            <v>6610423891</v>
          </cell>
          <cell r="G60">
            <v>1180245176</v>
          </cell>
          <cell r="H60">
            <v>5363393162</v>
          </cell>
          <cell r="I60">
            <v>1511840368</v>
          </cell>
          <cell r="J60">
            <v>5713667208</v>
          </cell>
        </row>
        <row r="61">
          <cell r="A61" t="str">
            <v>CEREJAS</v>
          </cell>
          <cell r="B61" t="str">
            <v>(2º Nível) CEREJAS</v>
          </cell>
          <cell r="C61">
            <v>54396</v>
          </cell>
          <cell r="D61">
            <v>6358</v>
          </cell>
          <cell r="E61">
            <v>44941</v>
          </cell>
          <cell r="F61">
            <v>6249</v>
          </cell>
          <cell r="G61">
            <v>4978191</v>
          </cell>
          <cell r="H61">
            <v>1731551</v>
          </cell>
          <cell r="I61">
            <v>6005532</v>
          </cell>
          <cell r="J61">
            <v>2122247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49877576</v>
          </cell>
          <cell r="D62">
            <v>26042267</v>
          </cell>
          <cell r="E62">
            <v>58931235</v>
          </cell>
          <cell r="F62">
            <v>34009494</v>
          </cell>
          <cell r="G62">
            <v>5140759</v>
          </cell>
          <cell r="H62">
            <v>810046</v>
          </cell>
          <cell r="I62">
            <v>5857943</v>
          </cell>
          <cell r="J62">
            <v>1008169</v>
          </cell>
        </row>
        <row r="63">
          <cell r="A63" t="str">
            <v>CLEMENTINAS</v>
          </cell>
          <cell r="B63" t="str">
            <v>(2º Nível) CLEMENTINAS</v>
          </cell>
          <cell r="G63">
            <v>416175</v>
          </cell>
          <cell r="H63">
            <v>354773</v>
          </cell>
          <cell r="I63">
            <v>577986</v>
          </cell>
          <cell r="J63">
            <v>530297</v>
          </cell>
        </row>
        <row r="64">
          <cell r="A64" t="str">
            <v>COCOS</v>
          </cell>
          <cell r="B64" t="str">
            <v>(2º Nível) COCOS</v>
          </cell>
          <cell r="C64">
            <v>501137</v>
          </cell>
          <cell r="D64">
            <v>582086</v>
          </cell>
          <cell r="E64">
            <v>796254</v>
          </cell>
          <cell r="F64">
            <v>572931</v>
          </cell>
          <cell r="G64">
            <v>8547821</v>
          </cell>
          <cell r="H64">
            <v>6667746</v>
          </cell>
          <cell r="I64">
            <v>9990940</v>
          </cell>
          <cell r="J64">
            <v>6736361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37346464</v>
          </cell>
          <cell r="D65">
            <v>25972841</v>
          </cell>
          <cell r="E65">
            <v>46232196</v>
          </cell>
          <cell r="F65">
            <v>29312708</v>
          </cell>
          <cell r="G65">
            <v>18734174</v>
          </cell>
          <cell r="H65">
            <v>7742137</v>
          </cell>
          <cell r="I65">
            <v>25788719</v>
          </cell>
          <cell r="J65">
            <v>8880972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509492843</v>
          </cell>
          <cell r="D66">
            <v>241198761</v>
          </cell>
          <cell r="E66">
            <v>782529975</v>
          </cell>
          <cell r="F66">
            <v>240131504</v>
          </cell>
          <cell r="G66">
            <v>15470126</v>
          </cell>
          <cell r="H66">
            <v>18539716</v>
          </cell>
          <cell r="I66">
            <v>39243468</v>
          </cell>
          <cell r="J66">
            <v>33179278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157333</v>
          </cell>
          <cell r="D67">
            <v>16048</v>
          </cell>
          <cell r="E67">
            <v>888891</v>
          </cell>
          <cell r="F67">
            <v>55355</v>
          </cell>
          <cell r="G67">
            <v>180847</v>
          </cell>
          <cell r="H67">
            <v>3938</v>
          </cell>
          <cell r="I67">
            <v>370014</v>
          </cell>
          <cell r="J67">
            <v>6812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2110779</v>
          </cell>
          <cell r="D68">
            <v>9547</v>
          </cell>
          <cell r="E68">
            <v>2919668</v>
          </cell>
          <cell r="F68">
            <v>38168</v>
          </cell>
          <cell r="G68">
            <v>341259</v>
          </cell>
          <cell r="H68">
            <v>16111</v>
          </cell>
          <cell r="I68">
            <v>169804</v>
          </cell>
          <cell r="J68">
            <v>2526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1450010</v>
          </cell>
          <cell r="D69">
            <v>75468</v>
          </cell>
          <cell r="E69">
            <v>2461925</v>
          </cell>
          <cell r="F69">
            <v>104958</v>
          </cell>
          <cell r="G69">
            <v>935744</v>
          </cell>
          <cell r="H69">
            <v>422716</v>
          </cell>
          <cell r="I69">
            <v>2297554</v>
          </cell>
          <cell r="J69">
            <v>1125750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26739</v>
          </cell>
          <cell r="D70">
            <v>157</v>
          </cell>
          <cell r="E70">
            <v>98999</v>
          </cell>
          <cell r="F70">
            <v>3756</v>
          </cell>
          <cell r="G70">
            <v>199647</v>
          </cell>
          <cell r="H70">
            <v>971</v>
          </cell>
          <cell r="I70">
            <v>60901</v>
          </cell>
          <cell r="J70">
            <v>250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30878</v>
          </cell>
          <cell r="D71">
            <v>5312</v>
          </cell>
          <cell r="E71">
            <v>0</v>
          </cell>
          <cell r="F71">
            <v>0</v>
          </cell>
          <cell r="G71">
            <v>130987</v>
          </cell>
          <cell r="H71">
            <v>12227</v>
          </cell>
          <cell r="I71">
            <v>54024</v>
          </cell>
          <cell r="J71">
            <v>4747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21141129</v>
          </cell>
          <cell r="D72">
            <v>891932</v>
          </cell>
          <cell r="E72">
            <v>43162356</v>
          </cell>
          <cell r="F72">
            <v>1706716</v>
          </cell>
          <cell r="G72">
            <v>19079127</v>
          </cell>
          <cell r="H72">
            <v>4394430</v>
          </cell>
          <cell r="I72">
            <v>14321651</v>
          </cell>
          <cell r="J72">
            <v>3720287</v>
          </cell>
        </row>
        <row r="73">
          <cell r="A73" t="str">
            <v>DAMASCOS</v>
          </cell>
          <cell r="B73" t="str">
            <v>(2º Nível) DAMASCOS</v>
          </cell>
          <cell r="C73">
            <v>2802</v>
          </cell>
          <cell r="D73">
            <v>372</v>
          </cell>
          <cell r="E73">
            <v>2452</v>
          </cell>
          <cell r="F73">
            <v>252</v>
          </cell>
          <cell r="G73">
            <v>5396778</v>
          </cell>
          <cell r="H73">
            <v>1963353</v>
          </cell>
          <cell r="I73">
            <v>5121262</v>
          </cell>
          <cell r="J73">
            <v>1470710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5107234</v>
          </cell>
          <cell r="D74">
            <v>1663561</v>
          </cell>
          <cell r="E74">
            <v>11540809</v>
          </cell>
          <cell r="F74">
            <v>3441206</v>
          </cell>
          <cell r="G74">
            <v>27418828</v>
          </cell>
          <cell r="H74">
            <v>4095123</v>
          </cell>
          <cell r="I74">
            <v>14696673</v>
          </cell>
          <cell r="J74">
            <v>3419427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9659445</v>
          </cell>
          <cell r="D75">
            <v>28110478</v>
          </cell>
          <cell r="E75">
            <v>11740749</v>
          </cell>
          <cell r="F75">
            <v>30705963</v>
          </cell>
          <cell r="G75">
            <v>29325445</v>
          </cell>
          <cell r="H75">
            <v>27493438</v>
          </cell>
          <cell r="I75">
            <v>34817770</v>
          </cell>
          <cell r="J75">
            <v>29599853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4396939</v>
          </cell>
          <cell r="D76">
            <v>2242124</v>
          </cell>
          <cell r="E76">
            <v>4025525</v>
          </cell>
          <cell r="F76">
            <v>2183088</v>
          </cell>
          <cell r="G76">
            <v>7075175</v>
          </cell>
          <cell r="H76">
            <v>5512320</v>
          </cell>
          <cell r="I76">
            <v>6231260</v>
          </cell>
          <cell r="J76">
            <v>5061036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197832861</v>
          </cell>
          <cell r="D77">
            <v>123795746</v>
          </cell>
          <cell r="E77">
            <v>222347339</v>
          </cell>
          <cell r="F77">
            <v>144211128</v>
          </cell>
          <cell r="G77">
            <v>1979895</v>
          </cell>
          <cell r="H77">
            <v>276904</v>
          </cell>
          <cell r="I77">
            <v>2788335</v>
          </cell>
          <cell r="J77">
            <v>313243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29791299</v>
          </cell>
          <cell r="D78">
            <v>24205944</v>
          </cell>
          <cell r="E78">
            <v>27940245</v>
          </cell>
          <cell r="F78">
            <v>22471662</v>
          </cell>
          <cell r="G78">
            <v>7741673</v>
          </cell>
          <cell r="H78">
            <v>6319835</v>
          </cell>
          <cell r="I78">
            <v>10412490</v>
          </cell>
          <cell r="J78">
            <v>7519774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5422109</v>
          </cell>
          <cell r="D79">
            <v>29678</v>
          </cell>
          <cell r="E79">
            <v>7455547</v>
          </cell>
          <cell r="F79">
            <v>47415</v>
          </cell>
          <cell r="G79">
            <v>0</v>
          </cell>
          <cell r="H79">
            <v>0</v>
          </cell>
          <cell r="I79">
            <v>9168</v>
          </cell>
          <cell r="J79">
            <v>800</v>
          </cell>
        </row>
        <row r="80">
          <cell r="A80" t="str">
            <v>ENZIMAS E SEUS CONCENTRADOS</v>
          </cell>
          <cell r="B80" t="str">
            <v>(2º Nível) ENZIMAS E SEUS CONCENTRADOS</v>
          </cell>
          <cell r="C80">
            <v>25948525</v>
          </cell>
          <cell r="D80">
            <v>2853962</v>
          </cell>
          <cell r="E80">
            <v>26108374</v>
          </cell>
          <cell r="F80">
            <v>3029492</v>
          </cell>
          <cell r="G80">
            <v>102249105</v>
          </cell>
          <cell r="H80">
            <v>13883317</v>
          </cell>
          <cell r="I80">
            <v>119102576</v>
          </cell>
          <cell r="J80">
            <v>14055576</v>
          </cell>
        </row>
        <row r="81">
          <cell r="A81" t="str">
            <v>ESPECIARIAS</v>
          </cell>
          <cell r="B81" t="str">
            <v>(2º Nível) ESPECIARIAS</v>
          </cell>
          <cell r="C81">
            <v>153937845</v>
          </cell>
          <cell r="D81">
            <v>78671485</v>
          </cell>
          <cell r="E81">
            <v>178458891</v>
          </cell>
          <cell r="F81">
            <v>71321118</v>
          </cell>
          <cell r="G81">
            <v>24259246</v>
          </cell>
          <cell r="H81">
            <v>10796469</v>
          </cell>
          <cell r="I81">
            <v>27400792</v>
          </cell>
          <cell r="J81">
            <v>11654475</v>
          </cell>
        </row>
        <row r="82">
          <cell r="A82" t="str">
            <v>EXTRATOS DE CAFÉ E SUCEDÂNEOS DO CAFÉ</v>
          </cell>
          <cell r="B82" t="str">
            <v>(2º Nível) EXTRATOS DE CAFÉ E SUCEDÂNEOS DO CAFÉ</v>
          </cell>
          <cell r="C82">
            <v>318232432</v>
          </cell>
          <cell r="D82">
            <v>57538334</v>
          </cell>
          <cell r="E82">
            <v>285792651</v>
          </cell>
          <cell r="F82">
            <v>53271489</v>
          </cell>
          <cell r="G82">
            <v>4814053</v>
          </cell>
          <cell r="H82">
            <v>466257</v>
          </cell>
          <cell r="I82">
            <v>5551626</v>
          </cell>
          <cell r="J82">
            <v>530568</v>
          </cell>
        </row>
        <row r="83">
          <cell r="A83" t="str">
            <v>EXTRATOS TANANTES E TINTORIAIS,  TANINOS E SEUS DERIVADOS,  MAT. CORANTES DE ORIG. VEG.</v>
          </cell>
          <cell r="B83" t="str">
            <v>(2º Nível) EXTRATOS TANANTES E TINTORIAIS,  TANINOS E SEUS DERIVADOS,  MAT. CORANTES DE ORIG. VEG.</v>
          </cell>
          <cell r="C83">
            <v>25133973</v>
          </cell>
          <cell r="D83">
            <v>13800826</v>
          </cell>
          <cell r="E83">
            <v>27431645</v>
          </cell>
          <cell r="F83">
            <v>14849054</v>
          </cell>
          <cell r="G83">
            <v>10128085</v>
          </cell>
          <cell r="H83">
            <v>1860989</v>
          </cell>
          <cell r="I83">
            <v>11287926</v>
          </cell>
          <cell r="J83">
            <v>2504609</v>
          </cell>
        </row>
        <row r="84">
          <cell r="A84" t="str">
            <v>FARELO DE SOJA</v>
          </cell>
          <cell r="B84" t="str">
            <v>(2º Nível) FARELO DE SOJA</v>
          </cell>
          <cell r="C84">
            <v>3449224204</v>
          </cell>
          <cell r="D84">
            <v>10197119671</v>
          </cell>
          <cell r="E84">
            <v>4432419200</v>
          </cell>
          <cell r="F84">
            <v>10146314836</v>
          </cell>
          <cell r="G84">
            <v>444486</v>
          </cell>
          <cell r="H84">
            <v>268017</v>
          </cell>
          <cell r="I84">
            <v>277215</v>
          </cell>
          <cell r="J84">
            <v>83632</v>
          </cell>
        </row>
        <row r="85">
          <cell r="A85" t="str">
            <v>FIGOS</v>
          </cell>
          <cell r="B85" t="str">
            <v>(2º Nível) FIGOS</v>
          </cell>
          <cell r="C85">
            <v>2647177</v>
          </cell>
          <cell r="D85">
            <v>731050</v>
          </cell>
          <cell r="E85">
            <v>3936191</v>
          </cell>
          <cell r="F85">
            <v>1107826</v>
          </cell>
          <cell r="G85">
            <v>139917</v>
          </cell>
          <cell r="H85">
            <v>39000</v>
          </cell>
          <cell r="I85">
            <v>284789</v>
          </cell>
          <cell r="J85">
            <v>79024</v>
          </cell>
        </row>
        <row r="86">
          <cell r="A86" t="str">
            <v>FUMO NÃO MANUFATURADO E DESPERDÍCIOS DE FUMO</v>
          </cell>
          <cell r="B86" t="str">
            <v>(2º Nível) FUMO NÃO MANUFATURADO E DESPERDÍCIOS DE FUMO</v>
          </cell>
          <cell r="C86">
            <v>775405352</v>
          </cell>
          <cell r="D86">
            <v>226137240</v>
          </cell>
          <cell r="E86">
            <v>773464105</v>
          </cell>
          <cell r="F86">
            <v>256033530</v>
          </cell>
          <cell r="G86">
            <v>12656722</v>
          </cell>
          <cell r="H86">
            <v>4754947</v>
          </cell>
          <cell r="I86">
            <v>13706469</v>
          </cell>
          <cell r="J86">
            <v>4587965</v>
          </cell>
        </row>
        <row r="87">
          <cell r="A87" t="str">
            <v>GALOS E GALINHAS VIVOS</v>
          </cell>
          <cell r="B87" t="str">
            <v>(2º Nível) GALOS E GALINHAS VIVOS</v>
          </cell>
          <cell r="C87">
            <v>44560053</v>
          </cell>
          <cell r="D87">
            <v>677610</v>
          </cell>
          <cell r="E87">
            <v>51130762</v>
          </cell>
          <cell r="F87">
            <v>643341</v>
          </cell>
          <cell r="G87">
            <v>0</v>
          </cell>
          <cell r="H87">
            <v>0</v>
          </cell>
          <cell r="I87">
            <v>350498</v>
          </cell>
          <cell r="J87">
            <v>1062</v>
          </cell>
        </row>
        <row r="88">
          <cell r="A88" t="str">
            <v>GOIABAS</v>
          </cell>
          <cell r="B88" t="str">
            <v>(2º Nível) GOIABAS</v>
          </cell>
          <cell r="C88">
            <v>249633</v>
          </cell>
          <cell r="D88">
            <v>115087</v>
          </cell>
          <cell r="E88">
            <v>622851</v>
          </cell>
          <cell r="F88">
            <v>287039</v>
          </cell>
        </row>
        <row r="89">
          <cell r="A89" t="str">
            <v>GOMAS, RESINAS E DEMAIS SUCOS E EXTRATOS VEGETAIS</v>
          </cell>
          <cell r="B89" t="str">
            <v>(2º Nível) GOMAS, RESINAS E DEMAIS SUCOS E EXTRATOS VEGETAIS</v>
          </cell>
          <cell r="C89">
            <v>81922293</v>
          </cell>
          <cell r="D89">
            <v>33510938</v>
          </cell>
          <cell r="E89">
            <v>85416898</v>
          </cell>
          <cell r="F89">
            <v>30059238</v>
          </cell>
          <cell r="G89">
            <v>77746622</v>
          </cell>
          <cell r="H89">
            <v>7942713</v>
          </cell>
          <cell r="I89">
            <v>88053826</v>
          </cell>
          <cell r="J89">
            <v>8837377</v>
          </cell>
        </row>
        <row r="90">
          <cell r="A90" t="str">
            <v>GORDURAS e OLEOS DE ORIGEM ANIMAL</v>
          </cell>
          <cell r="B90" t="str">
            <v>(2º Nível) GORDURAS e OLEOS DE ORIGEM ANIMAL</v>
          </cell>
          <cell r="C90">
            <v>11168863</v>
          </cell>
          <cell r="D90">
            <v>7424390</v>
          </cell>
          <cell r="E90">
            <v>24692451</v>
          </cell>
          <cell r="F90">
            <v>16787949</v>
          </cell>
          <cell r="G90">
            <v>27508261</v>
          </cell>
          <cell r="H90">
            <v>30882758</v>
          </cell>
          <cell r="I90">
            <v>61551951</v>
          </cell>
          <cell r="J90">
            <v>58662340</v>
          </cell>
        </row>
        <row r="91">
          <cell r="A91" t="str">
            <v>IOGURTE E LEITELHO</v>
          </cell>
          <cell r="B91" t="str">
            <v>(2º Nível) IOGURTE E LEITELHO</v>
          </cell>
          <cell r="C91">
            <v>593487</v>
          </cell>
          <cell r="D91">
            <v>462211</v>
          </cell>
          <cell r="E91">
            <v>531305</v>
          </cell>
          <cell r="F91">
            <v>426963</v>
          </cell>
          <cell r="G91">
            <v>1011818</v>
          </cell>
          <cell r="H91">
            <v>293973</v>
          </cell>
          <cell r="I91">
            <v>4253919</v>
          </cell>
          <cell r="J91">
            <v>1300157</v>
          </cell>
        </row>
        <row r="92">
          <cell r="A92" t="str">
            <v>KIWIS</v>
          </cell>
          <cell r="B92" t="str">
            <v>(2º Nível) KIWIS</v>
          </cell>
          <cell r="C92">
            <v>90931</v>
          </cell>
          <cell r="D92">
            <v>26002</v>
          </cell>
          <cell r="E92">
            <v>72614</v>
          </cell>
          <cell r="F92">
            <v>24623</v>
          </cell>
          <cell r="G92">
            <v>23077600</v>
          </cell>
          <cell r="H92">
            <v>14494650</v>
          </cell>
          <cell r="I92">
            <v>23296167</v>
          </cell>
          <cell r="J92">
            <v>12431325</v>
          </cell>
        </row>
        <row r="93">
          <cell r="A93" t="str">
            <v>LÃ OU PELOS FINOS E PRODUTOS TÊXTEIS DE LÃ OU PELOS FINOS</v>
          </cell>
          <cell r="B93" t="str">
            <v>(2º Nível) LÃ OU PELOS FINOS E PRODUTOS TÊXTEIS DE LÃ OU PELOS FINOS</v>
          </cell>
          <cell r="C93">
            <v>10523680</v>
          </cell>
          <cell r="D93">
            <v>2981825</v>
          </cell>
          <cell r="E93">
            <v>9841269</v>
          </cell>
          <cell r="F93">
            <v>3231951</v>
          </cell>
          <cell r="G93">
            <v>7854632</v>
          </cell>
          <cell r="H93">
            <v>500645</v>
          </cell>
          <cell r="I93">
            <v>7615103</v>
          </cell>
          <cell r="J93">
            <v>377091</v>
          </cell>
        </row>
        <row r="94">
          <cell r="A94" t="str">
            <v>LARANJAS</v>
          </cell>
          <cell r="B94" t="str">
            <v>(2º Nível) LARANJAS</v>
          </cell>
          <cell r="C94">
            <v>953309</v>
          </cell>
          <cell r="D94">
            <v>1652088</v>
          </cell>
          <cell r="E94">
            <v>774125</v>
          </cell>
          <cell r="F94">
            <v>3277902</v>
          </cell>
          <cell r="G94">
            <v>12446063</v>
          </cell>
          <cell r="H94">
            <v>15095851</v>
          </cell>
          <cell r="I94">
            <v>12386402</v>
          </cell>
          <cell r="J94">
            <v>14309833</v>
          </cell>
        </row>
        <row r="95">
          <cell r="A95" t="str">
            <v>LEITE CONDENSADO E CREME DE LEITE</v>
          </cell>
          <cell r="B95" t="str">
            <v>(2º Nível) LEITE CONDENSADO E CREME DE LEITE</v>
          </cell>
          <cell r="C95">
            <v>19281661</v>
          </cell>
          <cell r="D95">
            <v>10258452</v>
          </cell>
          <cell r="E95">
            <v>17217658</v>
          </cell>
          <cell r="F95">
            <v>9179191</v>
          </cell>
        </row>
        <row r="96">
          <cell r="A96" t="str">
            <v>LEITE FLUIDO E LEITE EM PÓ</v>
          </cell>
          <cell r="B96" t="str">
            <v>(2º Nível) LEITE FLUIDO E LEITE EM PÓ</v>
          </cell>
          <cell r="C96">
            <v>4315450</v>
          </cell>
          <cell r="D96">
            <v>2550618</v>
          </cell>
          <cell r="E96">
            <v>19993364</v>
          </cell>
          <cell r="F96">
            <v>8406187</v>
          </cell>
          <cell r="G96">
            <v>108146317</v>
          </cell>
          <cell r="H96">
            <v>36028268</v>
          </cell>
          <cell r="I96">
            <v>150171219</v>
          </cell>
          <cell r="J96">
            <v>47900066</v>
          </cell>
        </row>
        <row r="97">
          <cell r="A97" t="str">
            <v>LIMÕES E LIMAS</v>
          </cell>
          <cell r="B97" t="str">
            <v>(2º Nível) LIMÕES E LIMAS</v>
          </cell>
          <cell r="C97">
            <v>65400802</v>
          </cell>
          <cell r="D97">
            <v>80363923</v>
          </cell>
          <cell r="E97">
            <v>75027121</v>
          </cell>
          <cell r="F97">
            <v>91023685</v>
          </cell>
          <cell r="G97">
            <v>1136690</v>
          </cell>
          <cell r="H97">
            <v>1026830</v>
          </cell>
          <cell r="I97">
            <v>993755</v>
          </cell>
          <cell r="J97">
            <v>932171</v>
          </cell>
        </row>
        <row r="98">
          <cell r="A98" t="str">
            <v>LINHO E PRODUTOS DE LINHO</v>
          </cell>
          <cell r="B98" t="str">
            <v>(2º Nível) LINHO E PRODUTOS DE LINHO</v>
          </cell>
          <cell r="C98">
            <v>718989</v>
          </cell>
          <cell r="D98">
            <v>50882</v>
          </cell>
          <cell r="E98">
            <v>1207352</v>
          </cell>
          <cell r="F98">
            <v>81968</v>
          </cell>
          <cell r="G98">
            <v>6180634</v>
          </cell>
          <cell r="H98">
            <v>800464</v>
          </cell>
          <cell r="I98">
            <v>9313718</v>
          </cell>
          <cell r="J98">
            <v>1339493</v>
          </cell>
        </row>
        <row r="99">
          <cell r="A99" t="str">
            <v>MAÇÃS</v>
          </cell>
          <cell r="B99" t="str">
            <v>(2º Nível) MAÇÃS</v>
          </cell>
          <cell r="C99">
            <v>40651449</v>
          </cell>
          <cell r="D99">
            <v>61794226</v>
          </cell>
          <cell r="E99">
            <v>72680319</v>
          </cell>
          <cell r="F99">
            <v>97118054</v>
          </cell>
          <cell r="G99">
            <v>39068867</v>
          </cell>
          <cell r="H99">
            <v>48580874</v>
          </cell>
          <cell r="I99">
            <v>26835656</v>
          </cell>
          <cell r="J99">
            <v>27556666</v>
          </cell>
        </row>
        <row r="100">
          <cell r="A100" t="str">
            <v>MADEIRA</v>
          </cell>
          <cell r="B100" t="str">
            <v>(2º Nível) MADEIRA</v>
          </cell>
          <cell r="C100">
            <v>1902958946</v>
          </cell>
          <cell r="D100">
            <v>4543423240</v>
          </cell>
          <cell r="E100">
            <v>2961576906</v>
          </cell>
          <cell r="F100">
            <v>6150917814</v>
          </cell>
          <cell r="G100">
            <v>69204326</v>
          </cell>
          <cell r="H100">
            <v>51155462</v>
          </cell>
          <cell r="I100">
            <v>91950945</v>
          </cell>
          <cell r="J100">
            <v>91164119</v>
          </cell>
        </row>
        <row r="101">
          <cell r="A101" t="str">
            <v>MAMÕES (PAPAIA)</v>
          </cell>
          <cell r="B101" t="str">
            <v>(2º Nível) MAMÕES (PAPAIA)</v>
          </cell>
          <cell r="C101">
            <v>23351640</v>
          </cell>
          <cell r="D101">
            <v>24264351</v>
          </cell>
          <cell r="E101">
            <v>30229057</v>
          </cell>
          <cell r="F101">
            <v>30352249</v>
          </cell>
        </row>
        <row r="102">
          <cell r="A102" t="str">
            <v>MANGAS</v>
          </cell>
          <cell r="B102" t="str">
            <v>(2º Nível) MANGAS</v>
          </cell>
          <cell r="C102">
            <v>66759434</v>
          </cell>
          <cell r="D102">
            <v>66320044</v>
          </cell>
          <cell r="E102">
            <v>89124373</v>
          </cell>
          <cell r="F102">
            <v>90298458</v>
          </cell>
          <cell r="G102">
            <v>15213</v>
          </cell>
          <cell r="H102">
            <v>2500</v>
          </cell>
          <cell r="I102">
            <v>0</v>
          </cell>
          <cell r="J102">
            <v>0</v>
          </cell>
        </row>
        <row r="103">
          <cell r="A103" t="str">
            <v>MANGOSTOES</v>
          </cell>
          <cell r="B103" t="str">
            <v>(2º Nível) MANGOSTOES</v>
          </cell>
          <cell r="C103">
            <v>2054</v>
          </cell>
          <cell r="D103">
            <v>1334</v>
          </cell>
          <cell r="E103">
            <v>15674</v>
          </cell>
          <cell r="F103">
            <v>2330</v>
          </cell>
        </row>
        <row r="104">
          <cell r="A104" t="str">
            <v>MANTEIGA E DEMAIS GORDURAS LÁCTEAS</v>
          </cell>
          <cell r="B104" t="str">
            <v>(2º Nível) MANTEIGA E DEMAIS GORDURAS LÁCTEAS</v>
          </cell>
          <cell r="C104">
            <v>781407</v>
          </cell>
          <cell r="D104">
            <v>165621</v>
          </cell>
          <cell r="E104">
            <v>1099414</v>
          </cell>
          <cell r="F104">
            <v>258270</v>
          </cell>
          <cell r="G104">
            <v>6808077</v>
          </cell>
          <cell r="H104">
            <v>1272410</v>
          </cell>
          <cell r="I104">
            <v>17060100</v>
          </cell>
          <cell r="J104">
            <v>3776576</v>
          </cell>
        </row>
        <row r="105">
          <cell r="A105" t="str">
            <v>MARMELOS</v>
          </cell>
          <cell r="B105" t="str">
            <v>(2º Nível) MARMELOS</v>
          </cell>
          <cell r="G105">
            <v>29314</v>
          </cell>
          <cell r="H105">
            <v>28403</v>
          </cell>
          <cell r="I105">
            <v>0</v>
          </cell>
          <cell r="J105">
            <v>0</v>
          </cell>
        </row>
        <row r="106">
          <cell r="A106" t="str">
            <v>MEL NATURAL</v>
          </cell>
          <cell r="B106" t="str">
            <v>(2º Nível) MEL NATURAL</v>
          </cell>
          <cell r="C106">
            <v>50513246</v>
          </cell>
          <cell r="D106">
            <v>25641261</v>
          </cell>
          <cell r="E106">
            <v>118181628</v>
          </cell>
          <cell r="F106">
            <v>34488848</v>
          </cell>
          <cell r="G106">
            <v>639</v>
          </cell>
          <cell r="H106">
            <v>10</v>
          </cell>
          <cell r="I106">
            <v>1395</v>
          </cell>
          <cell r="J106">
            <v>63</v>
          </cell>
        </row>
        <row r="107">
          <cell r="A107" t="str">
            <v>MELANCIAS</v>
          </cell>
          <cell r="B107" t="str">
            <v>(2º Nível) MELANCIAS</v>
          </cell>
          <cell r="C107">
            <v>10354036</v>
          </cell>
          <cell r="D107">
            <v>24262595</v>
          </cell>
          <cell r="E107">
            <v>14239312</v>
          </cell>
          <cell r="F107">
            <v>31517588</v>
          </cell>
        </row>
        <row r="108">
          <cell r="A108" t="str">
            <v>MELÕES</v>
          </cell>
          <cell r="B108" t="str">
            <v>(2º Nível) MELÕES</v>
          </cell>
          <cell r="C108">
            <v>45884389</v>
          </cell>
          <cell r="D108">
            <v>80162836</v>
          </cell>
          <cell r="E108">
            <v>54187920</v>
          </cell>
          <cell r="F108">
            <v>88637330</v>
          </cell>
        </row>
        <row r="109">
          <cell r="A109" t="str">
            <v>MORANGOS</v>
          </cell>
          <cell r="B109" t="str">
            <v>(2º Nível) MORANGOS</v>
          </cell>
          <cell r="C109">
            <v>175874</v>
          </cell>
          <cell r="D109">
            <v>72993</v>
          </cell>
          <cell r="E109">
            <v>98935</v>
          </cell>
          <cell r="F109">
            <v>27210</v>
          </cell>
          <cell r="G109">
            <v>4314352</v>
          </cell>
          <cell r="H109">
            <v>3290638</v>
          </cell>
          <cell r="I109">
            <v>3864138</v>
          </cell>
          <cell r="J109">
            <v>3029349</v>
          </cell>
        </row>
        <row r="110">
          <cell r="A110" t="str">
            <v>NOZES E CASTANHAS</v>
          </cell>
          <cell r="B110" t="str">
            <v>(2º Nível) NOZES E CASTANHAS</v>
          </cell>
          <cell r="C110">
            <v>82934394</v>
          </cell>
          <cell r="D110">
            <v>17863369</v>
          </cell>
          <cell r="E110">
            <v>84409209</v>
          </cell>
          <cell r="F110">
            <v>17820627</v>
          </cell>
          <cell r="G110">
            <v>35545035</v>
          </cell>
          <cell r="H110">
            <v>5642349</v>
          </cell>
          <cell r="I110">
            <v>44927549</v>
          </cell>
          <cell r="J110">
            <v>7201422</v>
          </cell>
        </row>
        <row r="111">
          <cell r="A111" t="str">
            <v>OLEO DE SOJA</v>
          </cell>
          <cell r="B111" t="str">
            <v>(2º Nível) OLEO DE SOJA</v>
          </cell>
          <cell r="C111">
            <v>605726921</v>
          </cell>
          <cell r="D111">
            <v>903372962</v>
          </cell>
          <cell r="E111">
            <v>1030521759</v>
          </cell>
          <cell r="F111">
            <v>897473619</v>
          </cell>
          <cell r="G111">
            <v>15129566</v>
          </cell>
          <cell r="H111">
            <v>20081152</v>
          </cell>
          <cell r="I111">
            <v>76149143</v>
          </cell>
          <cell r="J111">
            <v>84649092</v>
          </cell>
        </row>
        <row r="112">
          <cell r="A112" t="str">
            <v>OLEOS ESSENCIAIS</v>
          </cell>
          <cell r="B112" t="str">
            <v>(2º Nível) OLEOS ESSENCIAIS</v>
          </cell>
          <cell r="C112">
            <v>154833192</v>
          </cell>
          <cell r="D112">
            <v>41718746</v>
          </cell>
          <cell r="E112">
            <v>152942576</v>
          </cell>
          <cell r="F112">
            <v>27567057</v>
          </cell>
          <cell r="G112">
            <v>44051910</v>
          </cell>
          <cell r="H112">
            <v>1382613</v>
          </cell>
          <cell r="I112">
            <v>52130835</v>
          </cell>
          <cell r="J112">
            <v>1385983</v>
          </cell>
        </row>
        <row r="113">
          <cell r="A113" t="str">
            <v>OLEOS VEGETAIS</v>
          </cell>
          <cell r="B113" t="str">
            <v>(2º Nível) OLEOS VEGETAIS</v>
          </cell>
          <cell r="C113">
            <v>157152729</v>
          </cell>
          <cell r="D113">
            <v>279074034</v>
          </cell>
          <cell r="E113">
            <v>245767543</v>
          </cell>
          <cell r="F113">
            <v>301762822</v>
          </cell>
          <cell r="G113">
            <v>511112192</v>
          </cell>
          <cell r="H113">
            <v>361606119</v>
          </cell>
          <cell r="I113">
            <v>721656556</v>
          </cell>
          <cell r="J113">
            <v>456891532</v>
          </cell>
        </row>
        <row r="114">
          <cell r="A114" t="str">
            <v>OSSOS, OSSEÍNAS, CARAPAÇAS E FARINHAS DE CARNE E MIUDEZAS</v>
          </cell>
          <cell r="B114" t="str">
            <v>(2º Nível) OSSOS, OSSEÍNAS, CARAPAÇAS E FARINHAS DE CARNE E MIUDEZAS</v>
          </cell>
          <cell r="C114">
            <v>75592605</v>
          </cell>
          <cell r="D114">
            <v>122454791</v>
          </cell>
          <cell r="E114">
            <v>80556772</v>
          </cell>
          <cell r="F114">
            <v>116561478</v>
          </cell>
          <cell r="G114">
            <v>4715576</v>
          </cell>
          <cell r="H114">
            <v>3365327</v>
          </cell>
          <cell r="I114">
            <v>7975297</v>
          </cell>
          <cell r="J114">
            <v>14035540</v>
          </cell>
        </row>
        <row r="115">
          <cell r="A115" t="str">
            <v>OUTRAS FRUTAS</v>
          </cell>
          <cell r="B115" t="str">
            <v>(2º Nível) OUTRAS FRUTAS</v>
          </cell>
          <cell r="C115">
            <v>10203731</v>
          </cell>
          <cell r="D115">
            <v>4901835</v>
          </cell>
          <cell r="E115">
            <v>13467961</v>
          </cell>
          <cell r="F115">
            <v>5682988</v>
          </cell>
          <cell r="G115">
            <v>27031888</v>
          </cell>
          <cell r="H115">
            <v>18918353</v>
          </cell>
          <cell r="I115">
            <v>32424570</v>
          </cell>
          <cell r="J115">
            <v>22861267</v>
          </cell>
        </row>
        <row r="116">
          <cell r="A116" t="str">
            <v>OUTROS ANIMAIS VIVOS</v>
          </cell>
          <cell r="B116" t="str">
            <v>(2º Nível) OUTROS ANIMAIS VIVOS</v>
          </cell>
          <cell r="C116">
            <v>26423</v>
          </cell>
          <cell r="D116">
            <v>647</v>
          </cell>
          <cell r="E116">
            <v>174032</v>
          </cell>
          <cell r="F116">
            <v>1933</v>
          </cell>
          <cell r="G116">
            <v>136292</v>
          </cell>
          <cell r="H116">
            <v>165</v>
          </cell>
          <cell r="I116">
            <v>147281</v>
          </cell>
          <cell r="J116">
            <v>200</v>
          </cell>
        </row>
        <row r="117">
          <cell r="A117" t="str">
            <v>OUTROS COUROS E PELES</v>
          </cell>
          <cell r="B117" t="str">
            <v>(2º Nível) OUTROS COUROS E PELES</v>
          </cell>
          <cell r="C117">
            <v>3079818</v>
          </cell>
          <cell r="D117">
            <v>452699</v>
          </cell>
          <cell r="E117">
            <v>5432165</v>
          </cell>
          <cell r="F117">
            <v>841025</v>
          </cell>
          <cell r="G117">
            <v>867204</v>
          </cell>
          <cell r="H117">
            <v>185965</v>
          </cell>
          <cell r="I117">
            <v>545286</v>
          </cell>
          <cell r="J117">
            <v>381426</v>
          </cell>
        </row>
        <row r="118">
          <cell r="A118" t="str">
            <v>OUTROS PRODUTOS ALIMENTÍCIOS</v>
          </cell>
          <cell r="B118" t="str">
            <v>(2º Nível) OUTROS PRODUTOS ALIMENTÍCIOS</v>
          </cell>
          <cell r="C118">
            <v>213867087</v>
          </cell>
          <cell r="D118">
            <v>99207327</v>
          </cell>
          <cell r="E118">
            <v>224848172</v>
          </cell>
          <cell r="F118">
            <v>103863982</v>
          </cell>
          <cell r="G118">
            <v>170718020</v>
          </cell>
          <cell r="H118">
            <v>49498763</v>
          </cell>
          <cell r="I118">
            <v>181699941</v>
          </cell>
          <cell r="J118">
            <v>48155972</v>
          </cell>
        </row>
        <row r="119">
          <cell r="A119" t="str">
            <v>OUTROS PRODUTOS DE ORIGEM ANIMAL</v>
          </cell>
          <cell r="B119" t="str">
            <v>(2º Nível) OUTROS PRODUTOS DE ORIGEM ANIMAL</v>
          </cell>
          <cell r="C119">
            <v>108972456</v>
          </cell>
          <cell r="D119">
            <v>51677109</v>
          </cell>
          <cell r="E119">
            <v>119250614</v>
          </cell>
          <cell r="F119">
            <v>50986870</v>
          </cell>
          <cell r="G119">
            <v>8229286</v>
          </cell>
          <cell r="H119">
            <v>9791583</v>
          </cell>
          <cell r="I119">
            <v>11237051</v>
          </cell>
          <cell r="J119">
            <v>15043335</v>
          </cell>
        </row>
        <row r="120">
          <cell r="A120" t="str">
            <v>OUTROS PRODUTOS DE ORIGEM VEGETAL</v>
          </cell>
          <cell r="B120" t="str">
            <v>(2º Nível) OUTROS PRODUTOS DE ORIGEM VEGETAL</v>
          </cell>
          <cell r="C120">
            <v>141408338</v>
          </cell>
          <cell r="D120">
            <v>129744437</v>
          </cell>
          <cell r="E120">
            <v>135722315</v>
          </cell>
          <cell r="F120">
            <v>152392116</v>
          </cell>
          <cell r="G120">
            <v>34843034</v>
          </cell>
          <cell r="H120">
            <v>26058139</v>
          </cell>
          <cell r="I120">
            <v>38460669</v>
          </cell>
          <cell r="J120">
            <v>23331485</v>
          </cell>
        </row>
        <row r="121">
          <cell r="A121" t="str">
            <v>OUTROS PRODUTOS HORTÍCOLAS, LEGUMINOSAS, RAÍZES E TUBÉRCULOS</v>
          </cell>
          <cell r="B121" t="str">
            <v>(2º Nível) OUTROS PRODUTOS HORTÍCOLAS, LEGUMINOSAS, RAÍZES E TUBÉRCULOS</v>
          </cell>
          <cell r="C121">
            <v>69924</v>
          </cell>
          <cell r="D121">
            <v>64306</v>
          </cell>
          <cell r="E121">
            <v>143160</v>
          </cell>
          <cell r="F121">
            <v>131756</v>
          </cell>
          <cell r="G121">
            <v>17969</v>
          </cell>
          <cell r="H121">
            <v>425950</v>
          </cell>
          <cell r="I121">
            <v>2292</v>
          </cell>
          <cell r="J121">
            <v>127</v>
          </cell>
        </row>
        <row r="122">
          <cell r="A122" t="str">
            <v>OUTROS SUCOS</v>
          </cell>
          <cell r="B122" t="str">
            <v>(2º Nível) OUTROS SUCOS</v>
          </cell>
          <cell r="C122">
            <v>1165730</v>
          </cell>
          <cell r="D122">
            <v>822388</v>
          </cell>
          <cell r="E122">
            <v>3791263</v>
          </cell>
          <cell r="F122">
            <v>2990769</v>
          </cell>
          <cell r="G122">
            <v>710595</v>
          </cell>
          <cell r="H122">
            <v>354205</v>
          </cell>
          <cell r="I122">
            <v>887013</v>
          </cell>
          <cell r="J122">
            <v>434970</v>
          </cell>
        </row>
        <row r="123">
          <cell r="A123" t="str">
            <v>OVINOS E CAPRINOS VIVOS</v>
          </cell>
          <cell r="B123" t="str">
            <v>(2º Nível) OVINOS E CAPRINOS VIVOS</v>
          </cell>
          <cell r="G123">
            <v>1800</v>
          </cell>
          <cell r="H123">
            <v>395</v>
          </cell>
          <cell r="I123">
            <v>0</v>
          </cell>
          <cell r="J123">
            <v>0</v>
          </cell>
        </row>
        <row r="124">
          <cell r="A124" t="str">
            <v>OVOS E GEMAS</v>
          </cell>
          <cell r="B124" t="str">
            <v>(2º Nível) OVOS E GEMAS</v>
          </cell>
          <cell r="C124">
            <v>27179918</v>
          </cell>
          <cell r="D124">
            <v>7898814</v>
          </cell>
          <cell r="E124">
            <v>39965833</v>
          </cell>
          <cell r="F124">
            <v>13757803</v>
          </cell>
          <cell r="G124">
            <v>27374029</v>
          </cell>
          <cell r="H124">
            <v>165463</v>
          </cell>
          <cell r="I124">
            <v>25211171</v>
          </cell>
          <cell r="J124">
            <v>128318</v>
          </cell>
        </row>
        <row r="125">
          <cell r="A125" t="str">
            <v>PAPEL</v>
          </cell>
          <cell r="B125" t="str">
            <v>(2º Nível) PAPEL</v>
          </cell>
          <cell r="C125">
            <v>1078426709</v>
          </cell>
          <cell r="D125">
            <v>1256956496</v>
          </cell>
          <cell r="E125">
            <v>988596756</v>
          </cell>
          <cell r="F125">
            <v>1138585426</v>
          </cell>
          <cell r="G125">
            <v>400538942</v>
          </cell>
          <cell r="H125">
            <v>337795122</v>
          </cell>
          <cell r="I125">
            <v>504085860</v>
          </cell>
          <cell r="J125">
            <v>516250199</v>
          </cell>
        </row>
        <row r="126">
          <cell r="A126" t="str">
            <v>PEIXES</v>
          </cell>
          <cell r="B126" t="str">
            <v>(2º Nível) PEIXES</v>
          </cell>
          <cell r="C126">
            <v>93212428</v>
          </cell>
          <cell r="D126">
            <v>23775620</v>
          </cell>
          <cell r="E126">
            <v>103221316</v>
          </cell>
          <cell r="F126">
            <v>21067939</v>
          </cell>
          <cell r="G126">
            <v>494218672</v>
          </cell>
          <cell r="H126">
            <v>150736164</v>
          </cell>
          <cell r="I126">
            <v>623027939</v>
          </cell>
          <cell r="J126">
            <v>184336022</v>
          </cell>
        </row>
        <row r="127">
          <cell r="A127" t="str">
            <v>PENAS, PELES, CERDAS E PÊLOS ANIMAIS</v>
          </cell>
          <cell r="B127" t="str">
            <v>(2º Nível) PENAS, PELES, CERDAS E PÊLOS ANIMAIS</v>
          </cell>
          <cell r="C127">
            <v>3004531</v>
          </cell>
          <cell r="D127">
            <v>8478491</v>
          </cell>
          <cell r="E127">
            <v>3208450</v>
          </cell>
          <cell r="F127">
            <v>3577048</v>
          </cell>
          <cell r="G127">
            <v>1340068</v>
          </cell>
          <cell r="H127">
            <v>296002</v>
          </cell>
          <cell r="I127">
            <v>2059166</v>
          </cell>
          <cell r="J127">
            <v>421626</v>
          </cell>
        </row>
        <row r="128">
          <cell r="A128" t="str">
            <v>PÊRAS</v>
          </cell>
          <cell r="B128" t="str">
            <v>(2º Nível) PÊRAS</v>
          </cell>
          <cell r="C128">
            <v>120898</v>
          </cell>
          <cell r="D128">
            <v>54602</v>
          </cell>
          <cell r="E128">
            <v>97964</v>
          </cell>
          <cell r="F128">
            <v>44154</v>
          </cell>
          <cell r="G128">
            <v>57555535</v>
          </cell>
          <cell r="H128">
            <v>78577814</v>
          </cell>
          <cell r="I128">
            <v>52823201</v>
          </cell>
          <cell r="J128">
            <v>75545238</v>
          </cell>
        </row>
        <row r="129">
          <cell r="A129" t="str">
            <v>PÊSSEGOS</v>
          </cell>
          <cell r="B129" t="str">
            <v>(2º Nível) PÊSSEGOS</v>
          </cell>
          <cell r="C129">
            <v>329820</v>
          </cell>
          <cell r="D129">
            <v>285489</v>
          </cell>
          <cell r="E129">
            <v>1221407</v>
          </cell>
          <cell r="F129">
            <v>1260676</v>
          </cell>
          <cell r="G129">
            <v>8853866</v>
          </cell>
          <cell r="H129">
            <v>7154643</v>
          </cell>
          <cell r="I129">
            <v>6091379</v>
          </cell>
          <cell r="J129">
            <v>5221491</v>
          </cell>
        </row>
        <row r="130">
          <cell r="A130" t="str">
            <v>PLANTAS E PARTES PARA INDÚSTRIA, MEDICINA OU PERFUMARIA</v>
          </cell>
          <cell r="B130" t="str">
            <v>(2º Nível) PLANTAS E PARTES PARA INDÚSTRIA, MEDICINA OU PERFUMARIA</v>
          </cell>
          <cell r="C130">
            <v>5641243</v>
          </cell>
          <cell r="D130">
            <v>871393</v>
          </cell>
          <cell r="E130">
            <v>6112233</v>
          </cell>
          <cell r="F130">
            <v>999677</v>
          </cell>
          <cell r="G130">
            <v>28527336</v>
          </cell>
          <cell r="H130">
            <v>6849904</v>
          </cell>
          <cell r="I130">
            <v>43504355</v>
          </cell>
          <cell r="J130">
            <v>8500164</v>
          </cell>
        </row>
        <row r="131">
          <cell r="A131" t="str">
            <v>PLANTAS VIVAS NÃO ORNAMENTAIS</v>
          </cell>
          <cell r="B131" t="str">
            <v>(2º Nível) PLANTAS VIVAS NÃO ORNAMENTAIS</v>
          </cell>
          <cell r="C131">
            <v>408049</v>
          </cell>
          <cell r="D131">
            <v>126919</v>
          </cell>
          <cell r="E131">
            <v>732537</v>
          </cell>
          <cell r="F131">
            <v>293629</v>
          </cell>
          <cell r="G131">
            <v>8303555</v>
          </cell>
          <cell r="H131">
            <v>854230</v>
          </cell>
          <cell r="I131">
            <v>8955221</v>
          </cell>
          <cell r="J131">
            <v>961415</v>
          </cell>
        </row>
        <row r="132">
          <cell r="A132" t="str">
            <v>POMELOS</v>
          </cell>
          <cell r="B132" t="str">
            <v>(2º Nível) POMELOS</v>
          </cell>
          <cell r="C132">
            <v>27206</v>
          </cell>
          <cell r="D132">
            <v>8776</v>
          </cell>
          <cell r="E132">
            <v>14374</v>
          </cell>
          <cell r="F132">
            <v>4742</v>
          </cell>
          <cell r="G132">
            <v>154362</v>
          </cell>
          <cell r="H132">
            <v>146080</v>
          </cell>
          <cell r="I132">
            <v>99187</v>
          </cell>
          <cell r="J132">
            <v>87528</v>
          </cell>
        </row>
        <row r="133">
          <cell r="A133" t="str">
            <v>PREPARAÇÕES A BASE DE CEREAIS</v>
          </cell>
          <cell r="B133" t="str">
            <v>(2º Nível) PREPARAÇÕES A BASE DE CEREAIS</v>
          </cell>
          <cell r="C133">
            <v>145405908</v>
          </cell>
          <cell r="D133">
            <v>105568687</v>
          </cell>
          <cell r="E133">
            <v>182494510</v>
          </cell>
          <cell r="F133">
            <v>128186216</v>
          </cell>
          <cell r="G133">
            <v>116155845</v>
          </cell>
          <cell r="H133">
            <v>42497581</v>
          </cell>
          <cell r="I133">
            <v>107275749</v>
          </cell>
          <cell r="J133">
            <v>38703670</v>
          </cell>
        </row>
        <row r="134">
          <cell r="A134" t="str">
            <v>PREPARAÇÕES E CONSERVAS DE PEIXES, CRUSTÁCEOS E MOLUSCOS</v>
          </cell>
          <cell r="B134" t="str">
            <v>(2º Nível) PREPARAÇÕES E CONSERVAS DE PEIXES, CRUSTÁCEOS E MOLUSCOS</v>
          </cell>
          <cell r="C134">
            <v>6185553</v>
          </cell>
          <cell r="D134">
            <v>1875063</v>
          </cell>
          <cell r="E134">
            <v>10882158</v>
          </cell>
          <cell r="F134">
            <v>2747891</v>
          </cell>
          <cell r="G134">
            <v>19210142</v>
          </cell>
          <cell r="H134">
            <v>6472352</v>
          </cell>
          <cell r="I134">
            <v>23738623</v>
          </cell>
          <cell r="J134">
            <v>9048504</v>
          </cell>
        </row>
        <row r="135">
          <cell r="A135" t="str">
            <v>PREPARAÇÕES P/ ELABORAÇÃO DE BEBIDAS</v>
          </cell>
          <cell r="B135" t="str">
            <v>(2º Nível) PREPARAÇÕES P/ ELABORAÇÃO DE BEBIDAS</v>
          </cell>
          <cell r="C135">
            <v>94096173</v>
          </cell>
          <cell r="D135">
            <v>6756653</v>
          </cell>
          <cell r="E135">
            <v>99664518</v>
          </cell>
          <cell r="F135">
            <v>8506443</v>
          </cell>
          <cell r="G135">
            <v>29643670</v>
          </cell>
          <cell r="H135">
            <v>3368961</v>
          </cell>
          <cell r="I135">
            <v>31485673</v>
          </cell>
          <cell r="J135">
            <v>3998231</v>
          </cell>
        </row>
        <row r="136">
          <cell r="A136" t="str">
            <v>PRODUTOS ANIMAIS PARA PREPARAÇÕES DE PRODUTOS FARMACEUT.</v>
          </cell>
          <cell r="B136" t="str">
            <v>(2º Nível) PRODUTOS ANIMAIS PARA PREPARAÇÕES DE PRODUTOS FARMACEUT.</v>
          </cell>
          <cell r="C136">
            <v>46439013</v>
          </cell>
          <cell r="D136">
            <v>811281</v>
          </cell>
          <cell r="E136">
            <v>53936078</v>
          </cell>
          <cell r="F136">
            <v>1286435</v>
          </cell>
          <cell r="G136">
            <v>21819438</v>
          </cell>
          <cell r="H136">
            <v>2181401</v>
          </cell>
          <cell r="I136">
            <v>18189817</v>
          </cell>
          <cell r="J136">
            <v>4232140</v>
          </cell>
        </row>
        <row r="137">
          <cell r="A137" t="str">
            <v>PRODUTOS DE CONFEITARIA</v>
          </cell>
          <cell r="B137" t="str">
            <v>(2º Nível) PRODUTOS DE CONFEITARIA</v>
          </cell>
          <cell r="C137">
            <v>68625993</v>
          </cell>
          <cell r="D137">
            <v>42737355</v>
          </cell>
          <cell r="E137">
            <v>97323380</v>
          </cell>
          <cell r="F137">
            <v>62629924</v>
          </cell>
          <cell r="G137">
            <v>21254229</v>
          </cell>
          <cell r="H137">
            <v>4122454</v>
          </cell>
          <cell r="I137">
            <v>22338294</v>
          </cell>
          <cell r="J137">
            <v>4171519</v>
          </cell>
        </row>
        <row r="138">
          <cell r="A138" t="str">
            <v>PRODUTOS DE COURO E PELETERIA</v>
          </cell>
          <cell r="B138" t="str">
            <v>(2º Nível) PRODUTOS DE COURO E PELETERIA</v>
          </cell>
          <cell r="C138">
            <v>160415490</v>
          </cell>
          <cell r="D138">
            <v>5974115</v>
          </cell>
          <cell r="E138">
            <v>182772002</v>
          </cell>
          <cell r="F138">
            <v>7188790</v>
          </cell>
          <cell r="G138">
            <v>52359001</v>
          </cell>
          <cell r="H138">
            <v>1538329</v>
          </cell>
          <cell r="I138">
            <v>58789776</v>
          </cell>
          <cell r="J138">
            <v>1334857</v>
          </cell>
        </row>
        <row r="139">
          <cell r="A139" t="str">
            <v>PRODUTOS DE FLORICULTURA</v>
          </cell>
          <cell r="B139" t="str">
            <v>(2º Nível) PRODUTOS DE FLORICULTURA</v>
          </cell>
          <cell r="C139">
            <v>6375053</v>
          </cell>
          <cell r="D139">
            <v>1461661</v>
          </cell>
          <cell r="E139">
            <v>7611984</v>
          </cell>
          <cell r="F139">
            <v>966299</v>
          </cell>
          <cell r="G139">
            <v>15553606</v>
          </cell>
          <cell r="H139">
            <v>1586040</v>
          </cell>
          <cell r="I139">
            <v>17182696</v>
          </cell>
          <cell r="J139">
            <v>1254593</v>
          </cell>
        </row>
        <row r="140">
          <cell r="A140" t="str">
            <v>PRODUTOS DIVERSOS DA INDÚSTRIA QUÍMICA, DE ORIGEM VEGETAL</v>
          </cell>
          <cell r="B140" t="str">
            <v>(2º Nível) PRODUTOS DIVERSOS DA INDÚSTRIA QUÍMICA, DE ORIGEM VEGETAL</v>
          </cell>
          <cell r="C140">
            <v>103580010</v>
          </cell>
          <cell r="D140">
            <v>94724242</v>
          </cell>
          <cell r="E140">
            <v>156533816</v>
          </cell>
          <cell r="F140">
            <v>90317041</v>
          </cell>
          <cell r="G140">
            <v>7408048</v>
          </cell>
          <cell r="H140">
            <v>2618497</v>
          </cell>
          <cell r="I140">
            <v>9101104</v>
          </cell>
          <cell r="J140">
            <v>2934235</v>
          </cell>
        </row>
        <row r="141">
          <cell r="A141" t="str">
            <v>PRODUTOS DO CACAU</v>
          </cell>
          <cell r="B141" t="str">
            <v>(2º Nível) PRODUTOS DO CACAU</v>
          </cell>
          <cell r="C141">
            <v>171431293</v>
          </cell>
          <cell r="D141">
            <v>44432884</v>
          </cell>
          <cell r="E141">
            <v>194301124</v>
          </cell>
          <cell r="F141">
            <v>49346157</v>
          </cell>
          <cell r="G141">
            <v>95117484</v>
          </cell>
          <cell r="H141">
            <v>29893087</v>
          </cell>
          <cell r="I141">
            <v>140957885</v>
          </cell>
          <cell r="J141">
            <v>41455068</v>
          </cell>
        </row>
        <row r="142">
          <cell r="A142" t="str">
            <v>PRODUTOS DO FUMO MANUFATURADOS</v>
          </cell>
          <cell r="B142" t="str">
            <v>(2º Nível) PRODUTOS DO FUMO MANUFATURADOS</v>
          </cell>
          <cell r="C142">
            <v>62371338</v>
          </cell>
          <cell r="D142">
            <v>13774757</v>
          </cell>
          <cell r="E142">
            <v>65491974</v>
          </cell>
          <cell r="F142">
            <v>17491959</v>
          </cell>
          <cell r="G142">
            <v>16933549</v>
          </cell>
          <cell r="H142">
            <v>2478546</v>
          </cell>
          <cell r="I142">
            <v>20267659</v>
          </cell>
          <cell r="J142">
            <v>2240595</v>
          </cell>
        </row>
        <row r="143">
          <cell r="A143" t="str">
            <v>PRODUTOS E SUBPRODUTOS DA INDÚSTRIA DE MOAGEM</v>
          </cell>
          <cell r="B143" t="str">
            <v>(2º Nível) PRODUTOS E SUBPRODUTOS DA INDÚSTRIA DE MOAGEM</v>
          </cell>
          <cell r="C143">
            <v>94982256</v>
          </cell>
          <cell r="D143">
            <v>294104279</v>
          </cell>
          <cell r="E143">
            <v>73781101</v>
          </cell>
          <cell r="F143">
            <v>161215320</v>
          </cell>
          <cell r="G143">
            <v>351747125</v>
          </cell>
          <cell r="H143">
            <v>774911234</v>
          </cell>
          <cell r="I143">
            <v>493355977</v>
          </cell>
          <cell r="J143">
            <v>1079749857</v>
          </cell>
        </row>
        <row r="144">
          <cell r="A144" t="str">
            <v>PRODUTOS HORTÍCOLAS, LEGUMINOSAS, RAÍZES E TUBÉRCULOS CONGELADOS</v>
          </cell>
          <cell r="B144" t="str">
            <v>(2º Nível) PRODUTOS HORTÍCOLAS, LEGUMINOSAS, RAÍZES E TUBÉRCULOS CONGELADOS</v>
          </cell>
          <cell r="C144">
            <v>306725</v>
          </cell>
          <cell r="D144">
            <v>207296</v>
          </cell>
          <cell r="E144">
            <v>379173</v>
          </cell>
          <cell r="F144">
            <v>338819</v>
          </cell>
          <cell r="G144">
            <v>11591745</v>
          </cell>
          <cell r="H144">
            <v>11288282</v>
          </cell>
          <cell r="I144">
            <v>11532585</v>
          </cell>
          <cell r="J144">
            <v>10166560</v>
          </cell>
        </row>
        <row r="145">
          <cell r="A145" t="str">
            <v>PRODUTOS HORTÍCOLAS, LEGUMINOSAS, RAÍZES E TUBÉRCULOS FRESCOS OU REFRIGERADOS</v>
          </cell>
          <cell r="B145" t="str">
            <v>(2º Nível) PRODUTOS HORTÍCOLAS, LEGUMINOSAS, RAÍZES E TUBÉRCULOS FRESCOS OU REFRIGERADOS</v>
          </cell>
          <cell r="C145">
            <v>19108605</v>
          </cell>
          <cell r="D145">
            <v>45363067</v>
          </cell>
          <cell r="E145">
            <v>15918851</v>
          </cell>
          <cell r="F145">
            <v>29099597</v>
          </cell>
          <cell r="G145">
            <v>256932881</v>
          </cell>
          <cell r="H145">
            <v>327648869</v>
          </cell>
          <cell r="I145">
            <v>159959553</v>
          </cell>
          <cell r="J145">
            <v>216510830</v>
          </cell>
        </row>
        <row r="146">
          <cell r="A146" t="str">
            <v>PRODUTOS HORTÍCOLAS, LEGUMINOSAS, RAÍZES E TUBÉRCULOS PREPARADOS OU CONSERVADOS</v>
          </cell>
          <cell r="B146" t="str">
            <v>(2º Nível) PRODUTOS HORTÍCOLAS, LEGUMINOSAS, RAÍZES E TUBÉRCULOS PREPARADOS OU CONSERVADOS</v>
          </cell>
          <cell r="C146">
            <v>38645357</v>
          </cell>
          <cell r="D146">
            <v>39409008</v>
          </cell>
          <cell r="E146">
            <v>48575329</v>
          </cell>
          <cell r="F146">
            <v>54398273</v>
          </cell>
          <cell r="G146">
            <v>260569698</v>
          </cell>
          <cell r="H146">
            <v>310040313</v>
          </cell>
          <cell r="I146">
            <v>278566301</v>
          </cell>
          <cell r="J146">
            <v>343004844</v>
          </cell>
        </row>
        <row r="147">
          <cell r="A147" t="str">
            <v>PRODUTOS HORTÍCOLAS, LEGUMINOSAS, RAÍZES E TUBÉRCULOS SECOS</v>
          </cell>
          <cell r="B147" t="str">
            <v>(2º Nível) PRODUTOS HORTÍCOLAS, LEGUMINOSAS, RAÍZES E TUBÉRCULOS SECOS</v>
          </cell>
          <cell r="C147">
            <v>59670959</v>
          </cell>
          <cell r="D147">
            <v>73216375</v>
          </cell>
          <cell r="E147">
            <v>93315257</v>
          </cell>
          <cell r="F147">
            <v>105412108</v>
          </cell>
          <cell r="G147">
            <v>78250567</v>
          </cell>
          <cell r="H147">
            <v>96991196</v>
          </cell>
          <cell r="I147">
            <v>72646612</v>
          </cell>
          <cell r="J147">
            <v>83512682</v>
          </cell>
        </row>
        <row r="148">
          <cell r="A148" t="str">
            <v>PSITACIFORMES (INCL.OS PAPAGAIOS,AS ARARAS,ETC) VIVOS</v>
          </cell>
          <cell r="B148" t="str">
            <v>(2º Nível) PSITACIFORMES (INCL.OS PAPAGAIOS,AS ARARAS,ETC) VIVOS</v>
          </cell>
          <cell r="C148">
            <v>57140</v>
          </cell>
          <cell r="D148">
            <v>10</v>
          </cell>
          <cell r="E148">
            <v>77945</v>
          </cell>
          <cell r="F148">
            <v>11</v>
          </cell>
          <cell r="G148">
            <v>3852</v>
          </cell>
          <cell r="H148">
            <v>25</v>
          </cell>
          <cell r="I148">
            <v>5617</v>
          </cell>
          <cell r="J148">
            <v>25</v>
          </cell>
        </row>
        <row r="149">
          <cell r="A149" t="str">
            <v>QUEIJOS</v>
          </cell>
          <cell r="B149" t="str">
            <v>(2º Nível) QUEIJOS</v>
          </cell>
          <cell r="C149">
            <v>10166129</v>
          </cell>
          <cell r="D149">
            <v>2198987</v>
          </cell>
          <cell r="E149">
            <v>12558966</v>
          </cell>
          <cell r="F149">
            <v>2553275</v>
          </cell>
          <cell r="G149">
            <v>58651485</v>
          </cell>
          <cell r="H149">
            <v>13882671</v>
          </cell>
          <cell r="I149">
            <v>73080366</v>
          </cell>
          <cell r="J149">
            <v>17295077</v>
          </cell>
        </row>
        <row r="150">
          <cell r="A150" t="str">
            <v>RAÇÕES PARA ANIMAIS DOMÉSTICOS</v>
          </cell>
          <cell r="B150" t="str">
            <v>(2º Nível) RAÇÕES PARA ANIMAIS DOMÉSTICOS</v>
          </cell>
          <cell r="C150">
            <v>174387461</v>
          </cell>
          <cell r="D150">
            <v>179102125</v>
          </cell>
          <cell r="E150">
            <v>218652144</v>
          </cell>
          <cell r="F150">
            <v>206512075</v>
          </cell>
          <cell r="G150">
            <v>204145655</v>
          </cell>
          <cell r="H150">
            <v>107115547</v>
          </cell>
          <cell r="I150">
            <v>199526464</v>
          </cell>
          <cell r="J150">
            <v>92160050</v>
          </cell>
        </row>
        <row r="151">
          <cell r="A151" t="str">
            <v>RÉPTEIS VIVOS</v>
          </cell>
          <cell r="B151" t="str">
            <v>(2º Nível) RÉPTEIS VIVOS</v>
          </cell>
          <cell r="C151">
            <v>39248</v>
          </cell>
          <cell r="D151">
            <v>83</v>
          </cell>
          <cell r="E151">
            <v>135546</v>
          </cell>
          <cell r="F151">
            <v>424</v>
          </cell>
        </row>
        <row r="152">
          <cell r="A152" t="str">
            <v>SEDA E PRODUTOS DE SEDA</v>
          </cell>
          <cell r="B152" t="str">
            <v>(2º Nível) SEDA E PRODUTOS DE SEDA</v>
          </cell>
          <cell r="C152">
            <v>11973715</v>
          </cell>
          <cell r="D152">
            <v>230545</v>
          </cell>
          <cell r="E152">
            <v>14749822</v>
          </cell>
          <cell r="F152">
            <v>417260</v>
          </cell>
          <cell r="G152">
            <v>3866621</v>
          </cell>
          <cell r="H152">
            <v>23552</v>
          </cell>
          <cell r="I152">
            <v>4089175</v>
          </cell>
          <cell r="J152">
            <v>27164</v>
          </cell>
        </row>
        <row r="153">
          <cell r="A153" t="str">
            <v>SEMEN E EMBRIÕES</v>
          </cell>
          <cell r="B153" t="str">
            <v>(2º Nível) SEMEN E EMBRIÕES</v>
          </cell>
          <cell r="C153">
            <v>1133333</v>
          </cell>
          <cell r="D153">
            <v>99</v>
          </cell>
          <cell r="E153">
            <v>2166821</v>
          </cell>
          <cell r="F153">
            <v>183</v>
          </cell>
          <cell r="G153">
            <v>20094906</v>
          </cell>
          <cell r="H153">
            <v>4392</v>
          </cell>
          <cell r="I153">
            <v>24340674</v>
          </cell>
          <cell r="J153">
            <v>7736</v>
          </cell>
        </row>
        <row r="154">
          <cell r="A154" t="str">
            <v>SEMENTES</v>
          </cell>
          <cell r="B154" t="str">
            <v>(2º Nível) SEMENTES</v>
          </cell>
          <cell r="C154">
            <v>62899346</v>
          </cell>
          <cell r="D154">
            <v>14843493</v>
          </cell>
          <cell r="E154">
            <v>80952660</v>
          </cell>
          <cell r="F154">
            <v>17682976</v>
          </cell>
          <cell r="G154">
            <v>70605204</v>
          </cell>
          <cell r="H154">
            <v>12848571</v>
          </cell>
          <cell r="I154">
            <v>71505256</v>
          </cell>
          <cell r="J154">
            <v>13229680</v>
          </cell>
        </row>
        <row r="155">
          <cell r="A155" t="str">
            <v>SEMENTES E FARELOS DE OLEAGINOSAS (EXCLUI SOJA)</v>
          </cell>
          <cell r="B155" t="str">
            <v>(2º Nível) SEMENTES E FARELOS DE OLEAGINOSAS (EXCLUI SOJA)</v>
          </cell>
          <cell r="C155">
            <v>17095933</v>
          </cell>
          <cell r="D155">
            <v>28767486</v>
          </cell>
          <cell r="E155">
            <v>25802942</v>
          </cell>
          <cell r="F155">
            <v>31676565</v>
          </cell>
          <cell r="G155">
            <v>10728184</v>
          </cell>
          <cell r="H155">
            <v>9509396</v>
          </cell>
          <cell r="I155">
            <v>15341592</v>
          </cell>
          <cell r="J155">
            <v>15628219</v>
          </cell>
        </row>
        <row r="156">
          <cell r="A156" t="str">
            <v>SISAL E PRODUTOS DE SISAL</v>
          </cell>
          <cell r="B156" t="str">
            <v>(2º Nível) SISAL E PRODUTOS DE SISAL</v>
          </cell>
          <cell r="C156">
            <v>19124309</v>
          </cell>
          <cell r="D156">
            <v>11359443</v>
          </cell>
          <cell r="E156">
            <v>16403089</v>
          </cell>
          <cell r="F156">
            <v>10911964</v>
          </cell>
          <cell r="G156">
            <v>89987</v>
          </cell>
          <cell r="H156">
            <v>13472</v>
          </cell>
          <cell r="I156">
            <v>150203</v>
          </cell>
          <cell r="J156">
            <v>19535</v>
          </cell>
        </row>
        <row r="157">
          <cell r="A157" t="str">
            <v>SOJA EM GRÃOS</v>
          </cell>
          <cell r="B157" t="str">
            <v>(2º Nível) SOJA EM GRÃOS</v>
          </cell>
          <cell r="C157">
            <v>23425484330</v>
          </cell>
          <cell r="D157">
            <v>68743630860</v>
          </cell>
          <cell r="E157">
            <v>28724759434</v>
          </cell>
          <cell r="F157">
            <v>66200462781</v>
          </cell>
          <cell r="G157">
            <v>119158108</v>
          </cell>
          <cell r="H157">
            <v>398451759</v>
          </cell>
          <cell r="I157">
            <v>279687749</v>
          </cell>
          <cell r="J157">
            <v>629860072</v>
          </cell>
        </row>
        <row r="158">
          <cell r="A158" t="str">
            <v>SORO DE LEITE</v>
          </cell>
          <cell r="B158" t="str">
            <v>(2º Nível) SORO DE LEITE</v>
          </cell>
          <cell r="C158">
            <v>131251</v>
          </cell>
          <cell r="D158">
            <v>161889</v>
          </cell>
          <cell r="E158">
            <v>532508</v>
          </cell>
          <cell r="F158">
            <v>554363</v>
          </cell>
          <cell r="G158">
            <v>13522298</v>
          </cell>
          <cell r="H158">
            <v>9382050</v>
          </cell>
          <cell r="I158">
            <v>15763819</v>
          </cell>
          <cell r="J158">
            <v>8276849</v>
          </cell>
        </row>
        <row r="159">
          <cell r="A159" t="str">
            <v>SUCOS DE LARANJA</v>
          </cell>
          <cell r="B159" t="str">
            <v>(2º Nível) SUCOS DE LARANJA</v>
          </cell>
          <cell r="C159">
            <v>753772197</v>
          </cell>
          <cell r="D159">
            <v>1059042706</v>
          </cell>
          <cell r="E159">
            <v>922378978</v>
          </cell>
          <cell r="F159">
            <v>1313851367</v>
          </cell>
          <cell r="G159">
            <v>12713</v>
          </cell>
          <cell r="H159">
            <v>12265</v>
          </cell>
          <cell r="I159">
            <v>52130</v>
          </cell>
          <cell r="J159">
            <v>51522</v>
          </cell>
        </row>
        <row r="160">
          <cell r="A160" t="str">
            <v>SUCOS DE OUTRAS FRUTAS</v>
          </cell>
          <cell r="B160" t="str">
            <v>(2º Nível) SUCOS DE OUTRAS FRUTAS</v>
          </cell>
          <cell r="C160">
            <v>103673122</v>
          </cell>
          <cell r="D160">
            <v>67234650</v>
          </cell>
          <cell r="E160">
            <v>120802808</v>
          </cell>
          <cell r="F160">
            <v>82297770</v>
          </cell>
          <cell r="G160">
            <v>5385142</v>
          </cell>
          <cell r="H160">
            <v>1804306</v>
          </cell>
          <cell r="I160">
            <v>4829087</v>
          </cell>
          <cell r="J160">
            <v>1699341</v>
          </cell>
        </row>
        <row r="161">
          <cell r="A161" t="str">
            <v>SUÍNOS VIVOS</v>
          </cell>
          <cell r="B161" t="str">
            <v>(2º Nível) SUÍNOS VIVOS</v>
          </cell>
          <cell r="C161">
            <v>1481457</v>
          </cell>
          <cell r="D161">
            <v>126404</v>
          </cell>
          <cell r="E161">
            <v>2255174</v>
          </cell>
          <cell r="F161">
            <v>134053</v>
          </cell>
          <cell r="G161">
            <v>756757</v>
          </cell>
          <cell r="H161">
            <v>77669</v>
          </cell>
          <cell r="I161">
            <v>1562829</v>
          </cell>
          <cell r="J161">
            <v>92563</v>
          </cell>
        </row>
        <row r="162">
          <cell r="A162" t="str">
            <v>TAMARAS</v>
          </cell>
          <cell r="B162" t="str">
            <v>(2º Nível) TAMARAS</v>
          </cell>
          <cell r="C162">
            <v>79834</v>
          </cell>
          <cell r="D162">
            <v>24910</v>
          </cell>
          <cell r="E162">
            <v>45664</v>
          </cell>
          <cell r="F162">
            <v>12023</v>
          </cell>
          <cell r="G162">
            <v>640060</v>
          </cell>
          <cell r="H162">
            <v>228205</v>
          </cell>
          <cell r="I162">
            <v>1066161</v>
          </cell>
          <cell r="J162">
            <v>395917</v>
          </cell>
        </row>
        <row r="163">
          <cell r="A163" t="str">
            <v>TANGERINAS, MANDARINAS E SATOSUMAS</v>
          </cell>
          <cell r="B163" t="str">
            <v>(2º Nível) TANGERINAS, MANDARINAS E SATOSUMAS</v>
          </cell>
          <cell r="C163">
            <v>75180</v>
          </cell>
          <cell r="D163">
            <v>66129</v>
          </cell>
          <cell r="E163">
            <v>132265</v>
          </cell>
          <cell r="F163">
            <v>160159</v>
          </cell>
          <cell r="G163">
            <v>5847301</v>
          </cell>
          <cell r="H163">
            <v>6044980</v>
          </cell>
          <cell r="I163">
            <v>5650730</v>
          </cell>
          <cell r="J163">
            <v>5745411</v>
          </cell>
        </row>
        <row r="164">
          <cell r="A164" t="str">
            <v>UVAS</v>
          </cell>
          <cell r="B164" t="str">
            <v>(2º Nível) UVAS</v>
          </cell>
          <cell r="C164">
            <v>24498782</v>
          </cell>
          <cell r="D164">
            <v>10782442</v>
          </cell>
          <cell r="E164">
            <v>49940980</v>
          </cell>
          <cell r="F164">
            <v>22548697</v>
          </cell>
          <cell r="G164">
            <v>27088504</v>
          </cell>
          <cell r="H164">
            <v>17773376</v>
          </cell>
          <cell r="I164">
            <v>22164454</v>
          </cell>
          <cell r="J164">
            <v>16097722</v>
          </cell>
        </row>
        <row r="165">
          <cell r="A165" t="str">
            <v>SUÍNOS VIVOS</v>
          </cell>
          <cell r="B165" t="str">
            <v>(2º Nível) SUÍNOS VIVOS</v>
          </cell>
        </row>
        <row r="166">
          <cell r="A166" t="str">
            <v>TAMARAS</v>
          </cell>
          <cell r="B166" t="str">
            <v>(2º Nível) TAMARAS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</row>
        <row r="168">
          <cell r="A168" t="str">
            <v>UVAS</v>
          </cell>
          <cell r="B168" t="str">
            <v>(2º Nível) UVAS</v>
          </cell>
        </row>
        <row r="169">
          <cell r="A169" t="str">
            <v/>
          </cell>
          <cell r="B169" t="str">
            <v xml:space="preserve">(3º Nível) </v>
          </cell>
          <cell r="C169">
            <v>60647364702</v>
          </cell>
          <cell r="D169">
            <v>129953030002</v>
          </cell>
          <cell r="E169">
            <v>72703043970</v>
          </cell>
          <cell r="F169">
            <v>128941688231</v>
          </cell>
          <cell r="G169">
            <v>7223047450</v>
          </cell>
          <cell r="H169">
            <v>10155042215</v>
          </cell>
          <cell r="I169">
            <v>8739777910</v>
          </cell>
          <cell r="J169">
            <v>11047620159</v>
          </cell>
        </row>
        <row r="170">
          <cell r="A170" t="str">
            <v>ABACATES FRESCOS OU SECOS</v>
          </cell>
          <cell r="B170" t="str">
            <v>(3º Nível) ABACATES FRESCOS OU SECOS</v>
          </cell>
          <cell r="C170">
            <v>11166560</v>
          </cell>
          <cell r="D170">
            <v>6209805</v>
          </cell>
          <cell r="E170">
            <v>12503327</v>
          </cell>
          <cell r="F170">
            <v>7038618</v>
          </cell>
          <cell r="G170">
            <v>159250</v>
          </cell>
          <cell r="H170">
            <v>56726</v>
          </cell>
          <cell r="I170">
            <v>0</v>
          </cell>
          <cell r="J170">
            <v>0</v>
          </cell>
        </row>
        <row r="171">
          <cell r="A171" t="str">
            <v>ABACAXIS FRESCOS OU SECOS</v>
          </cell>
          <cell r="B171" t="str">
            <v>(3º Nível) ABACAXIS FRESCOS OU SECOS</v>
          </cell>
          <cell r="C171">
            <v>470226</v>
          </cell>
          <cell r="D171">
            <v>791292</v>
          </cell>
          <cell r="E171">
            <v>744246</v>
          </cell>
          <cell r="F171">
            <v>1378822</v>
          </cell>
          <cell r="G171">
            <v>105975</v>
          </cell>
          <cell r="H171">
            <v>6000</v>
          </cell>
          <cell r="I171">
            <v>55702</v>
          </cell>
          <cell r="J171">
            <v>10000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  <cell r="C172">
            <v>137031</v>
          </cell>
          <cell r="D172">
            <v>68796</v>
          </cell>
          <cell r="E172">
            <v>422261</v>
          </cell>
          <cell r="F172">
            <v>278875</v>
          </cell>
          <cell r="G172">
            <v>0</v>
          </cell>
          <cell r="H172">
            <v>0</v>
          </cell>
          <cell r="I172">
            <v>22016</v>
          </cell>
          <cell r="J172">
            <v>7204</v>
          </cell>
        </row>
        <row r="173">
          <cell r="A173" t="str">
            <v>ABELHAS VIVAS</v>
          </cell>
          <cell r="B173" t="str">
            <v>(3º Nível) ABELHAS VIVAS</v>
          </cell>
          <cell r="C173">
            <v>550</v>
          </cell>
          <cell r="D173">
            <v>235</v>
          </cell>
          <cell r="E173">
            <v>0</v>
          </cell>
          <cell r="F173">
            <v>0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  <cell r="C174">
            <v>3694</v>
          </cell>
          <cell r="D174">
            <v>4294</v>
          </cell>
          <cell r="E174">
            <v>2512</v>
          </cell>
          <cell r="F174">
            <v>3035</v>
          </cell>
          <cell r="G174">
            <v>27747</v>
          </cell>
          <cell r="H174">
            <v>7425</v>
          </cell>
          <cell r="I174">
            <v>0</v>
          </cell>
          <cell r="J174">
            <v>0</v>
          </cell>
        </row>
        <row r="175">
          <cell r="A175" t="str">
            <v>AÇÚCAR DE CANA EM BRUTO</v>
          </cell>
          <cell r="B175" t="str">
            <v>(3º Nível) AÇÚCAR DE CANA EM BRUTO</v>
          </cell>
          <cell r="C175">
            <v>3383728846</v>
          </cell>
          <cell r="D175">
            <v>12370810338</v>
          </cell>
          <cell r="E175">
            <v>4246975411</v>
          </cell>
          <cell r="F175">
            <v>13317362381</v>
          </cell>
          <cell r="G175">
            <v>403420</v>
          </cell>
          <cell r="H175">
            <v>421595</v>
          </cell>
          <cell r="I175">
            <v>1234827</v>
          </cell>
          <cell r="J175">
            <v>1204922</v>
          </cell>
        </row>
        <row r="176">
          <cell r="A176" t="str">
            <v>AÇÚCAR REFINADO</v>
          </cell>
          <cell r="B176" t="str">
            <v>(3º Nível) AÇÚCAR REFINADO</v>
          </cell>
          <cell r="C176">
            <v>690399219</v>
          </cell>
          <cell r="D176">
            <v>2014751489</v>
          </cell>
          <cell r="E176">
            <v>708040724</v>
          </cell>
          <cell r="F176">
            <v>1936471268</v>
          </cell>
          <cell r="G176">
            <v>424250</v>
          </cell>
          <cell r="H176">
            <v>574283</v>
          </cell>
          <cell r="I176">
            <v>677087</v>
          </cell>
          <cell r="J176">
            <v>521222</v>
          </cell>
        </row>
        <row r="177">
          <cell r="A177" t="str">
            <v>ALBUMINAS</v>
          </cell>
          <cell r="B177" t="str">
            <v>(3º Nível) ALBUMINAS</v>
          </cell>
          <cell r="C177">
            <v>125812</v>
          </cell>
          <cell r="D177">
            <v>42637</v>
          </cell>
          <cell r="E177">
            <v>361558</v>
          </cell>
          <cell r="F177">
            <v>74405</v>
          </cell>
          <cell r="G177">
            <v>24081054</v>
          </cell>
          <cell r="H177">
            <v>3287449</v>
          </cell>
          <cell r="I177">
            <v>25905485</v>
          </cell>
          <cell r="J177">
            <v>4055184</v>
          </cell>
        </row>
        <row r="178">
          <cell r="A178" t="str">
            <v>ÁLCOOL ETÍLICO</v>
          </cell>
          <cell r="B178" t="str">
            <v>(3º Nível) ÁLCOOL ETÍLICO</v>
          </cell>
          <cell r="C178">
            <v>517013243</v>
          </cell>
          <cell r="D178">
            <v>896323961</v>
          </cell>
          <cell r="E178">
            <v>608952255</v>
          </cell>
          <cell r="F178">
            <v>973985013</v>
          </cell>
          <cell r="G178">
            <v>348381622</v>
          </cell>
          <cell r="H178">
            <v>665025725</v>
          </cell>
          <cell r="I178">
            <v>112403821</v>
          </cell>
          <cell r="J178">
            <v>191297846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  <cell r="C179">
            <v>66540</v>
          </cell>
          <cell r="D179">
            <v>18346</v>
          </cell>
          <cell r="E179">
            <v>37960</v>
          </cell>
          <cell r="F179">
            <v>11885</v>
          </cell>
          <cell r="G179">
            <v>1108576</v>
          </cell>
          <cell r="H179">
            <v>262986</v>
          </cell>
          <cell r="I179">
            <v>50215</v>
          </cell>
          <cell r="J179">
            <v>11217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  <cell r="C180">
            <v>1412805313</v>
          </cell>
          <cell r="D180">
            <v>913234775</v>
          </cell>
          <cell r="E180">
            <v>1954948114</v>
          </cell>
          <cell r="F180">
            <v>1185883154</v>
          </cell>
          <cell r="G180">
            <v>1412372</v>
          </cell>
          <cell r="H180">
            <v>640810</v>
          </cell>
          <cell r="I180">
            <v>3198078</v>
          </cell>
          <cell r="J180">
            <v>1159306</v>
          </cell>
        </row>
        <row r="181">
          <cell r="A181" t="str">
            <v>ALHO</v>
          </cell>
          <cell r="B181" t="str">
            <v>(3º Nível) ALHO</v>
          </cell>
          <cell r="C181">
            <v>202924</v>
          </cell>
          <cell r="D181">
            <v>47513</v>
          </cell>
          <cell r="E181">
            <v>307038</v>
          </cell>
          <cell r="F181">
            <v>80831</v>
          </cell>
          <cell r="G181">
            <v>213142060</v>
          </cell>
          <cell r="H181">
            <v>125399404</v>
          </cell>
          <cell r="I181">
            <v>132093761</v>
          </cell>
          <cell r="J181">
            <v>100096190</v>
          </cell>
        </row>
        <row r="182">
          <cell r="A182" t="str">
            <v>ALHO EM PÓ</v>
          </cell>
          <cell r="B182" t="str">
            <v>(3º Nível) ALHO EM PÓ</v>
          </cell>
          <cell r="C182">
            <v>133480</v>
          </cell>
          <cell r="D182">
            <v>56446</v>
          </cell>
          <cell r="E182">
            <v>88983</v>
          </cell>
          <cell r="F182">
            <v>33797</v>
          </cell>
          <cell r="G182">
            <v>2269050</v>
          </cell>
          <cell r="H182">
            <v>1787418</v>
          </cell>
          <cell r="I182">
            <v>2267938</v>
          </cell>
          <cell r="J182">
            <v>1730816</v>
          </cell>
        </row>
        <row r="183">
          <cell r="A183" t="str">
            <v>ALIMENTOS PARA CAES E GATOS</v>
          </cell>
          <cell r="B183" t="str">
            <v>(3º Nível) ALIMENTOS PARA CAES E GATOS</v>
          </cell>
          <cell r="C183">
            <v>25019386</v>
          </cell>
          <cell r="D183">
            <v>29617053</v>
          </cell>
          <cell r="E183">
            <v>42832693</v>
          </cell>
          <cell r="F183">
            <v>37955544</v>
          </cell>
          <cell r="G183">
            <v>5592775</v>
          </cell>
          <cell r="H183">
            <v>3698773</v>
          </cell>
          <cell r="I183">
            <v>9317349</v>
          </cell>
          <cell r="J183">
            <v>5105172</v>
          </cell>
        </row>
        <row r="184">
          <cell r="A184" t="str">
            <v>AMEIXAS SECAS</v>
          </cell>
          <cell r="B184" t="str">
            <v>(3º Nível) AMEIXAS SECAS</v>
          </cell>
          <cell r="C184">
            <v>9428</v>
          </cell>
          <cell r="D184">
            <v>2687</v>
          </cell>
          <cell r="E184">
            <v>10762</v>
          </cell>
          <cell r="F184">
            <v>2312</v>
          </cell>
          <cell r="G184">
            <v>11323650</v>
          </cell>
          <cell r="H184">
            <v>5477458</v>
          </cell>
          <cell r="I184">
            <v>13542290</v>
          </cell>
          <cell r="J184">
            <v>4092640</v>
          </cell>
        </row>
        <row r="185">
          <cell r="A185" t="str">
            <v>AMÊNDOA</v>
          </cell>
          <cell r="B185" t="str">
            <v>(3º Nível) AMÊNDOA</v>
          </cell>
          <cell r="C185">
            <v>183858</v>
          </cell>
          <cell r="D185">
            <v>12344</v>
          </cell>
          <cell r="E185">
            <v>28802</v>
          </cell>
          <cell r="F185">
            <v>2326</v>
          </cell>
          <cell r="G185">
            <v>10683720</v>
          </cell>
          <cell r="H185">
            <v>1604339</v>
          </cell>
          <cell r="I185">
            <v>7435992</v>
          </cell>
          <cell r="J185">
            <v>1531769</v>
          </cell>
        </row>
        <row r="186">
          <cell r="A186" t="str">
            <v>AMENDOIM EM GRÃOS</v>
          </cell>
          <cell r="B186" t="str">
            <v>(3º Nível) AMENDOIM EM GRÃOS</v>
          </cell>
          <cell r="C186">
            <v>187972908</v>
          </cell>
          <cell r="D186">
            <v>153126110</v>
          </cell>
          <cell r="E186">
            <v>164530690</v>
          </cell>
          <cell r="F186">
            <v>127418772</v>
          </cell>
          <cell r="G186">
            <v>2488200</v>
          </cell>
          <cell r="H186">
            <v>1300000</v>
          </cell>
          <cell r="I186">
            <v>3249830</v>
          </cell>
          <cell r="J186">
            <v>2792150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  <cell r="C187">
            <v>4506915</v>
          </cell>
          <cell r="D187">
            <v>2244524</v>
          </cell>
          <cell r="E187">
            <v>7732937</v>
          </cell>
          <cell r="F187">
            <v>4135603</v>
          </cell>
          <cell r="G187">
            <v>44520</v>
          </cell>
          <cell r="H187">
            <v>10502</v>
          </cell>
          <cell r="I187">
            <v>131830</v>
          </cell>
          <cell r="J187">
            <v>23529</v>
          </cell>
        </row>
        <row r="188">
          <cell r="A188" t="str">
            <v>AMIDO DE MILHO</v>
          </cell>
          <cell r="B188" t="str">
            <v>(3º Nível) AMIDO DE MILHO</v>
          </cell>
          <cell r="C188">
            <v>13989817</v>
          </cell>
          <cell r="D188">
            <v>40905361</v>
          </cell>
          <cell r="E188">
            <v>14745130</v>
          </cell>
          <cell r="F188">
            <v>35502808</v>
          </cell>
          <cell r="G188">
            <v>1626663</v>
          </cell>
          <cell r="H188">
            <v>3613266</v>
          </cell>
          <cell r="I188">
            <v>846234</v>
          </cell>
          <cell r="J188">
            <v>1117638</v>
          </cell>
        </row>
        <row r="189">
          <cell r="A189" t="str">
            <v>AMIDO DE TRIGO</v>
          </cell>
          <cell r="B189" t="str">
            <v>(3º Nível) AMIDO DE TRIGO</v>
          </cell>
          <cell r="C189">
            <v>179</v>
          </cell>
          <cell r="D189">
            <v>71</v>
          </cell>
          <cell r="E189">
            <v>17</v>
          </cell>
          <cell r="F189">
            <v>10</v>
          </cell>
          <cell r="G189">
            <v>505444</v>
          </cell>
          <cell r="H189">
            <v>1186022</v>
          </cell>
          <cell r="I189">
            <v>822900</v>
          </cell>
          <cell r="J189">
            <v>1800202</v>
          </cell>
        </row>
        <row r="190">
          <cell r="A190" t="str">
            <v>AMOMOS E CARDAMOMOS</v>
          </cell>
          <cell r="B190" t="str">
            <v>(3º Nível) AMOMOS E CARDAMOMOS</v>
          </cell>
          <cell r="C190">
            <v>519</v>
          </cell>
          <cell r="D190">
            <v>18</v>
          </cell>
          <cell r="E190">
            <v>1961</v>
          </cell>
          <cell r="F190">
            <v>117</v>
          </cell>
          <cell r="G190">
            <v>7433</v>
          </cell>
          <cell r="H190">
            <v>406</v>
          </cell>
          <cell r="I190">
            <v>775566</v>
          </cell>
          <cell r="J190">
            <v>39185</v>
          </cell>
        </row>
        <row r="191">
          <cell r="A191" t="str">
            <v>ARROZ</v>
          </cell>
          <cell r="B191" t="str">
            <v>(3º Nível) ARROZ</v>
          </cell>
          <cell r="C191">
            <v>348166683</v>
          </cell>
          <cell r="D191">
            <v>981151085</v>
          </cell>
          <cell r="E191">
            <v>187539775</v>
          </cell>
          <cell r="F191">
            <v>415262944</v>
          </cell>
          <cell r="G191">
            <v>126940554</v>
          </cell>
          <cell r="H191">
            <v>373354516</v>
          </cell>
          <cell r="I191">
            <v>207916096</v>
          </cell>
          <cell r="J191">
            <v>487330641</v>
          </cell>
        </row>
        <row r="192">
          <cell r="A192" t="str">
            <v>ASININOS E MUARES VIVOS</v>
          </cell>
          <cell r="B192" t="str">
            <v>(3º Nível) ASININOS E MUARES VIVOS</v>
          </cell>
          <cell r="C192">
            <v>19</v>
          </cell>
          <cell r="D192">
            <v>4</v>
          </cell>
          <cell r="E192">
            <v>0</v>
          </cell>
          <cell r="F192">
            <v>0</v>
          </cell>
        </row>
        <row r="193">
          <cell r="A193" t="str">
            <v>ASPARGOS</v>
          </cell>
          <cell r="B193" t="str">
            <v>(3º Nível) ASPARGOS</v>
          </cell>
          <cell r="C193">
            <v>15942</v>
          </cell>
          <cell r="D193">
            <v>2021</v>
          </cell>
          <cell r="E193">
            <v>11536</v>
          </cell>
          <cell r="F193">
            <v>1957</v>
          </cell>
          <cell r="G193">
            <v>1278084</v>
          </cell>
          <cell r="H193">
            <v>364322</v>
          </cell>
          <cell r="I193">
            <v>1297312</v>
          </cell>
          <cell r="J193">
            <v>413177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  <cell r="C194">
            <v>3911</v>
          </cell>
          <cell r="D194">
            <v>533</v>
          </cell>
          <cell r="E194">
            <v>3071</v>
          </cell>
          <cell r="F194">
            <v>295</v>
          </cell>
          <cell r="G194">
            <v>535438</v>
          </cell>
          <cell r="H194">
            <v>263461</v>
          </cell>
          <cell r="I194">
            <v>542964</v>
          </cell>
          <cell r="J194">
            <v>167341</v>
          </cell>
        </row>
        <row r="195">
          <cell r="A195" t="str">
            <v>ATUM CONGELADO</v>
          </cell>
          <cell r="B195" t="str">
            <v>(3º Nível) ATUM CONGELADO</v>
          </cell>
          <cell r="C195">
            <v>3372048</v>
          </cell>
          <cell r="D195">
            <v>1654849</v>
          </cell>
          <cell r="E195">
            <v>1388560</v>
          </cell>
          <cell r="F195">
            <v>716564</v>
          </cell>
          <cell r="G195">
            <v>0</v>
          </cell>
          <cell r="H195">
            <v>0</v>
          </cell>
          <cell r="I195">
            <v>7468</v>
          </cell>
          <cell r="J195">
            <v>1000</v>
          </cell>
        </row>
        <row r="196">
          <cell r="A196" t="str">
            <v>ATUM, FRESCO OU REFRIGERADO</v>
          </cell>
          <cell r="B196" t="str">
            <v>(3º Nível) ATUM, FRESCO OU REFRIGERADO</v>
          </cell>
          <cell r="C196">
            <v>1132603</v>
          </cell>
          <cell r="D196">
            <v>137870</v>
          </cell>
          <cell r="E196">
            <v>2394992</v>
          </cell>
          <cell r="F196">
            <v>282591</v>
          </cell>
        </row>
        <row r="197">
          <cell r="A197" t="str">
            <v>AVEIA</v>
          </cell>
          <cell r="B197" t="str">
            <v>(3º Nível) AVEIA</v>
          </cell>
          <cell r="C197">
            <v>256690</v>
          </cell>
          <cell r="D197">
            <v>1613793</v>
          </cell>
          <cell r="E197">
            <v>99970</v>
          </cell>
          <cell r="F197">
            <v>228160</v>
          </cell>
          <cell r="G197">
            <v>29400</v>
          </cell>
          <cell r="H197">
            <v>140000</v>
          </cell>
          <cell r="I197">
            <v>0</v>
          </cell>
          <cell r="J197">
            <v>0</v>
          </cell>
        </row>
        <row r="198">
          <cell r="A198" t="str">
            <v>AVEIA EM FLOCOS OU ELABORADOS DE OUTRO MODO</v>
          </cell>
          <cell r="B198" t="str">
            <v>(3º Nível) AVEIA EM FLOCOS OU ELABORADOS DE OUTRO MODO</v>
          </cell>
          <cell r="C198">
            <v>950763</v>
          </cell>
          <cell r="D198">
            <v>1821301</v>
          </cell>
          <cell r="E198">
            <v>846295</v>
          </cell>
          <cell r="F198">
            <v>1057510</v>
          </cell>
          <cell r="G198">
            <v>47444</v>
          </cell>
          <cell r="H198">
            <v>33231</v>
          </cell>
          <cell r="I198">
            <v>233068</v>
          </cell>
          <cell r="J198">
            <v>348281</v>
          </cell>
        </row>
        <row r="199">
          <cell r="A199" t="str">
            <v>AVELÃS</v>
          </cell>
          <cell r="B199" t="str">
            <v>(3º Nível) AVELÃS</v>
          </cell>
          <cell r="C199">
            <v>2085</v>
          </cell>
          <cell r="D199">
            <v>837</v>
          </cell>
          <cell r="E199">
            <v>2829</v>
          </cell>
          <cell r="F199">
            <v>566</v>
          </cell>
          <cell r="G199">
            <v>13345995</v>
          </cell>
          <cell r="H199">
            <v>2135310</v>
          </cell>
          <cell r="I199">
            <v>25622521</v>
          </cell>
          <cell r="J199">
            <v>3064057</v>
          </cell>
        </row>
        <row r="200">
          <cell r="A200" t="str">
            <v>AVESTRUZES VIVAS</v>
          </cell>
          <cell r="B200" t="str">
            <v>(3º Nível) AVESTRUZES VIVAS</v>
          </cell>
          <cell r="C200">
            <v>0</v>
          </cell>
          <cell r="D200">
            <v>0</v>
          </cell>
          <cell r="E200">
            <v>1025</v>
          </cell>
          <cell r="F200">
            <v>40</v>
          </cell>
        </row>
        <row r="201">
          <cell r="A201" t="str">
            <v>AZEITE DE OLIVA</v>
          </cell>
          <cell r="B201" t="str">
            <v>(3º Nível) AZEITE DE OLIVA</v>
          </cell>
          <cell r="C201">
            <v>429822</v>
          </cell>
          <cell r="D201">
            <v>191816</v>
          </cell>
          <cell r="E201">
            <v>325548</v>
          </cell>
          <cell r="F201">
            <v>79422</v>
          </cell>
          <cell r="G201">
            <v>234963286</v>
          </cell>
          <cell r="H201">
            <v>61470375</v>
          </cell>
          <cell r="I201">
            <v>245080180</v>
          </cell>
          <cell r="J201">
            <v>56687497</v>
          </cell>
        </row>
        <row r="202">
          <cell r="A202" t="str">
            <v>AZEITONAS PREPARADAS OU CONSERVADAS</v>
          </cell>
          <cell r="B202" t="str">
            <v>(3º Nível) AZEITONAS PREPARADAS OU CONSERVADAS</v>
          </cell>
          <cell r="C202">
            <v>286083</v>
          </cell>
          <cell r="D202">
            <v>183596</v>
          </cell>
          <cell r="E202">
            <v>283789</v>
          </cell>
          <cell r="F202">
            <v>140608</v>
          </cell>
          <cell r="G202">
            <v>54509843</v>
          </cell>
          <cell r="H202">
            <v>63718703</v>
          </cell>
          <cell r="I202">
            <v>52293675</v>
          </cell>
          <cell r="J202">
            <v>58482068</v>
          </cell>
        </row>
        <row r="203">
          <cell r="A203" t="str">
            <v>BACALHAU CONGELADO</v>
          </cell>
          <cell r="B203" t="str">
            <v>(3º Nível) BACALHAU CONGELADO</v>
          </cell>
          <cell r="C203">
            <v>3251</v>
          </cell>
          <cell r="D203">
            <v>566</v>
          </cell>
          <cell r="E203">
            <v>4040</v>
          </cell>
          <cell r="F203">
            <v>713</v>
          </cell>
          <cell r="G203">
            <v>20405635</v>
          </cell>
          <cell r="H203">
            <v>1828655</v>
          </cell>
          <cell r="I203">
            <v>22127124</v>
          </cell>
          <cell r="J203">
            <v>1997008</v>
          </cell>
        </row>
        <row r="204">
          <cell r="A204" t="str">
            <v>BACALHAU, FRESCO OU REFRIGERADO</v>
          </cell>
          <cell r="B204" t="str">
            <v>(3º Nível) BACALHAU, FRESCO OU REFRIGERADO</v>
          </cell>
          <cell r="C204">
            <v>709</v>
          </cell>
          <cell r="D204">
            <v>75</v>
          </cell>
          <cell r="E204">
            <v>0</v>
          </cell>
          <cell r="F204">
            <v>0</v>
          </cell>
        </row>
        <row r="205">
          <cell r="A205" t="str">
            <v>BACALHAU, SECOS, SALGADOS OU DEFUMADOS</v>
          </cell>
          <cell r="B205" t="str">
            <v>(3º Nível) BACALHAU, SECOS, SALGADOS OU DEFUMADOS</v>
          </cell>
          <cell r="C205">
            <v>228774</v>
          </cell>
          <cell r="D205">
            <v>22998</v>
          </cell>
          <cell r="E205">
            <v>746331</v>
          </cell>
          <cell r="F205">
            <v>72861</v>
          </cell>
          <cell r="G205">
            <v>42471693</v>
          </cell>
          <cell r="H205">
            <v>4610219</v>
          </cell>
          <cell r="I205">
            <v>31397592</v>
          </cell>
          <cell r="J205">
            <v>3821745</v>
          </cell>
        </row>
        <row r="206">
          <cell r="A206" t="str">
            <v>BANANAS FRESCAS OU SECAS</v>
          </cell>
          <cell r="B206" t="str">
            <v>(3º Nível) BANANAS FRESCAS OU SECAS</v>
          </cell>
          <cell r="C206">
            <v>17364462</v>
          </cell>
          <cell r="D206">
            <v>60801713</v>
          </cell>
          <cell r="E206">
            <v>21031129</v>
          </cell>
          <cell r="F206">
            <v>63663185</v>
          </cell>
          <cell r="G206">
            <v>177548</v>
          </cell>
          <cell r="H206">
            <v>78423</v>
          </cell>
          <cell r="I206">
            <v>91363</v>
          </cell>
          <cell r="J206">
            <v>28890</v>
          </cell>
        </row>
        <row r="207">
          <cell r="A207" t="str">
            <v>BATATA-DOCE</v>
          </cell>
          <cell r="B207" t="str">
            <v>(3º Nível) BATATA-DOCE</v>
          </cell>
          <cell r="C207">
            <v>2562040</v>
          </cell>
          <cell r="D207">
            <v>3978924</v>
          </cell>
          <cell r="E207">
            <v>3825351</v>
          </cell>
          <cell r="F207">
            <v>4705387</v>
          </cell>
        </row>
        <row r="208">
          <cell r="A208" t="str">
            <v>BATATAS</v>
          </cell>
          <cell r="B208" t="str">
            <v>(3º Nível) BATATAS</v>
          </cell>
          <cell r="C208">
            <v>1272971</v>
          </cell>
          <cell r="D208">
            <v>4403815</v>
          </cell>
          <cell r="E208">
            <v>1185232</v>
          </cell>
          <cell r="F208">
            <v>4116001</v>
          </cell>
          <cell r="G208">
            <v>1683786</v>
          </cell>
          <cell r="H208">
            <v>7512080</v>
          </cell>
          <cell r="I208">
            <v>11925</v>
          </cell>
          <cell r="J208">
            <v>79500</v>
          </cell>
        </row>
        <row r="209">
          <cell r="A209" t="str">
            <v>BATATAS CONGELADAS</v>
          </cell>
          <cell r="B209" t="str">
            <v>(3º Nível) BATATAS CONGELADAS</v>
          </cell>
          <cell r="C209">
            <v>61806</v>
          </cell>
          <cell r="D209">
            <v>59911</v>
          </cell>
          <cell r="E209">
            <v>73116</v>
          </cell>
          <cell r="F209">
            <v>101814</v>
          </cell>
          <cell r="G209">
            <v>44917</v>
          </cell>
          <cell r="H209">
            <v>89540</v>
          </cell>
          <cell r="I209">
            <v>4244</v>
          </cell>
          <cell r="J209">
            <v>2633</v>
          </cell>
        </row>
        <row r="210">
          <cell r="A210" t="str">
            <v>BATATAS PREPARADAS OU CONSERVADAS</v>
          </cell>
          <cell r="B210" t="str">
            <v>(3º Nível) BATATAS PREPARADAS OU CONSERVADAS</v>
          </cell>
          <cell r="C210">
            <v>811197</v>
          </cell>
          <cell r="D210">
            <v>195373</v>
          </cell>
          <cell r="E210">
            <v>2401770</v>
          </cell>
          <cell r="F210">
            <v>2165658</v>
          </cell>
          <cell r="G210">
            <v>154957903</v>
          </cell>
          <cell r="H210">
            <v>196826898</v>
          </cell>
          <cell r="I210">
            <v>165637804</v>
          </cell>
          <cell r="J210">
            <v>224384142</v>
          </cell>
        </row>
        <row r="211">
          <cell r="A211" t="str">
            <v>BORRACHA NATURAL</v>
          </cell>
          <cell r="B211" t="str">
            <v>(3º Nível) BORRACHA NATURAL</v>
          </cell>
          <cell r="C211">
            <v>850610</v>
          </cell>
          <cell r="D211">
            <v>531716</v>
          </cell>
          <cell r="E211">
            <v>2793148</v>
          </cell>
          <cell r="F211">
            <v>1418303</v>
          </cell>
          <cell r="G211">
            <v>146476786</v>
          </cell>
          <cell r="H211">
            <v>101938897</v>
          </cell>
          <cell r="I211">
            <v>238316189</v>
          </cell>
          <cell r="J211">
            <v>133796871</v>
          </cell>
        </row>
        <row r="212">
          <cell r="A212" t="str">
            <v>BOVINOS VIVOS</v>
          </cell>
          <cell r="B212" t="str">
            <v>(3º Nível) BOVINOS VIVOS</v>
          </cell>
          <cell r="C212">
            <v>117024185</v>
          </cell>
          <cell r="D212">
            <v>61620300</v>
          </cell>
          <cell r="E212">
            <v>22152601</v>
          </cell>
          <cell r="F212">
            <v>9834996</v>
          </cell>
          <cell r="G212">
            <v>352090</v>
          </cell>
          <cell r="H212">
            <v>19327</v>
          </cell>
          <cell r="I212">
            <v>451960</v>
          </cell>
          <cell r="J212">
            <v>18770</v>
          </cell>
        </row>
        <row r="213">
          <cell r="A213" t="str">
            <v>BUBALINOS VIVOS</v>
          </cell>
          <cell r="B213" t="str">
            <v>(3º Nível) BUBALINOS VIVOS</v>
          </cell>
          <cell r="C213">
            <v>467</v>
          </cell>
          <cell r="D213">
            <v>102</v>
          </cell>
          <cell r="E213">
            <v>0</v>
          </cell>
          <cell r="F213">
            <v>0</v>
          </cell>
        </row>
        <row r="214">
          <cell r="A214" t="str">
            <v>BULBOS,  TUBÉRCULOS, RIZOMAS E SIMILARES</v>
          </cell>
          <cell r="B214" t="str">
            <v>(3º Nível) BULBOS,  TUBÉRCULOS, RIZOMAS E SIMILARES</v>
          </cell>
          <cell r="C214">
            <v>2839572</v>
          </cell>
          <cell r="D214">
            <v>1200596</v>
          </cell>
          <cell r="E214">
            <v>1487393</v>
          </cell>
          <cell r="F214">
            <v>524257</v>
          </cell>
          <cell r="G214">
            <v>2781797</v>
          </cell>
          <cell r="H214">
            <v>895243</v>
          </cell>
          <cell r="I214">
            <v>2013514</v>
          </cell>
          <cell r="J214">
            <v>496435</v>
          </cell>
        </row>
        <row r="215">
          <cell r="A215" t="str">
            <v>CACAU EM PÓ</v>
          </cell>
          <cell r="B215" t="str">
            <v>(3º Nível) CACAU EM PÓ</v>
          </cell>
          <cell r="C215">
            <v>29635629</v>
          </cell>
          <cell r="D215">
            <v>12051241</v>
          </cell>
          <cell r="E215">
            <v>32858393</v>
          </cell>
          <cell r="F215">
            <v>11549968</v>
          </cell>
          <cell r="G215">
            <v>25494544</v>
          </cell>
          <cell r="H215">
            <v>12425151</v>
          </cell>
          <cell r="I215">
            <v>37158060</v>
          </cell>
          <cell r="J215">
            <v>15710765</v>
          </cell>
        </row>
        <row r="216">
          <cell r="A216" t="str">
            <v>CACAU INTEIRO OU PARTIDO</v>
          </cell>
          <cell r="B216" t="str">
            <v>(3º Nível) CACAU INTEIRO OU PARTIDO</v>
          </cell>
          <cell r="C216">
            <v>833028</v>
          </cell>
          <cell r="D216">
            <v>195877</v>
          </cell>
          <cell r="E216">
            <v>564021</v>
          </cell>
          <cell r="F216">
            <v>132867</v>
          </cell>
          <cell r="G216">
            <v>84186388</v>
          </cell>
          <cell r="H216">
            <v>33780568</v>
          </cell>
          <cell r="I216">
            <v>108983168</v>
          </cell>
          <cell r="J216">
            <v>40054116</v>
          </cell>
        </row>
        <row r="217">
          <cell r="A217" t="str">
            <v>CACHAÇA</v>
          </cell>
          <cell r="B217" t="str">
            <v>(3º Nível) CACHAÇA</v>
          </cell>
          <cell r="C217">
            <v>5253408</v>
          </cell>
          <cell r="D217">
            <v>3238525</v>
          </cell>
          <cell r="E217">
            <v>6613626</v>
          </cell>
          <cell r="F217">
            <v>3959852</v>
          </cell>
          <cell r="G217">
            <v>556007</v>
          </cell>
          <cell r="H217">
            <v>80090</v>
          </cell>
          <cell r="I217">
            <v>446836</v>
          </cell>
          <cell r="J217">
            <v>45330</v>
          </cell>
        </row>
        <row r="218">
          <cell r="A218" t="str">
            <v>CAFÉ SOLÚVEL</v>
          </cell>
          <cell r="B218" t="str">
            <v>(3º Nível) CAFÉ SOLÚVEL</v>
          </cell>
          <cell r="C218">
            <v>293789389</v>
          </cell>
          <cell r="D218">
            <v>51575118</v>
          </cell>
          <cell r="E218">
            <v>261484624</v>
          </cell>
          <cell r="F218">
            <v>47447284</v>
          </cell>
          <cell r="G218">
            <v>3687012</v>
          </cell>
          <cell r="H218">
            <v>313609</v>
          </cell>
          <cell r="I218">
            <v>4138800</v>
          </cell>
          <cell r="J218">
            <v>373602</v>
          </cell>
        </row>
        <row r="219">
          <cell r="A219" t="str">
            <v>CAFÉ TORRADO</v>
          </cell>
          <cell r="B219" t="str">
            <v>(3º Nível) CAFÉ TORRADO</v>
          </cell>
          <cell r="C219">
            <v>8674983</v>
          </cell>
          <cell r="D219">
            <v>2154902</v>
          </cell>
          <cell r="E219">
            <v>15909135</v>
          </cell>
          <cell r="F219">
            <v>3685347</v>
          </cell>
          <cell r="G219">
            <v>35715457</v>
          </cell>
          <cell r="H219">
            <v>2006943</v>
          </cell>
          <cell r="I219">
            <v>37743683</v>
          </cell>
          <cell r="J219">
            <v>2355001</v>
          </cell>
        </row>
        <row r="220">
          <cell r="A220" t="str">
            <v>CAFÉ VERDE</v>
          </cell>
          <cell r="B220" t="str">
            <v>(3º Nível) CAFÉ VERDE</v>
          </cell>
          <cell r="C220">
            <v>2587094482</v>
          </cell>
          <cell r="D220">
            <v>1204756762</v>
          </cell>
          <cell r="E220">
            <v>3055720358</v>
          </cell>
          <cell r="F220">
            <v>1369042459</v>
          </cell>
          <cell r="G220">
            <v>2065106</v>
          </cell>
          <cell r="H220">
            <v>937218</v>
          </cell>
          <cell r="I220">
            <v>2753958</v>
          </cell>
          <cell r="J220">
            <v>1647280</v>
          </cell>
        </row>
        <row r="221">
          <cell r="A221" t="str">
            <v>CALÇADOS DE COURO</v>
          </cell>
          <cell r="B221" t="str">
            <v>(3º Nível) CALÇADOS DE COURO</v>
          </cell>
          <cell r="C221">
            <v>137091592</v>
          </cell>
          <cell r="D221">
            <v>4583407</v>
          </cell>
          <cell r="E221">
            <v>147020083</v>
          </cell>
          <cell r="F221">
            <v>5204776</v>
          </cell>
          <cell r="G221">
            <v>30887554</v>
          </cell>
          <cell r="H221">
            <v>1121046</v>
          </cell>
          <cell r="I221">
            <v>28105643</v>
          </cell>
          <cell r="J221">
            <v>806544</v>
          </cell>
        </row>
        <row r="222">
          <cell r="A222" t="str">
            <v>CALDOS E SOPAS E PREPARAÇÕES P/ CALDOS E SOPAS</v>
          </cell>
          <cell r="B222" t="str">
            <v>(3º Nível) CALDOS E SOPAS E PREPARAÇÕES P/ CALDOS E SOPAS</v>
          </cell>
          <cell r="C222">
            <v>3439428</v>
          </cell>
          <cell r="D222">
            <v>1660710</v>
          </cell>
          <cell r="E222">
            <v>4482593</v>
          </cell>
          <cell r="F222">
            <v>2527248</v>
          </cell>
          <cell r="G222">
            <v>552382</v>
          </cell>
          <cell r="H222">
            <v>134478</v>
          </cell>
          <cell r="I222">
            <v>417221</v>
          </cell>
          <cell r="J222">
            <v>102425</v>
          </cell>
        </row>
        <row r="223">
          <cell r="A223" t="str">
            <v>CAMARÕES, CONGELADOS</v>
          </cell>
          <cell r="B223" t="str">
            <v>(3º Nível) CAMARÕES, CONGELADOS</v>
          </cell>
          <cell r="C223">
            <v>1163353</v>
          </cell>
          <cell r="D223">
            <v>135632</v>
          </cell>
          <cell r="E223">
            <v>3681473</v>
          </cell>
          <cell r="F223">
            <v>421995</v>
          </cell>
          <cell r="G223">
            <v>2068686</v>
          </cell>
          <cell r="H223">
            <v>224040</v>
          </cell>
          <cell r="I223">
            <v>1381991</v>
          </cell>
          <cell r="J223">
            <v>167695</v>
          </cell>
        </row>
        <row r="224">
          <cell r="A224" t="str">
            <v>CAMARÕES, NÃO CONGELADOS</v>
          </cell>
          <cell r="B224" t="str">
            <v>(3º Nível) CAMARÕES, NÃO CONGELADOS</v>
          </cell>
          <cell r="C224">
            <v>4077</v>
          </cell>
          <cell r="D224">
            <v>343</v>
          </cell>
          <cell r="E224">
            <v>3114</v>
          </cell>
          <cell r="F224">
            <v>212</v>
          </cell>
        </row>
        <row r="225">
          <cell r="A225" t="str">
            <v>CAMELOS E OUTROS CAMELIDEOS VIVOS</v>
          </cell>
          <cell r="B225" t="str">
            <v>(3º Nível) CAMELOS E OUTROS CAMELIDEOS VIVOS</v>
          </cell>
          <cell r="G225">
            <v>8450</v>
          </cell>
          <cell r="H225">
            <v>9750</v>
          </cell>
          <cell r="I225">
            <v>0</v>
          </cell>
          <cell r="J225">
            <v>0</v>
          </cell>
        </row>
        <row r="226">
          <cell r="A226" t="str">
            <v>CANELA</v>
          </cell>
          <cell r="B226" t="str">
            <v>(3º Nível) CANELA</v>
          </cell>
          <cell r="C226">
            <v>27296</v>
          </cell>
          <cell r="D226">
            <v>11323</v>
          </cell>
          <cell r="E226">
            <v>28461</v>
          </cell>
          <cell r="F226">
            <v>8070</v>
          </cell>
          <cell r="G226">
            <v>5294385</v>
          </cell>
          <cell r="H226">
            <v>1417846</v>
          </cell>
          <cell r="I226">
            <v>6745141</v>
          </cell>
          <cell r="J226">
            <v>1922109</v>
          </cell>
        </row>
        <row r="227">
          <cell r="A227" t="str">
            <v>CAQUIS FRESCOS</v>
          </cell>
          <cell r="B227" t="str">
            <v>(3º Nível) CAQUIS FRESCOS</v>
          </cell>
          <cell r="C227">
            <v>238752</v>
          </cell>
          <cell r="D227">
            <v>137371</v>
          </cell>
          <cell r="E227">
            <v>1063933</v>
          </cell>
          <cell r="F227">
            <v>911501</v>
          </cell>
          <cell r="G227">
            <v>209755</v>
          </cell>
          <cell r="H227">
            <v>190753</v>
          </cell>
          <cell r="I227">
            <v>139799</v>
          </cell>
          <cell r="J227">
            <v>97565</v>
          </cell>
        </row>
        <row r="228">
          <cell r="A228" t="str">
            <v>CARANGUEJOS, CONGELADOS</v>
          </cell>
          <cell r="B228" t="str">
            <v>(3º Nível) CARANGUEJOS, CONGELADOS</v>
          </cell>
          <cell r="C228">
            <v>11293</v>
          </cell>
          <cell r="D228">
            <v>2543</v>
          </cell>
          <cell r="E228">
            <v>2745</v>
          </cell>
          <cell r="F228">
            <v>422</v>
          </cell>
          <cell r="G228">
            <v>82507</v>
          </cell>
          <cell r="H228">
            <v>3010</v>
          </cell>
          <cell r="I228">
            <v>278882</v>
          </cell>
          <cell r="J228">
            <v>15048</v>
          </cell>
        </row>
        <row r="229">
          <cell r="A229" t="str">
            <v>CARANGUEJOS, NÃO CONGELADOS</v>
          </cell>
          <cell r="B229" t="str">
            <v>(3º Nível) CARANGUEJOS, NÃO CONGELADOS</v>
          </cell>
          <cell r="C229">
            <v>0</v>
          </cell>
          <cell r="D229">
            <v>0</v>
          </cell>
          <cell r="E229">
            <v>706</v>
          </cell>
          <cell r="F229">
            <v>14</v>
          </cell>
        </row>
        <row r="230">
          <cell r="A230" t="str">
            <v>CARNE BOVINA in natura</v>
          </cell>
          <cell r="B230" t="str">
            <v>(3º Nível) CARNE BOVINA in natura</v>
          </cell>
          <cell r="C230">
            <v>4138565835</v>
          </cell>
          <cell r="D230">
            <v>945886523</v>
          </cell>
          <cell r="E230">
            <v>4417831931</v>
          </cell>
          <cell r="F230">
            <v>902098663</v>
          </cell>
          <cell r="G230">
            <v>98229050</v>
          </cell>
          <cell r="H230">
            <v>17867241</v>
          </cell>
          <cell r="I230">
            <v>153345577</v>
          </cell>
          <cell r="J230">
            <v>27676401</v>
          </cell>
        </row>
        <row r="231">
          <cell r="A231" t="str">
            <v>CARNE BOVINA INDUSTRIALIZADA</v>
          </cell>
          <cell r="B231" t="str">
            <v>(3º Nível) CARNE BOVINA INDUSTRIALIZADA</v>
          </cell>
          <cell r="C231">
            <v>302925390</v>
          </cell>
          <cell r="D231">
            <v>57757288</v>
          </cell>
          <cell r="E231">
            <v>415136451</v>
          </cell>
          <cell r="F231">
            <v>62173577</v>
          </cell>
          <cell r="G231">
            <v>380119</v>
          </cell>
          <cell r="H231">
            <v>296465</v>
          </cell>
          <cell r="I231">
            <v>208531</v>
          </cell>
          <cell r="J231">
            <v>81600</v>
          </cell>
        </row>
        <row r="232">
          <cell r="A232" t="str">
            <v>CARNE DE FRANGO in natura</v>
          </cell>
          <cell r="B232" t="str">
            <v>(3º Nível) CARNE DE FRANGO in natura</v>
          </cell>
          <cell r="C232">
            <v>3445632680</v>
          </cell>
          <cell r="D232">
            <v>2362875197</v>
          </cell>
          <cell r="E232">
            <v>3961603018</v>
          </cell>
          <cell r="F232">
            <v>2532607760</v>
          </cell>
          <cell r="G232">
            <v>5156854</v>
          </cell>
          <cell r="H232">
            <v>2671246</v>
          </cell>
          <cell r="I232">
            <v>8153128</v>
          </cell>
          <cell r="J232">
            <v>3040525</v>
          </cell>
        </row>
        <row r="233">
          <cell r="A233" t="str">
            <v>CARNE DE FRANGO INDUSTRIALIZADA</v>
          </cell>
          <cell r="B233" t="str">
            <v>(3º Nível) CARNE DE FRANGO INDUSTRIALIZADA</v>
          </cell>
          <cell r="C233">
            <v>138048096</v>
          </cell>
          <cell r="D233">
            <v>50566840</v>
          </cell>
          <cell r="E233">
            <v>162405851</v>
          </cell>
          <cell r="F233">
            <v>58649958</v>
          </cell>
          <cell r="G233">
            <v>0</v>
          </cell>
          <cell r="H233">
            <v>0</v>
          </cell>
          <cell r="I233">
            <v>66351</v>
          </cell>
          <cell r="J233">
            <v>30436</v>
          </cell>
        </row>
        <row r="234">
          <cell r="A234" t="str">
            <v>CARNE DE GANSO in natura</v>
          </cell>
          <cell r="B234" t="str">
            <v>(3º Nível) CARNE DE GANSO in natura</v>
          </cell>
          <cell r="C234">
            <v>1536</v>
          </cell>
          <cell r="D234">
            <v>171</v>
          </cell>
          <cell r="E234">
            <v>0</v>
          </cell>
          <cell r="F234">
            <v>0</v>
          </cell>
        </row>
        <row r="235">
          <cell r="A235" t="str">
            <v>CARNE DE OVINO in natura</v>
          </cell>
          <cell r="B235" t="str">
            <v>(3º Nível) CARNE DE OVINO in natura</v>
          </cell>
          <cell r="C235">
            <v>329622</v>
          </cell>
          <cell r="D235">
            <v>35214</v>
          </cell>
          <cell r="E235">
            <v>290887</v>
          </cell>
          <cell r="F235">
            <v>32394</v>
          </cell>
          <cell r="G235">
            <v>10560274</v>
          </cell>
          <cell r="H235">
            <v>1585071</v>
          </cell>
          <cell r="I235">
            <v>8999183</v>
          </cell>
          <cell r="J235">
            <v>1222565</v>
          </cell>
        </row>
        <row r="236">
          <cell r="A236" t="str">
            <v>CARNE DE PATO in natura</v>
          </cell>
          <cell r="B236" t="str">
            <v>(3º Nível) CARNE DE PATO in natura</v>
          </cell>
          <cell r="C236">
            <v>4364603</v>
          </cell>
          <cell r="D236">
            <v>1721470</v>
          </cell>
          <cell r="E236">
            <v>4780844</v>
          </cell>
          <cell r="F236">
            <v>1630890</v>
          </cell>
          <cell r="G236">
            <v>219688</v>
          </cell>
          <cell r="H236">
            <v>8130</v>
          </cell>
          <cell r="I236">
            <v>370546</v>
          </cell>
          <cell r="J236">
            <v>12224</v>
          </cell>
        </row>
        <row r="237">
          <cell r="A237" t="str">
            <v>CARNE DE PERU in natura</v>
          </cell>
          <cell r="B237" t="str">
            <v>(3º Nível) CARNE DE PERU in natura</v>
          </cell>
          <cell r="C237">
            <v>37170223</v>
          </cell>
          <cell r="D237">
            <v>21511489</v>
          </cell>
          <cell r="E237">
            <v>34245807</v>
          </cell>
          <cell r="F237">
            <v>19885030</v>
          </cell>
        </row>
        <row r="238">
          <cell r="A238" t="str">
            <v>CARNE DE PERU INDUSTRIALIZADA</v>
          </cell>
          <cell r="B238" t="str">
            <v>(3º Nível) CARNE DE PERU INDUSTRIALIZADA</v>
          </cell>
          <cell r="C238">
            <v>5513602</v>
          </cell>
          <cell r="D238">
            <v>1369591</v>
          </cell>
          <cell r="E238">
            <v>12444473</v>
          </cell>
          <cell r="F238">
            <v>3557837</v>
          </cell>
        </row>
        <row r="239">
          <cell r="A239" t="str">
            <v>CARNE SUÍNA in natura</v>
          </cell>
          <cell r="B239" t="str">
            <v>(3º Nível) CARNE SUÍNA in natura</v>
          </cell>
          <cell r="C239">
            <v>1199889338</v>
          </cell>
          <cell r="D239">
            <v>511508542</v>
          </cell>
          <cell r="E239">
            <v>1497272423</v>
          </cell>
          <cell r="F239">
            <v>593314685</v>
          </cell>
          <cell r="G239">
            <v>0</v>
          </cell>
          <cell r="H239">
            <v>0</v>
          </cell>
          <cell r="I239">
            <v>428847</v>
          </cell>
          <cell r="J239">
            <v>185964</v>
          </cell>
        </row>
        <row r="240">
          <cell r="A240" t="str">
            <v>CARNE SUÍNA INDUSTRIALIZADA</v>
          </cell>
          <cell r="B240" t="str">
            <v>(3º Nível) CARNE SUÍNA INDUSTRIALIZADA</v>
          </cell>
          <cell r="C240">
            <v>13280414</v>
          </cell>
          <cell r="D240">
            <v>6736567</v>
          </cell>
          <cell r="E240">
            <v>10228679</v>
          </cell>
          <cell r="F240">
            <v>5281234</v>
          </cell>
          <cell r="G240">
            <v>156036</v>
          </cell>
          <cell r="H240">
            <v>12809</v>
          </cell>
          <cell r="I240">
            <v>294525</v>
          </cell>
          <cell r="J240">
            <v>23313</v>
          </cell>
        </row>
        <row r="241">
          <cell r="A241" t="str">
            <v>CARNES DE CAPRINO in natura</v>
          </cell>
          <cell r="B241" t="str">
            <v>(3º Nível) CARNES DE CAPRINO in natura</v>
          </cell>
          <cell r="C241">
            <v>6627</v>
          </cell>
          <cell r="D241">
            <v>797</v>
          </cell>
          <cell r="E241">
            <v>15232</v>
          </cell>
          <cell r="F241">
            <v>1469</v>
          </cell>
        </row>
        <row r="242">
          <cell r="A242" t="str">
            <v>CARNES DE CAVALO, ASININO E MUAR</v>
          </cell>
          <cell r="B242" t="str">
            <v>(3º Nível) CARNES DE CAVALO, ASININO E MUAR</v>
          </cell>
          <cell r="C242">
            <v>3479174</v>
          </cell>
          <cell r="D242">
            <v>1509176</v>
          </cell>
          <cell r="E242">
            <v>9166820</v>
          </cell>
          <cell r="F242">
            <v>3162135</v>
          </cell>
        </row>
        <row r="243">
          <cell r="A243" t="str">
            <v>CASEINAS E CASEINATOS</v>
          </cell>
          <cell r="B243" t="str">
            <v>(3º Nível) CASEINAS E CASEINATOS</v>
          </cell>
          <cell r="C243">
            <v>6494</v>
          </cell>
          <cell r="D243">
            <v>505</v>
          </cell>
          <cell r="E243">
            <v>86238</v>
          </cell>
          <cell r="F243">
            <v>6452</v>
          </cell>
          <cell r="G243">
            <v>19788354</v>
          </cell>
          <cell r="H243">
            <v>2536421</v>
          </cell>
          <cell r="I243">
            <v>23985133</v>
          </cell>
          <cell r="J243">
            <v>2819398</v>
          </cell>
        </row>
        <row r="244">
          <cell r="A244" t="str">
            <v>CASTANHA DE CAJÚ</v>
          </cell>
          <cell r="B244" t="str">
            <v>(3º Nível) CASTANHA DE CAJÚ</v>
          </cell>
          <cell r="C244">
            <v>59338685</v>
          </cell>
          <cell r="D244">
            <v>10122531</v>
          </cell>
          <cell r="E244">
            <v>56996097</v>
          </cell>
          <cell r="F244">
            <v>8930587</v>
          </cell>
          <cell r="G244">
            <v>737926</v>
          </cell>
          <cell r="H244">
            <v>216707</v>
          </cell>
          <cell r="I244">
            <v>566394</v>
          </cell>
          <cell r="J244">
            <v>211037</v>
          </cell>
        </row>
        <row r="245">
          <cell r="A245" t="str">
            <v>CASTANHA DO PARÁ</v>
          </cell>
          <cell r="B245" t="str">
            <v>(3º Nível) CASTANHA DO PARÁ</v>
          </cell>
          <cell r="C245">
            <v>13042649</v>
          </cell>
          <cell r="D245">
            <v>5648858</v>
          </cell>
          <cell r="E245">
            <v>21256444</v>
          </cell>
          <cell r="F245">
            <v>7702733</v>
          </cell>
          <cell r="G245">
            <v>487765</v>
          </cell>
          <cell r="H245">
            <v>210004</v>
          </cell>
          <cell r="I245">
            <v>2190477</v>
          </cell>
          <cell r="J245">
            <v>827721</v>
          </cell>
        </row>
        <row r="246">
          <cell r="A246" t="str">
            <v>CASULOS DE BICHO-DA-SEDA E SEDA CRUA</v>
          </cell>
          <cell r="B246" t="str">
            <v>(3º Nível) CASULOS DE BICHO-DA-SEDA E SEDA CRUA</v>
          </cell>
          <cell r="C246">
            <v>0</v>
          </cell>
          <cell r="D246">
            <v>0</v>
          </cell>
          <cell r="E246">
            <v>1954208</v>
          </cell>
          <cell r="F246">
            <v>174330</v>
          </cell>
          <cell r="G246">
            <v>538031</v>
          </cell>
          <cell r="H246">
            <v>8435</v>
          </cell>
          <cell r="I246">
            <v>770640</v>
          </cell>
          <cell r="J246">
            <v>13963</v>
          </cell>
        </row>
        <row r="247">
          <cell r="A247" t="str">
            <v>CAVALOS VIVOS</v>
          </cell>
          <cell r="B247" t="str">
            <v>(3º Nível) CAVALOS VIVOS</v>
          </cell>
          <cell r="C247">
            <v>3121589</v>
          </cell>
          <cell r="D247">
            <v>61492</v>
          </cell>
          <cell r="E247">
            <v>3204714</v>
          </cell>
          <cell r="F247">
            <v>104871</v>
          </cell>
          <cell r="G247">
            <v>2102888</v>
          </cell>
          <cell r="H247">
            <v>23580</v>
          </cell>
          <cell r="I247">
            <v>2391839</v>
          </cell>
          <cell r="J247">
            <v>47380</v>
          </cell>
        </row>
        <row r="248">
          <cell r="A248" t="str">
            <v>CEBOLAS</v>
          </cell>
          <cell r="B248" t="str">
            <v>(3º Nível) CEBOLAS</v>
          </cell>
          <cell r="C248">
            <v>1494629</v>
          </cell>
          <cell r="D248">
            <v>8778088</v>
          </cell>
          <cell r="E248">
            <v>646614</v>
          </cell>
          <cell r="F248">
            <v>3416566</v>
          </cell>
          <cell r="G248">
            <v>40192682</v>
          </cell>
          <cell r="H248">
            <v>192858026</v>
          </cell>
          <cell r="I248">
            <v>26111373</v>
          </cell>
          <cell r="J248">
            <v>114688176</v>
          </cell>
        </row>
        <row r="249">
          <cell r="A249" t="str">
            <v>CEBOLAS SECAS</v>
          </cell>
          <cell r="B249" t="str">
            <v>(3º Nível) CEBOLAS SECAS</v>
          </cell>
          <cell r="C249">
            <v>91692</v>
          </cell>
          <cell r="D249">
            <v>188697</v>
          </cell>
          <cell r="E249">
            <v>76055</v>
          </cell>
          <cell r="F249">
            <v>58503</v>
          </cell>
          <cell r="G249">
            <v>9038493</v>
          </cell>
          <cell r="H249">
            <v>4697979</v>
          </cell>
          <cell r="I249">
            <v>10604593</v>
          </cell>
          <cell r="J249">
            <v>5627182</v>
          </cell>
        </row>
        <row r="250">
          <cell r="A250" t="str">
            <v>CELULOSE</v>
          </cell>
          <cell r="B250" t="str">
            <v>(3º Nível) CELULOSE</v>
          </cell>
          <cell r="C250">
            <v>3608112965</v>
          </cell>
          <cell r="D250">
            <v>9565186093</v>
          </cell>
          <cell r="E250">
            <v>3746486857</v>
          </cell>
          <cell r="F250">
            <v>9488112902</v>
          </cell>
          <cell r="G250">
            <v>92788541</v>
          </cell>
          <cell r="H250">
            <v>133081250</v>
          </cell>
          <cell r="I250">
            <v>93956294</v>
          </cell>
          <cell r="J250">
            <v>117607516</v>
          </cell>
        </row>
        <row r="251">
          <cell r="A251" t="str">
            <v>CENOURAS E NABOS</v>
          </cell>
          <cell r="B251" t="str">
            <v>(3º Nível) CENOURAS E NABOS</v>
          </cell>
          <cell r="C251">
            <v>3056107</v>
          </cell>
          <cell r="D251">
            <v>8754213</v>
          </cell>
          <cell r="E251">
            <v>289463</v>
          </cell>
          <cell r="F251">
            <v>938642</v>
          </cell>
          <cell r="G251">
            <v>253099</v>
          </cell>
          <cell r="H251">
            <v>115740</v>
          </cell>
          <cell r="I251">
            <v>137279</v>
          </cell>
          <cell r="J251">
            <v>50150</v>
          </cell>
        </row>
        <row r="252">
          <cell r="A252" t="str">
            <v>CENTEIO</v>
          </cell>
          <cell r="B252" t="str">
            <v>(3º Nível) CENTEIO</v>
          </cell>
          <cell r="C252">
            <v>4037</v>
          </cell>
          <cell r="D252">
            <v>14051</v>
          </cell>
          <cell r="E252">
            <v>10328</v>
          </cell>
          <cell r="F252">
            <v>28139</v>
          </cell>
        </row>
        <row r="253">
          <cell r="A253" t="str">
            <v>CERAS DE ABELHA</v>
          </cell>
          <cell r="B253" t="str">
            <v>(3º Nível) CERAS DE ABELHA</v>
          </cell>
          <cell r="C253">
            <v>5422109</v>
          </cell>
          <cell r="D253">
            <v>29678</v>
          </cell>
          <cell r="E253">
            <v>7455547</v>
          </cell>
          <cell r="F253">
            <v>47415</v>
          </cell>
          <cell r="G253">
            <v>0</v>
          </cell>
          <cell r="H253">
            <v>0</v>
          </cell>
          <cell r="I253">
            <v>9168</v>
          </cell>
          <cell r="J253">
            <v>800</v>
          </cell>
        </row>
        <row r="254">
          <cell r="A254" t="str">
            <v>CERDAS E PÊLOS DE ANIMAIS</v>
          </cell>
          <cell r="B254" t="str">
            <v>(3º Nível) CERDAS E PÊLOS DE ANIMAIS</v>
          </cell>
          <cell r="C254">
            <v>949305</v>
          </cell>
          <cell r="D254">
            <v>204317</v>
          </cell>
          <cell r="E254">
            <v>1620003</v>
          </cell>
          <cell r="F254">
            <v>183403</v>
          </cell>
          <cell r="G254">
            <v>1021521</v>
          </cell>
          <cell r="H254">
            <v>103363</v>
          </cell>
          <cell r="I254">
            <v>1616689</v>
          </cell>
          <cell r="J254">
            <v>164165</v>
          </cell>
        </row>
        <row r="255">
          <cell r="A255" t="str">
            <v>CEREJAS FRESCAS</v>
          </cell>
          <cell r="B255" t="str">
            <v>(3º Nível) CEREJAS FRESCAS</v>
          </cell>
          <cell r="C255">
            <v>1792</v>
          </cell>
          <cell r="D255">
            <v>136</v>
          </cell>
          <cell r="E255">
            <v>88</v>
          </cell>
          <cell r="F255">
            <v>10</v>
          </cell>
          <cell r="G255">
            <v>1749895</v>
          </cell>
          <cell r="H255">
            <v>300984</v>
          </cell>
          <cell r="I255">
            <v>1890102</v>
          </cell>
          <cell r="J255">
            <v>324597</v>
          </cell>
        </row>
        <row r="256">
          <cell r="A256" t="str">
            <v>CEREJAS PREPARADAS OU CONSERVADAS</v>
          </cell>
          <cell r="B256" t="str">
            <v>(3º Nível) CEREJAS PREPARADAS OU CONSERVADAS</v>
          </cell>
          <cell r="C256">
            <v>52604</v>
          </cell>
          <cell r="D256">
            <v>6222</v>
          </cell>
          <cell r="E256">
            <v>44853</v>
          </cell>
          <cell r="F256">
            <v>6239</v>
          </cell>
          <cell r="G256">
            <v>3228296</v>
          </cell>
          <cell r="H256">
            <v>1430567</v>
          </cell>
          <cell r="I256">
            <v>4115430</v>
          </cell>
          <cell r="J256">
            <v>1797650</v>
          </cell>
        </row>
        <row r="257">
          <cell r="A257" t="str">
            <v>CERVEJA</v>
          </cell>
          <cell r="B257" t="str">
            <v>(3º Nível) CERVEJA</v>
          </cell>
          <cell r="C257">
            <v>46496140</v>
          </cell>
          <cell r="D257">
            <v>88451332</v>
          </cell>
          <cell r="E257">
            <v>66828229</v>
          </cell>
          <cell r="F257">
            <v>120729017</v>
          </cell>
          <cell r="G257">
            <v>9177026</v>
          </cell>
          <cell r="H257">
            <v>10260160</v>
          </cell>
          <cell r="I257">
            <v>9246596</v>
          </cell>
          <cell r="J257">
            <v>11367658</v>
          </cell>
        </row>
        <row r="258">
          <cell r="A258" t="str">
            <v>CEVADA</v>
          </cell>
          <cell r="B258" t="str">
            <v>(3º Nível) CEVADA</v>
          </cell>
          <cell r="C258">
            <v>708</v>
          </cell>
          <cell r="D258">
            <v>207</v>
          </cell>
          <cell r="E258">
            <v>410</v>
          </cell>
          <cell r="F258">
            <v>156</v>
          </cell>
          <cell r="G258">
            <v>123449097</v>
          </cell>
          <cell r="H258">
            <v>486580632</v>
          </cell>
          <cell r="I258">
            <v>83979413</v>
          </cell>
          <cell r="J258">
            <v>298877275</v>
          </cell>
        </row>
        <row r="259">
          <cell r="A259" t="str">
            <v>CHÁ PRETO</v>
          </cell>
          <cell r="B259" t="str">
            <v>(3º Nível) CHÁ PRETO</v>
          </cell>
          <cell r="C259">
            <v>29975</v>
          </cell>
          <cell r="D259">
            <v>9084</v>
          </cell>
          <cell r="E259">
            <v>35080</v>
          </cell>
          <cell r="F259">
            <v>2773</v>
          </cell>
          <cell r="G259">
            <v>816698</v>
          </cell>
          <cell r="H259">
            <v>120573</v>
          </cell>
          <cell r="I259">
            <v>643642</v>
          </cell>
          <cell r="J259">
            <v>124138</v>
          </cell>
        </row>
        <row r="260">
          <cell r="A260" t="str">
            <v>CHÁ VERDE</v>
          </cell>
          <cell r="B260" t="str">
            <v>(3º Nível) CHÁ VERDE</v>
          </cell>
          <cell r="C260">
            <v>816235</v>
          </cell>
          <cell r="D260">
            <v>126627</v>
          </cell>
          <cell r="E260">
            <v>402021</v>
          </cell>
          <cell r="F260">
            <v>68879</v>
          </cell>
          <cell r="G260">
            <v>900296</v>
          </cell>
          <cell r="H260">
            <v>257491</v>
          </cell>
          <cell r="I260">
            <v>867027</v>
          </cell>
          <cell r="J260">
            <v>289556</v>
          </cell>
        </row>
        <row r="261">
          <cell r="A261" t="str">
            <v>CHARUTOS E CIGARRILHAS</v>
          </cell>
          <cell r="B261" t="str">
            <v>(3º Nível) CHARUTOS E CIGARRILHAS</v>
          </cell>
          <cell r="C261">
            <v>467881</v>
          </cell>
          <cell r="D261">
            <v>17119</v>
          </cell>
          <cell r="E261">
            <v>1434238</v>
          </cell>
          <cell r="F261">
            <v>152157</v>
          </cell>
          <cell r="G261">
            <v>752358</v>
          </cell>
          <cell r="H261">
            <v>30640</v>
          </cell>
          <cell r="I261">
            <v>1855500</v>
          </cell>
          <cell r="J261">
            <v>44581</v>
          </cell>
        </row>
        <row r="262">
          <cell r="A262" t="str">
            <v>CHICÓRIA</v>
          </cell>
          <cell r="B262" t="str">
            <v>(3º Nível) CHICÓRIA</v>
          </cell>
          <cell r="C262">
            <v>39978</v>
          </cell>
          <cell r="D262">
            <v>27015</v>
          </cell>
          <cell r="E262">
            <v>26096</v>
          </cell>
          <cell r="F262">
            <v>21154</v>
          </cell>
          <cell r="G262">
            <v>0</v>
          </cell>
          <cell r="H262">
            <v>0</v>
          </cell>
          <cell r="I262">
            <v>131248</v>
          </cell>
          <cell r="J262">
            <v>65366</v>
          </cell>
        </row>
        <row r="263">
          <cell r="A263" t="str">
            <v>CHOCOLATE E PREPARAÇÕES ALIM. CONT. CACAU</v>
          </cell>
          <cell r="B263" t="str">
            <v>(3º Nível) CHOCOLATE E PREPARAÇÕES ALIM. CONT. CACAU</v>
          </cell>
          <cell r="C263">
            <v>55937754</v>
          </cell>
          <cell r="D263">
            <v>16387290</v>
          </cell>
          <cell r="E263">
            <v>70560945</v>
          </cell>
          <cell r="F263">
            <v>19073912</v>
          </cell>
          <cell r="G263">
            <v>58262420</v>
          </cell>
          <cell r="H263">
            <v>8260827</v>
          </cell>
          <cell r="I263">
            <v>84009048</v>
          </cell>
          <cell r="J263">
            <v>13021054</v>
          </cell>
        </row>
        <row r="264">
          <cell r="A264" t="str">
            <v>CIGARROS</v>
          </cell>
          <cell r="B264" t="str">
            <v>(3º Nível) CIGARROS</v>
          </cell>
          <cell r="C264">
            <v>18801934</v>
          </cell>
          <cell r="D264">
            <v>2275233</v>
          </cell>
          <cell r="E264">
            <v>17082415</v>
          </cell>
          <cell r="F264">
            <v>2612247</v>
          </cell>
          <cell r="G264">
            <v>4118063</v>
          </cell>
          <cell r="H264">
            <v>233822</v>
          </cell>
          <cell r="I264">
            <v>8470629</v>
          </cell>
          <cell r="J264">
            <v>435762</v>
          </cell>
        </row>
        <row r="265">
          <cell r="A265" t="str">
            <v>CLEMENTINAS</v>
          </cell>
          <cell r="B265" t="str">
            <v>(3º Nível) CLEMENTINAS</v>
          </cell>
          <cell r="G265">
            <v>416175</v>
          </cell>
          <cell r="H265">
            <v>354773</v>
          </cell>
          <cell r="I265">
            <v>577986</v>
          </cell>
          <cell r="J265">
            <v>530297</v>
          </cell>
        </row>
        <row r="266">
          <cell r="A266" t="str">
            <v>COCOS (ENDOCARPO)</v>
          </cell>
          <cell r="B266" t="str">
            <v>(3º Nível) COCOS (ENDOCARPO)</v>
          </cell>
          <cell r="C266">
            <v>92150</v>
          </cell>
          <cell r="D266">
            <v>139462</v>
          </cell>
          <cell r="E266">
            <v>113846</v>
          </cell>
          <cell r="F266">
            <v>177850</v>
          </cell>
        </row>
        <row r="267">
          <cell r="A267" t="str">
            <v>COCOS FRESCOS OU SECOS</v>
          </cell>
          <cell r="B267" t="str">
            <v>(3º Nível) COCOS FRESCOS OU SECOS</v>
          </cell>
          <cell r="C267">
            <v>408987</v>
          </cell>
          <cell r="D267">
            <v>442624</v>
          </cell>
          <cell r="E267">
            <v>682408</v>
          </cell>
          <cell r="F267">
            <v>395081</v>
          </cell>
          <cell r="G267">
            <v>8547821</v>
          </cell>
          <cell r="H267">
            <v>6667746</v>
          </cell>
          <cell r="I267">
            <v>9990940</v>
          </cell>
          <cell r="J267">
            <v>6736361</v>
          </cell>
        </row>
        <row r="268">
          <cell r="A268" t="str">
            <v>COGUMELOS</v>
          </cell>
          <cell r="B268" t="str">
            <v>(3º Nível) COGUMELOS</v>
          </cell>
          <cell r="C268">
            <v>150981</v>
          </cell>
          <cell r="D268">
            <v>17235</v>
          </cell>
          <cell r="E268">
            <v>160208</v>
          </cell>
          <cell r="F268">
            <v>36251</v>
          </cell>
          <cell r="G268">
            <v>21321</v>
          </cell>
          <cell r="H268">
            <v>36</v>
          </cell>
          <cell r="I268">
            <v>21145</v>
          </cell>
          <cell r="J268">
            <v>117</v>
          </cell>
        </row>
        <row r="269">
          <cell r="A269" t="str">
            <v>COGUMELOS E TRUFAS PREPARADOS OU CONSERVADOS</v>
          </cell>
          <cell r="B269" t="str">
            <v>(3º Nível) COGUMELOS E TRUFAS PREPARADOS OU CONSERVADOS</v>
          </cell>
          <cell r="C269">
            <v>96970</v>
          </cell>
          <cell r="D269">
            <v>16457</v>
          </cell>
          <cell r="E269">
            <v>173441</v>
          </cell>
          <cell r="F269">
            <v>30855</v>
          </cell>
          <cell r="G269">
            <v>8913962</v>
          </cell>
          <cell r="H269">
            <v>5756683</v>
          </cell>
          <cell r="I269">
            <v>6398793</v>
          </cell>
          <cell r="J269">
            <v>4761266</v>
          </cell>
        </row>
        <row r="270">
          <cell r="A270" t="str">
            <v>COGUMELOS E TRUFAS SECOS</v>
          </cell>
          <cell r="B270" t="str">
            <v>(3º Nível) COGUMELOS E TRUFAS SECOS</v>
          </cell>
          <cell r="C270">
            <v>186865</v>
          </cell>
          <cell r="D270">
            <v>1742</v>
          </cell>
          <cell r="E270">
            <v>186071</v>
          </cell>
          <cell r="F270">
            <v>1913</v>
          </cell>
          <cell r="G270">
            <v>807287</v>
          </cell>
          <cell r="H270">
            <v>102652</v>
          </cell>
          <cell r="I270">
            <v>1293851</v>
          </cell>
          <cell r="J270">
            <v>149569</v>
          </cell>
        </row>
        <row r="271">
          <cell r="A271" t="str">
            <v>COLOFONIAS, ÁCIDOS RESÍNICOS E SEUS DERIVADOS</v>
          </cell>
          <cell r="B271" t="str">
            <v>(3º Nível) COLOFONIAS, ÁCIDOS RESÍNICOS E SEUS DERIVADOS</v>
          </cell>
          <cell r="C271">
            <v>65841245</v>
          </cell>
          <cell r="D271">
            <v>74335023</v>
          </cell>
          <cell r="E271">
            <v>97918951</v>
          </cell>
          <cell r="F271">
            <v>72690113</v>
          </cell>
          <cell r="G271">
            <v>3390766</v>
          </cell>
          <cell r="H271">
            <v>1264125</v>
          </cell>
          <cell r="I271">
            <v>4732352</v>
          </cell>
          <cell r="J271">
            <v>1551857</v>
          </cell>
        </row>
        <row r="272">
          <cell r="A272" t="str">
            <v>CONDIMENTOS E TEMPEROS</v>
          </cell>
          <cell r="B272" t="str">
            <v>(3º Nível) CONDIMENTOS E TEMPEROS</v>
          </cell>
          <cell r="C272">
            <v>4014458</v>
          </cell>
          <cell r="D272">
            <v>1448742</v>
          </cell>
          <cell r="E272">
            <v>4630715</v>
          </cell>
          <cell r="F272">
            <v>1566045</v>
          </cell>
          <cell r="G272">
            <v>12446496</v>
          </cell>
          <cell r="H272">
            <v>2556103</v>
          </cell>
          <cell r="I272">
            <v>14550820</v>
          </cell>
          <cell r="J272">
            <v>2996999</v>
          </cell>
        </row>
        <row r="273">
          <cell r="A273" t="str">
            <v>CONES DE LÚPULO E LUPULINA</v>
          </cell>
          <cell r="B273" t="str">
            <v>(3º Nível) CONES DE LÚPULO E LUPULINA</v>
          </cell>
          <cell r="C273">
            <v>70347</v>
          </cell>
          <cell r="D273">
            <v>1182</v>
          </cell>
          <cell r="E273">
            <v>20252</v>
          </cell>
          <cell r="F273">
            <v>672</v>
          </cell>
          <cell r="G273">
            <v>16176307</v>
          </cell>
          <cell r="H273">
            <v>1207076</v>
          </cell>
          <cell r="I273">
            <v>26894730</v>
          </cell>
          <cell r="J273">
            <v>1847098</v>
          </cell>
        </row>
        <row r="274">
          <cell r="A274" t="str">
            <v>CORDÉIS E DEMAIS PRODUTOS DO SISAL OU OUTRAS FIBRAS 'AGAVE'</v>
          </cell>
          <cell r="B274" t="str">
            <v>(3º Nível) CORDÉIS E DEMAIS PRODUTOS DO SISAL OU OUTRAS FIBRAS 'AGAVE'</v>
          </cell>
          <cell r="C274">
            <v>19124309</v>
          </cell>
          <cell r="D274">
            <v>11359443</v>
          </cell>
          <cell r="E274">
            <v>16403089</v>
          </cell>
          <cell r="F274">
            <v>10911964</v>
          </cell>
          <cell r="G274">
            <v>89987</v>
          </cell>
          <cell r="H274">
            <v>13472</v>
          </cell>
          <cell r="I274">
            <v>150203</v>
          </cell>
          <cell r="J274">
            <v>19535</v>
          </cell>
        </row>
        <row r="275">
          <cell r="A275" t="str">
            <v>CORTIÇA</v>
          </cell>
          <cell r="B275" t="str">
            <v>(3º Nível) CORTIÇA</v>
          </cell>
          <cell r="C275">
            <v>93840</v>
          </cell>
          <cell r="D275">
            <v>7095</v>
          </cell>
          <cell r="E275">
            <v>112661</v>
          </cell>
          <cell r="F275">
            <v>8666</v>
          </cell>
          <cell r="G275">
            <v>4383966</v>
          </cell>
          <cell r="H275">
            <v>722409</v>
          </cell>
          <cell r="I275">
            <v>6024258</v>
          </cell>
          <cell r="J275">
            <v>865751</v>
          </cell>
        </row>
        <row r="276">
          <cell r="A276" t="str">
            <v>COUROS/PELES ACAMURÇADOS</v>
          </cell>
          <cell r="B276" t="str">
            <v>(3º Nível) COUROS/PELES ACAMURÇADOS</v>
          </cell>
          <cell r="C276">
            <v>2114180</v>
          </cell>
          <cell r="D276">
            <v>244530</v>
          </cell>
          <cell r="E276">
            <v>4297653</v>
          </cell>
          <cell r="F276">
            <v>510628</v>
          </cell>
          <cell r="G276">
            <v>470647</v>
          </cell>
          <cell r="H276">
            <v>17828</v>
          </cell>
          <cell r="I276">
            <v>220389</v>
          </cell>
          <cell r="J276">
            <v>7455</v>
          </cell>
        </row>
        <row r="277">
          <cell r="A277" t="str">
            <v>COUROS/PELES DE BOVINOS OU EQUÍDEOS, EM BRUTO</v>
          </cell>
          <cell r="B277" t="str">
            <v>(3º Nível) COUROS/PELES DE BOVINOS OU EQUÍDEOS, EM BRUTO</v>
          </cell>
          <cell r="C277">
            <v>2352071</v>
          </cell>
          <cell r="D277">
            <v>8504902</v>
          </cell>
          <cell r="E277">
            <v>3476971</v>
          </cell>
          <cell r="F277">
            <v>4368510</v>
          </cell>
          <cell r="G277">
            <v>8924330</v>
          </cell>
          <cell r="H277">
            <v>15916294</v>
          </cell>
          <cell r="I277">
            <v>22560704</v>
          </cell>
          <cell r="J277">
            <v>25121915</v>
          </cell>
        </row>
        <row r="278">
          <cell r="A278" t="str">
            <v>COUROS/PELES DE BOVINOS, CRUST</v>
          </cell>
          <cell r="B278" t="str">
            <v>(3º Nível) COUROS/PELES DE BOVINOS, CRUST</v>
          </cell>
          <cell r="C278">
            <v>54455379</v>
          </cell>
          <cell r="D278">
            <v>5763640</v>
          </cell>
          <cell r="E278">
            <v>83119618</v>
          </cell>
          <cell r="F278">
            <v>6990045</v>
          </cell>
          <cell r="G278">
            <v>1162927</v>
          </cell>
          <cell r="H278">
            <v>119447</v>
          </cell>
          <cell r="I278">
            <v>789838</v>
          </cell>
          <cell r="J278">
            <v>99581</v>
          </cell>
        </row>
        <row r="279">
          <cell r="A279" t="str">
            <v>COUROS/PELES DE BOVINOS, CURTIDO, WET BLUE</v>
          </cell>
          <cell r="B279" t="str">
            <v>(3º Nível) COUROS/PELES DE BOVINOS, CURTIDO, WET BLUE</v>
          </cell>
          <cell r="C279">
            <v>13075</v>
          </cell>
          <cell r="D279">
            <v>100792</v>
          </cell>
          <cell r="E279">
            <v>173075</v>
          </cell>
          <cell r="F279">
            <v>161141</v>
          </cell>
          <cell r="G279">
            <v>0</v>
          </cell>
          <cell r="H279">
            <v>0</v>
          </cell>
          <cell r="I279">
            <v>22330</v>
          </cell>
          <cell r="J279">
            <v>48806</v>
          </cell>
        </row>
        <row r="280">
          <cell r="A280" t="str">
            <v>COUROS/PELES DE BOVINOS, PREPARADOS</v>
          </cell>
          <cell r="B280" t="str">
            <v>(3º Nível) COUROS/PELES DE BOVINOS, PREPARADOS</v>
          </cell>
          <cell r="C280">
            <v>294553714</v>
          </cell>
          <cell r="D280">
            <v>26284697</v>
          </cell>
          <cell r="E280">
            <v>444299564</v>
          </cell>
          <cell r="F280">
            <v>35335665</v>
          </cell>
          <cell r="G280">
            <v>1197212</v>
          </cell>
          <cell r="H280">
            <v>175908</v>
          </cell>
          <cell r="I280">
            <v>1184934</v>
          </cell>
          <cell r="J280">
            <v>195895</v>
          </cell>
        </row>
        <row r="281">
          <cell r="A281" t="str">
            <v>COUROS/PELES DE CAPRINOS, CRUST</v>
          </cell>
          <cell r="B281" t="str">
            <v>(3º Nível) COUROS/PELES DE CAPRINOS, CRUST</v>
          </cell>
          <cell r="C281">
            <v>30684</v>
          </cell>
          <cell r="D281">
            <v>1124</v>
          </cell>
          <cell r="E281">
            <v>23611</v>
          </cell>
          <cell r="F281">
            <v>1262</v>
          </cell>
        </row>
        <row r="282">
          <cell r="A282" t="str">
            <v>COUROS/PELES DE CAPRINOS, CURTIDOS, WET BLUE</v>
          </cell>
          <cell r="B282" t="str">
            <v>(3º Nível) COUROS/PELES DE CAPRINOS, CURTIDOS, WET BLUE</v>
          </cell>
          <cell r="C282">
            <v>33250</v>
          </cell>
          <cell r="D282">
            <v>7099</v>
          </cell>
          <cell r="E282">
            <v>65940</v>
          </cell>
          <cell r="F282">
            <v>14889</v>
          </cell>
        </row>
        <row r="283">
          <cell r="A283" t="str">
            <v>COUROS/PELES DE CAPRINOS, PREPARADOS</v>
          </cell>
          <cell r="B283" t="str">
            <v>(3º Nível) COUROS/PELES DE CAPRINOS, PREPARADOS</v>
          </cell>
          <cell r="C283">
            <v>93399</v>
          </cell>
          <cell r="D283">
            <v>7825</v>
          </cell>
          <cell r="E283">
            <v>799340</v>
          </cell>
          <cell r="F283">
            <v>39204</v>
          </cell>
          <cell r="G283">
            <v>180847</v>
          </cell>
          <cell r="H283">
            <v>3938</v>
          </cell>
          <cell r="I283">
            <v>370014</v>
          </cell>
          <cell r="J283">
            <v>6812</v>
          </cell>
        </row>
        <row r="284">
          <cell r="A284" t="str">
            <v>COUROS/PELES DE EQUÍDEOS, CRUST</v>
          </cell>
          <cell r="B284" t="str">
            <v>(3º Nível) COUROS/PELES DE EQUÍDEOS, CRUST</v>
          </cell>
          <cell r="C284">
            <v>6444</v>
          </cell>
          <cell r="D284">
            <v>609</v>
          </cell>
          <cell r="E284">
            <v>26563</v>
          </cell>
          <cell r="F284">
            <v>4734</v>
          </cell>
        </row>
        <row r="285">
          <cell r="A285" t="str">
            <v>COUROS/PELES DE EQUÍDEOS, CURTIDO</v>
          </cell>
          <cell r="B285" t="str">
            <v>(3º Nível) COUROS/PELES DE EQUÍDEOS, CURTIDO</v>
          </cell>
          <cell r="C285">
            <v>164235</v>
          </cell>
          <cell r="D285">
            <v>239402</v>
          </cell>
          <cell r="E285">
            <v>39898</v>
          </cell>
          <cell r="F285">
            <v>28097</v>
          </cell>
          <cell r="G285">
            <v>0</v>
          </cell>
          <cell r="H285">
            <v>0</v>
          </cell>
          <cell r="I285">
            <v>35942</v>
          </cell>
          <cell r="J285">
            <v>22682</v>
          </cell>
        </row>
        <row r="286">
          <cell r="A286" t="str">
            <v>COUROS/PELES DE EQUÍDEOS, PREPARADOS</v>
          </cell>
          <cell r="B286" t="str">
            <v>(3º Nível) COUROS/PELES DE EQUÍDEOS, PREPARADOS</v>
          </cell>
          <cell r="C286">
            <v>76118</v>
          </cell>
          <cell r="D286">
            <v>11553</v>
          </cell>
          <cell r="E286">
            <v>90699</v>
          </cell>
          <cell r="F286">
            <v>5171</v>
          </cell>
          <cell r="G286">
            <v>30599</v>
          </cell>
          <cell r="H286">
            <v>727</v>
          </cell>
          <cell r="I286">
            <v>13355</v>
          </cell>
          <cell r="J286">
            <v>276</v>
          </cell>
        </row>
        <row r="287">
          <cell r="A287" t="str">
            <v>COUROS/PELES DE OUTROS ANIMAIS, EM BRUTO</v>
          </cell>
          <cell r="B287" t="str">
            <v>(3º Nível) COUROS/PELES DE OUTROS ANIMAIS, EM BRUTO</v>
          </cell>
          <cell r="C287">
            <v>22000</v>
          </cell>
          <cell r="D287">
            <v>226</v>
          </cell>
          <cell r="E287">
            <v>145920</v>
          </cell>
          <cell r="F287">
            <v>24480</v>
          </cell>
          <cell r="G287">
            <v>58468</v>
          </cell>
          <cell r="H287">
            <v>15189</v>
          </cell>
          <cell r="I287">
            <v>50250</v>
          </cell>
          <cell r="J287">
            <v>2134</v>
          </cell>
        </row>
        <row r="288">
          <cell r="A288" t="str">
            <v>COUROS/PELES DE OUTROS ANIMAIS, PREPARADOS</v>
          </cell>
          <cell r="B288" t="str">
            <v>(3º Nível) COUROS/PELES DE OUTROS ANIMAIS, PREPARADOS</v>
          </cell>
          <cell r="C288">
            <v>2088779</v>
          </cell>
          <cell r="D288">
            <v>9321</v>
          </cell>
          <cell r="E288">
            <v>2773748</v>
          </cell>
          <cell r="F288">
            <v>13688</v>
          </cell>
          <cell r="G288">
            <v>282791</v>
          </cell>
          <cell r="H288">
            <v>922</v>
          </cell>
          <cell r="I288">
            <v>119554</v>
          </cell>
          <cell r="J288">
            <v>392</v>
          </cell>
        </row>
        <row r="289">
          <cell r="A289" t="str">
            <v>COUROS/PELES DE OVINOS, CRUST</v>
          </cell>
          <cell r="B289" t="str">
            <v>(3º Nível) COUROS/PELES DE OVINOS, CRUST</v>
          </cell>
          <cell r="C289">
            <v>1044727</v>
          </cell>
          <cell r="D289">
            <v>32934</v>
          </cell>
          <cell r="E289">
            <v>1490180</v>
          </cell>
          <cell r="F289">
            <v>53054</v>
          </cell>
          <cell r="G289">
            <v>227134</v>
          </cell>
          <cell r="H289">
            <v>14852</v>
          </cell>
          <cell r="I289">
            <v>363969</v>
          </cell>
          <cell r="J289">
            <v>35620</v>
          </cell>
        </row>
        <row r="290">
          <cell r="A290" t="str">
            <v>COUROS/PELES DE OVINOS, CURTIDO, WET BLUE</v>
          </cell>
          <cell r="B290" t="str">
            <v>(3º Nível) COUROS/PELES DE OVINOS, CURTIDO, WET BLUE</v>
          </cell>
          <cell r="C290">
            <v>305232</v>
          </cell>
          <cell r="D290">
            <v>39931</v>
          </cell>
          <cell r="E290">
            <v>225614</v>
          </cell>
          <cell r="F290">
            <v>23165</v>
          </cell>
          <cell r="G290">
            <v>295200</v>
          </cell>
          <cell r="H290">
            <v>88800</v>
          </cell>
          <cell r="I290">
            <v>896236</v>
          </cell>
          <cell r="J290">
            <v>180966</v>
          </cell>
        </row>
        <row r="291">
          <cell r="A291" t="str">
            <v>COUROS/PELES DE OVINOS, EM BRUTO</v>
          </cell>
          <cell r="B291" t="str">
            <v>(3º Nível) COUROS/PELES DE OVINOS, EM BRUTO</v>
          </cell>
          <cell r="G291">
            <v>359186</v>
          </cell>
          <cell r="H291">
            <v>316888</v>
          </cell>
          <cell r="I291">
            <v>992754</v>
          </cell>
          <cell r="J291">
            <v>906648</v>
          </cell>
        </row>
        <row r="292">
          <cell r="A292" t="str">
            <v>COUROS/PELES DE OVINOS, PREPARADOS</v>
          </cell>
          <cell r="B292" t="str">
            <v>(3º Nível) COUROS/PELES DE OVINOS, PREPARADOS</v>
          </cell>
          <cell r="C292">
            <v>100051</v>
          </cell>
          <cell r="D292">
            <v>2603</v>
          </cell>
          <cell r="E292">
            <v>746131</v>
          </cell>
          <cell r="F292">
            <v>28739</v>
          </cell>
          <cell r="G292">
            <v>54224</v>
          </cell>
          <cell r="H292">
            <v>2176</v>
          </cell>
          <cell r="I292">
            <v>44595</v>
          </cell>
          <cell r="J292">
            <v>2516</v>
          </cell>
        </row>
        <row r="293">
          <cell r="A293" t="str">
            <v>COUROS/PELES DE RÉPTEIS, CURTIDOS OU CRUST</v>
          </cell>
          <cell r="B293" t="str">
            <v>(3º Nível) COUROS/PELES DE RÉPTEIS, CURTIDOS OU CRUST</v>
          </cell>
          <cell r="C293">
            <v>2232</v>
          </cell>
          <cell r="D293">
            <v>24</v>
          </cell>
          <cell r="E293">
            <v>500</v>
          </cell>
          <cell r="F293">
            <v>6</v>
          </cell>
          <cell r="G293">
            <v>120545</v>
          </cell>
          <cell r="H293">
            <v>434</v>
          </cell>
          <cell r="I293">
            <v>60255</v>
          </cell>
          <cell r="J293">
            <v>230</v>
          </cell>
        </row>
        <row r="294">
          <cell r="A294" t="str">
            <v>COUROS/PELES DE RÉPTEIS, EM BRUTO</v>
          </cell>
          <cell r="B294" t="str">
            <v>(3º Nível) COUROS/PELES DE RÉPTEIS, EM BRUTO</v>
          </cell>
          <cell r="C294">
            <v>7</v>
          </cell>
          <cell r="D294">
            <v>5</v>
          </cell>
          <cell r="E294">
            <v>98499</v>
          </cell>
          <cell r="F294">
            <v>3750</v>
          </cell>
          <cell r="G294">
            <v>73149</v>
          </cell>
          <cell r="H294">
            <v>532</v>
          </cell>
          <cell r="I294">
            <v>0</v>
          </cell>
          <cell r="J294">
            <v>0</v>
          </cell>
        </row>
        <row r="295">
          <cell r="A295" t="str">
            <v>COUROS/PELES DE RÉPTEIS, PREPARADOS</v>
          </cell>
          <cell r="B295" t="str">
            <v>(3º Nível) COUROS/PELES DE RÉPTEIS, PREPARADOS</v>
          </cell>
          <cell r="C295">
            <v>24500</v>
          </cell>
          <cell r="D295">
            <v>128</v>
          </cell>
          <cell r="E295">
            <v>0</v>
          </cell>
          <cell r="F295">
            <v>0</v>
          </cell>
          <cell r="G295">
            <v>5953</v>
          </cell>
          <cell r="H295">
            <v>5</v>
          </cell>
          <cell r="I295">
            <v>646</v>
          </cell>
          <cell r="J295">
            <v>20</v>
          </cell>
        </row>
        <row r="296">
          <cell r="A296" t="str">
            <v>COUROS/PELES DE SUÍNOS, PREPARADOS</v>
          </cell>
          <cell r="B296" t="str">
            <v>(3º Nível) COUROS/PELES DE SUÍNOS, PREPARADOS</v>
          </cell>
          <cell r="C296">
            <v>30878</v>
          </cell>
          <cell r="D296">
            <v>5312</v>
          </cell>
          <cell r="E296">
            <v>0</v>
          </cell>
          <cell r="F296">
            <v>0</v>
          </cell>
          <cell r="G296">
            <v>130987</v>
          </cell>
          <cell r="H296">
            <v>12227</v>
          </cell>
          <cell r="I296">
            <v>54024</v>
          </cell>
          <cell r="J296">
            <v>4747</v>
          </cell>
        </row>
        <row r="297">
          <cell r="A297" t="str">
            <v>COUROS/PELES ENVERNIZADOS OU REVESTIDOS</v>
          </cell>
          <cell r="B297" t="str">
            <v>(3º Nível) COUROS/PELES ENVERNIZADOS OU REVESTIDOS</v>
          </cell>
          <cell r="C297">
            <v>553620</v>
          </cell>
          <cell r="D297">
            <v>25411</v>
          </cell>
          <cell r="E297">
            <v>285204</v>
          </cell>
          <cell r="F297">
            <v>15413</v>
          </cell>
          <cell r="G297">
            <v>99923</v>
          </cell>
          <cell r="H297">
            <v>1111</v>
          </cell>
          <cell r="I297">
            <v>12699</v>
          </cell>
          <cell r="J297">
            <v>124</v>
          </cell>
        </row>
        <row r="298">
          <cell r="A298" t="str">
            <v>COUROS/PELES METALIZADOS</v>
          </cell>
          <cell r="B298" t="str">
            <v>(3º Nível) COUROS/PELES METALIZADOS</v>
          </cell>
          <cell r="C298">
            <v>231281</v>
          </cell>
          <cell r="D298">
            <v>7870</v>
          </cell>
          <cell r="E298">
            <v>457065</v>
          </cell>
          <cell r="F298">
            <v>14213</v>
          </cell>
          <cell r="G298">
            <v>84957</v>
          </cell>
          <cell r="H298">
            <v>2160</v>
          </cell>
          <cell r="I298">
            <v>1554</v>
          </cell>
          <cell r="J298">
            <v>25</v>
          </cell>
        </row>
        <row r="299">
          <cell r="A299" t="str">
            <v>COUROS/PELES RECONSTITUÍDOS</v>
          </cell>
          <cell r="B299" t="str">
            <v>(3º Nível) COUROS/PELES RECONSTITUÍDOS</v>
          </cell>
          <cell r="C299">
            <v>101641</v>
          </cell>
          <cell r="D299">
            <v>25882</v>
          </cell>
          <cell r="E299">
            <v>261067</v>
          </cell>
          <cell r="F299">
            <v>64324</v>
          </cell>
          <cell r="G299">
            <v>183721</v>
          </cell>
          <cell r="H299">
            <v>65026</v>
          </cell>
          <cell r="I299">
            <v>220932</v>
          </cell>
          <cell r="J299">
            <v>53422</v>
          </cell>
        </row>
        <row r="300">
          <cell r="A300" t="str">
            <v>CRAVO-DA-ÍNDIA</v>
          </cell>
          <cell r="B300" t="str">
            <v>(3º Nível) CRAVO-DA-ÍNDIA</v>
          </cell>
          <cell r="C300">
            <v>15637586</v>
          </cell>
          <cell r="D300">
            <v>3398873</v>
          </cell>
          <cell r="E300">
            <v>6569240</v>
          </cell>
          <cell r="F300">
            <v>1238158</v>
          </cell>
          <cell r="G300">
            <v>237513</v>
          </cell>
          <cell r="H300">
            <v>26765</v>
          </cell>
          <cell r="I300">
            <v>242811</v>
          </cell>
          <cell r="J300">
            <v>34355</v>
          </cell>
        </row>
        <row r="301">
          <cell r="A301" t="str">
            <v>CREME DE LEITE</v>
          </cell>
          <cell r="B301" t="str">
            <v>(3º Nível) CREME DE LEITE</v>
          </cell>
          <cell r="C301">
            <v>8917791</v>
          </cell>
          <cell r="D301">
            <v>3870536</v>
          </cell>
          <cell r="E301">
            <v>8773487</v>
          </cell>
          <cell r="F301">
            <v>3986745</v>
          </cell>
        </row>
        <row r="302">
          <cell r="A302" t="str">
            <v>DAMASCOS FRESCOS</v>
          </cell>
          <cell r="B302" t="str">
            <v>(3º Nível) DAMASCOS FRESCOS</v>
          </cell>
          <cell r="C302">
            <v>646</v>
          </cell>
          <cell r="D302">
            <v>83</v>
          </cell>
          <cell r="E302">
            <v>425</v>
          </cell>
          <cell r="F302">
            <v>46</v>
          </cell>
          <cell r="G302">
            <v>6236</v>
          </cell>
          <cell r="H302">
            <v>661</v>
          </cell>
          <cell r="I302">
            <v>9441</v>
          </cell>
          <cell r="J302">
            <v>1470</v>
          </cell>
        </row>
        <row r="303">
          <cell r="A303" t="str">
            <v>DAMASCOS PREPARADOS OU CONSERVADOS</v>
          </cell>
          <cell r="B303" t="str">
            <v>(3º Nível) DAMASCOS PREPARADOS OU CONSERVADOS</v>
          </cell>
          <cell r="G303">
            <v>162183</v>
          </cell>
          <cell r="H303">
            <v>112570</v>
          </cell>
          <cell r="I303">
            <v>71225</v>
          </cell>
          <cell r="J303">
            <v>48272</v>
          </cell>
        </row>
        <row r="304">
          <cell r="A304" t="str">
            <v>DAMASCOS SECOS</v>
          </cell>
          <cell r="B304" t="str">
            <v>(3º Nível) DAMASCOS SECOS</v>
          </cell>
          <cell r="C304">
            <v>2156</v>
          </cell>
          <cell r="D304">
            <v>289</v>
          </cell>
          <cell r="E304">
            <v>2027</v>
          </cell>
          <cell r="F304">
            <v>206</v>
          </cell>
          <cell r="G304">
            <v>5228359</v>
          </cell>
          <cell r="H304">
            <v>1850122</v>
          </cell>
          <cell r="I304">
            <v>5040596</v>
          </cell>
          <cell r="J304">
            <v>1420968</v>
          </cell>
        </row>
        <row r="305">
          <cell r="A305" t="str">
            <v>DEMAIS  PRODUTOS LÁCTEOS</v>
          </cell>
          <cell r="B305" t="str">
            <v>(3º Nível) DEMAIS  PRODUTOS LÁCTEOS</v>
          </cell>
          <cell r="C305">
            <v>857285</v>
          </cell>
          <cell r="D305">
            <v>363003</v>
          </cell>
          <cell r="E305">
            <v>1588344</v>
          </cell>
          <cell r="F305">
            <v>553558</v>
          </cell>
          <cell r="G305">
            <v>14602778</v>
          </cell>
          <cell r="H305">
            <v>2437130</v>
          </cell>
          <cell r="I305">
            <v>12310075</v>
          </cell>
          <cell r="J305">
            <v>2820935</v>
          </cell>
        </row>
        <row r="306">
          <cell r="A306" t="str">
            <v>DEMAIS AÇÚCARES</v>
          </cell>
          <cell r="B306" t="str">
            <v>(3º Nível) DEMAIS AÇÚCARES</v>
          </cell>
          <cell r="C306">
            <v>9650421</v>
          </cell>
          <cell r="D306">
            <v>28104656</v>
          </cell>
          <cell r="E306">
            <v>11673800</v>
          </cell>
          <cell r="F306">
            <v>30531261</v>
          </cell>
          <cell r="G306">
            <v>28597650</v>
          </cell>
          <cell r="H306">
            <v>23356928</v>
          </cell>
          <cell r="I306">
            <v>33999737</v>
          </cell>
          <cell r="J306">
            <v>25190180</v>
          </cell>
        </row>
        <row r="307">
          <cell r="A307" t="str">
            <v>DEMAIS ÁLCOOIS</v>
          </cell>
          <cell r="B307" t="str">
            <v>(3º Nível) DEMAIS ÁLCOOIS</v>
          </cell>
          <cell r="C307">
            <v>4396939</v>
          </cell>
          <cell r="D307">
            <v>2242124</v>
          </cell>
          <cell r="E307">
            <v>4025525</v>
          </cell>
          <cell r="F307">
            <v>2183088</v>
          </cell>
          <cell r="G307">
            <v>7075175</v>
          </cell>
          <cell r="H307">
            <v>5512320</v>
          </cell>
          <cell r="I307">
            <v>6231260</v>
          </cell>
          <cell r="J307">
            <v>5061036</v>
          </cell>
        </row>
        <row r="308">
          <cell r="A308" t="str">
            <v>DEMAIS CARNES E MIUDEZAS</v>
          </cell>
          <cell r="B308" t="str">
            <v>(3º Nível) DEMAIS CARNES E MIUDEZAS</v>
          </cell>
          <cell r="C308">
            <v>134199545</v>
          </cell>
          <cell r="D308">
            <v>61364574</v>
          </cell>
          <cell r="E308">
            <v>121228749</v>
          </cell>
          <cell r="F308">
            <v>58936371</v>
          </cell>
          <cell r="G308">
            <v>30260</v>
          </cell>
          <cell r="H308">
            <v>25128</v>
          </cell>
          <cell r="I308">
            <v>9000</v>
          </cell>
          <cell r="J308">
            <v>15000</v>
          </cell>
        </row>
        <row r="309">
          <cell r="A309" t="str">
            <v>DEMAIS CEREAIS</v>
          </cell>
          <cell r="B309" t="str">
            <v>(3º Nível) DEMAIS CEREAIS</v>
          </cell>
          <cell r="C309">
            <v>3431</v>
          </cell>
          <cell r="D309">
            <v>3271</v>
          </cell>
          <cell r="E309">
            <v>88645</v>
          </cell>
          <cell r="F309">
            <v>35139</v>
          </cell>
          <cell r="G309">
            <v>1778809</v>
          </cell>
          <cell r="H309">
            <v>828361</v>
          </cell>
          <cell r="I309">
            <v>1126262</v>
          </cell>
          <cell r="J309">
            <v>581506</v>
          </cell>
        </row>
        <row r="310">
          <cell r="A310" t="str">
            <v>DEMAIS CRUSTÁCEOS E MOLUSCOS</v>
          </cell>
          <cell r="B310" t="str">
            <v>(3º Nível) DEMAIS CRUSTÁCEOS E MOLUSCOS</v>
          </cell>
          <cell r="C310">
            <v>206345</v>
          </cell>
          <cell r="D310">
            <v>26680</v>
          </cell>
          <cell r="E310">
            <v>303113</v>
          </cell>
          <cell r="F310">
            <v>26092</v>
          </cell>
          <cell r="G310">
            <v>14683877</v>
          </cell>
          <cell r="H310">
            <v>3889413</v>
          </cell>
          <cell r="I310">
            <v>11369694</v>
          </cell>
          <cell r="J310">
            <v>3386935</v>
          </cell>
        </row>
        <row r="311">
          <cell r="A311" t="str">
            <v>DEMAIS ESPECIARIAS</v>
          </cell>
          <cell r="B311" t="str">
            <v>(3º Nível) DEMAIS ESPECIARIAS</v>
          </cell>
          <cell r="C311">
            <v>3244133</v>
          </cell>
          <cell r="D311">
            <v>358079</v>
          </cell>
          <cell r="E311">
            <v>4059565</v>
          </cell>
          <cell r="F311">
            <v>430244</v>
          </cell>
          <cell r="G311">
            <v>4668024</v>
          </cell>
          <cell r="H311">
            <v>2423591</v>
          </cell>
          <cell r="I311">
            <v>4664476</v>
          </cell>
          <cell r="J311">
            <v>2616904</v>
          </cell>
        </row>
        <row r="312">
          <cell r="A312" t="str">
            <v>DEMAIS FIBRAS E PRODUTOS TÊXTEIS</v>
          </cell>
          <cell r="B312" t="str">
            <v>(3º Nível) DEMAIS FIBRAS E PRODUTOS TÊXTEIS</v>
          </cell>
          <cell r="C312">
            <v>29791299</v>
          </cell>
          <cell r="D312">
            <v>24205944</v>
          </cell>
          <cell r="E312">
            <v>27940245</v>
          </cell>
          <cell r="F312">
            <v>22471662</v>
          </cell>
          <cell r="G312">
            <v>7741673</v>
          </cell>
          <cell r="H312">
            <v>6319835</v>
          </cell>
          <cell r="I312">
            <v>10412490</v>
          </cell>
          <cell r="J312">
            <v>7519774</v>
          </cell>
        </row>
        <row r="313">
          <cell r="A313" t="str">
            <v>DEMAIS GORDURAS LÁCTEAS</v>
          </cell>
          <cell r="B313" t="str">
            <v>(3º Nível) DEMAIS GORDURAS LÁCTEAS</v>
          </cell>
          <cell r="C313">
            <v>3157</v>
          </cell>
          <cell r="D313">
            <v>458</v>
          </cell>
          <cell r="E313">
            <v>2952</v>
          </cell>
          <cell r="F313">
            <v>478</v>
          </cell>
          <cell r="G313">
            <v>4227068</v>
          </cell>
          <cell r="H313">
            <v>839960</v>
          </cell>
          <cell r="I313">
            <v>8720514</v>
          </cell>
          <cell r="J313">
            <v>1759720</v>
          </cell>
        </row>
        <row r="314">
          <cell r="A314" t="str">
            <v>DEMAIS MADEIRAS E MANUFATURAS DE MADEIRAS</v>
          </cell>
          <cell r="B314" t="str">
            <v>(3º Nível) DEMAIS MADEIRAS E MANUFATURAS DE MADEIRAS</v>
          </cell>
          <cell r="C314">
            <v>109071058</v>
          </cell>
          <cell r="D314">
            <v>302637349</v>
          </cell>
          <cell r="E314">
            <v>144484257</v>
          </cell>
          <cell r="F314">
            <v>331949895</v>
          </cell>
          <cell r="G314">
            <v>31239576</v>
          </cell>
          <cell r="H314">
            <v>32566407</v>
          </cell>
          <cell r="I314">
            <v>42525576</v>
          </cell>
          <cell r="J314">
            <v>43413845</v>
          </cell>
        </row>
        <row r="315">
          <cell r="A315" t="str">
            <v>DEMAIS NOZES E CASTANHAS</v>
          </cell>
          <cell r="B315" t="str">
            <v>(3º Nível) DEMAIS NOZES E CASTANHAS</v>
          </cell>
          <cell r="C315">
            <v>7708555</v>
          </cell>
          <cell r="D315">
            <v>1896890</v>
          </cell>
          <cell r="E315">
            <v>4578232</v>
          </cell>
          <cell r="F315">
            <v>1079467</v>
          </cell>
          <cell r="G315">
            <v>2111343</v>
          </cell>
          <cell r="H315">
            <v>201456</v>
          </cell>
          <cell r="I315">
            <v>1609777</v>
          </cell>
          <cell r="J315">
            <v>207679</v>
          </cell>
        </row>
        <row r="316">
          <cell r="A316" t="str">
            <v>DEMAIS OLEOS DE SOJA</v>
          </cell>
          <cell r="B316" t="str">
            <v>(3º Nível) DEMAIS OLEOS DE SOJA</v>
          </cell>
          <cell r="C316">
            <v>190276</v>
          </cell>
          <cell r="D316">
            <v>182598</v>
          </cell>
          <cell r="E316">
            <v>88334</v>
          </cell>
          <cell r="F316">
            <v>82772</v>
          </cell>
          <cell r="G316">
            <v>40364</v>
          </cell>
          <cell r="H316">
            <v>8950</v>
          </cell>
          <cell r="I316">
            <v>48082</v>
          </cell>
          <cell r="J316">
            <v>8645</v>
          </cell>
        </row>
        <row r="317">
          <cell r="A317" t="str">
            <v>DEMAIS OLEOS ESSENCIAIS</v>
          </cell>
          <cell r="B317" t="str">
            <v>(3º Nível) DEMAIS OLEOS ESSENCIAIS</v>
          </cell>
          <cell r="C317">
            <v>59738804</v>
          </cell>
          <cell r="D317">
            <v>19936522</v>
          </cell>
          <cell r="E317">
            <v>65772507</v>
          </cell>
          <cell r="F317">
            <v>12626995</v>
          </cell>
          <cell r="G317">
            <v>42766981</v>
          </cell>
          <cell r="H317">
            <v>1318287</v>
          </cell>
          <cell r="I317">
            <v>50464243</v>
          </cell>
          <cell r="J317">
            <v>1304877</v>
          </cell>
        </row>
        <row r="318">
          <cell r="A318" t="str">
            <v>DEMAIS OLEOS VEGETAIS</v>
          </cell>
          <cell r="B318" t="str">
            <v>(3º Nível) DEMAIS OLEOS VEGETAIS</v>
          </cell>
          <cell r="C318">
            <v>62276291</v>
          </cell>
          <cell r="D318">
            <v>205410835</v>
          </cell>
          <cell r="E318">
            <v>112435579</v>
          </cell>
          <cell r="F318">
            <v>220310271</v>
          </cell>
          <cell r="G318">
            <v>82911959</v>
          </cell>
          <cell r="H318">
            <v>37376681</v>
          </cell>
          <cell r="I318">
            <v>96256875</v>
          </cell>
          <cell r="J318">
            <v>41406321</v>
          </cell>
        </row>
        <row r="319">
          <cell r="A319" t="str">
            <v>DEMAIS PEIXES</v>
          </cell>
          <cell r="B319" t="str">
            <v>(3º Nível) DEMAIS PEIXES</v>
          </cell>
          <cell r="C319">
            <v>310928</v>
          </cell>
          <cell r="D319">
            <v>71105</v>
          </cell>
          <cell r="E319">
            <v>298985</v>
          </cell>
          <cell r="F319">
            <v>71811</v>
          </cell>
          <cell r="G319">
            <v>1544607</v>
          </cell>
          <cell r="H319">
            <v>266013</v>
          </cell>
          <cell r="I319">
            <v>1381245</v>
          </cell>
          <cell r="J319">
            <v>231521</v>
          </cell>
        </row>
        <row r="320">
          <cell r="A320" t="str">
            <v>DEMAIS PREPARAÇÕES DE CARNES</v>
          </cell>
          <cell r="B320" t="str">
            <v>(3º Nível) DEMAIS PREPARAÇÕES DE CARNES</v>
          </cell>
          <cell r="C320">
            <v>63633316</v>
          </cell>
          <cell r="D320">
            <v>62431172</v>
          </cell>
          <cell r="E320">
            <v>101118590</v>
          </cell>
          <cell r="F320">
            <v>85274757</v>
          </cell>
          <cell r="G320">
            <v>1949635</v>
          </cell>
          <cell r="H320">
            <v>251776</v>
          </cell>
          <cell r="I320">
            <v>2779335</v>
          </cell>
          <cell r="J320">
            <v>298243</v>
          </cell>
        </row>
        <row r="321">
          <cell r="A321" t="str">
            <v>DEMAIS PRODUTOS DA INDÚSTRIA QUÍMICA , DE ORIGEM VEGETAL</v>
          </cell>
          <cell r="B321" t="str">
            <v>(3º Nível) DEMAIS PRODUTOS DA INDÚSTRIA QUÍMICA , DE ORIGEM VEGETAL</v>
          </cell>
          <cell r="C321">
            <v>417707</v>
          </cell>
          <cell r="D321">
            <v>89762</v>
          </cell>
          <cell r="E321">
            <v>191110</v>
          </cell>
          <cell r="F321">
            <v>98679</v>
          </cell>
          <cell r="G321">
            <v>3078818</v>
          </cell>
          <cell r="H321">
            <v>1176253</v>
          </cell>
          <cell r="I321">
            <v>3612757</v>
          </cell>
          <cell r="J321">
            <v>1268649</v>
          </cell>
        </row>
        <row r="322">
          <cell r="A322" t="str">
            <v>DEMAIS PRODUTOS DE COURO</v>
          </cell>
          <cell r="B322" t="str">
            <v>(3º Nível) DEMAIS PRODUTOS DE COURO</v>
          </cell>
          <cell r="C322">
            <v>6939037</v>
          </cell>
          <cell r="D322">
            <v>530616</v>
          </cell>
          <cell r="E322">
            <v>9449716</v>
          </cell>
          <cell r="F322">
            <v>546791</v>
          </cell>
          <cell r="G322">
            <v>19810404</v>
          </cell>
          <cell r="H322">
            <v>339286</v>
          </cell>
          <cell r="I322">
            <v>30039584</v>
          </cell>
          <cell r="J322">
            <v>494724</v>
          </cell>
        </row>
        <row r="323">
          <cell r="A323" t="str">
            <v>DEMAIS PRODUTOS E SUBPRODUTOS DA INDÚSTRIA DE MOAGEM</v>
          </cell>
          <cell r="B323" t="str">
            <v>(3º Nível) DEMAIS PRODUTOS E SUBPRODUTOS DA INDÚSTRIA DE MOAGEM</v>
          </cell>
          <cell r="C323">
            <v>7047571</v>
          </cell>
          <cell r="D323">
            <v>20155339</v>
          </cell>
          <cell r="E323">
            <v>4493437</v>
          </cell>
          <cell r="F323">
            <v>8697733</v>
          </cell>
          <cell r="G323">
            <v>985503</v>
          </cell>
          <cell r="H323">
            <v>434585</v>
          </cell>
          <cell r="I323">
            <v>932209</v>
          </cell>
          <cell r="J323">
            <v>630250</v>
          </cell>
        </row>
        <row r="324">
          <cell r="A324" t="str">
            <v>DEMAIS PRODUTOS HORTÍCOLAS CONGELADOS</v>
          </cell>
          <cell r="B324" t="str">
            <v>(3º Nível) DEMAIS PRODUTOS HORTÍCOLAS CONGELADOS</v>
          </cell>
          <cell r="C324">
            <v>176644</v>
          </cell>
          <cell r="D324">
            <v>110734</v>
          </cell>
          <cell r="E324">
            <v>257821</v>
          </cell>
          <cell r="F324">
            <v>215088</v>
          </cell>
          <cell r="G324">
            <v>6990454</v>
          </cell>
          <cell r="H324">
            <v>6541196</v>
          </cell>
          <cell r="I324">
            <v>5665822</v>
          </cell>
          <cell r="J324">
            <v>4502806</v>
          </cell>
        </row>
        <row r="325">
          <cell r="A325" t="str">
            <v>DEMAIS PRODUTOS HORTÍCOLAS, LEGUMINOSAS, RAÍZES E TUBÉRCULOS</v>
          </cell>
          <cell r="B325" t="str">
            <v>(3º Nível) DEMAIS PRODUTOS HORTÍCOLAS, LEGUMINOSAS, RAÍZES E TUBÉRCULOS</v>
          </cell>
          <cell r="C325">
            <v>2381</v>
          </cell>
          <cell r="D325">
            <v>2719</v>
          </cell>
          <cell r="E325">
            <v>1849</v>
          </cell>
          <cell r="F325">
            <v>2168</v>
          </cell>
          <cell r="G325">
            <v>0</v>
          </cell>
          <cell r="H325">
            <v>0</v>
          </cell>
          <cell r="I325">
            <v>2292</v>
          </cell>
          <cell r="J325">
            <v>127</v>
          </cell>
        </row>
        <row r="326">
          <cell r="A326" t="str">
            <v>DEMAIS PRODUTOS HORTÍCOLAS, LEGUMINOSAS, RAÍZES E TUBÉRCULOS FRESCOS</v>
          </cell>
          <cell r="B326" t="str">
            <v>(3º Nível) DEMAIS PRODUTOS HORTÍCOLAS, LEGUMINOSAS, RAÍZES E TUBÉRCULOS FRESCOS</v>
          </cell>
          <cell r="C326">
            <v>5710970</v>
          </cell>
          <cell r="D326">
            <v>12295200</v>
          </cell>
          <cell r="E326">
            <v>4731210</v>
          </cell>
          <cell r="F326">
            <v>10710280</v>
          </cell>
          <cell r="G326">
            <v>148441</v>
          </cell>
          <cell r="H326">
            <v>1129693</v>
          </cell>
          <cell r="I326">
            <v>75597</v>
          </cell>
          <cell r="J326">
            <v>922460</v>
          </cell>
        </row>
        <row r="327">
          <cell r="A327" t="str">
            <v>DEMAIS PRODUTOS HORTÍCOLAS, LEGUMINOSAS, RAÍZES E TUBÉRCULOS PREPARADOS OU CONSERVADOS</v>
          </cell>
          <cell r="B327" t="str">
            <v>(3º Nível) DEMAIS PRODUTOS HORTÍCOLAS, LEGUMINOSAS, RAÍZES E TUBÉRCULOS PREPARADOS OU CONSERVADOS</v>
          </cell>
          <cell r="C327">
            <v>13935204</v>
          </cell>
          <cell r="D327">
            <v>13039325</v>
          </cell>
          <cell r="E327">
            <v>11873695</v>
          </cell>
          <cell r="F327">
            <v>10926326</v>
          </cell>
          <cell r="G327">
            <v>14571533</v>
          </cell>
          <cell r="H327">
            <v>12921690</v>
          </cell>
          <cell r="I327">
            <v>18591192</v>
          </cell>
          <cell r="J327">
            <v>18835799</v>
          </cell>
        </row>
        <row r="328">
          <cell r="A328" t="str">
            <v>DEMAIS PRODUTOS HORTÍCOLAS, LEGUMINOSAS, RAÍZES E TUBÉRCULOS SECOS</v>
          </cell>
          <cell r="B328" t="str">
            <v>(3º Nível) DEMAIS PRODUTOS HORTÍCOLAS, LEGUMINOSAS, RAÍZES E TUBÉRCULOS SECOS</v>
          </cell>
          <cell r="C328">
            <v>94575</v>
          </cell>
          <cell r="D328">
            <v>36212</v>
          </cell>
          <cell r="E328">
            <v>85974</v>
          </cell>
          <cell r="F328">
            <v>24068</v>
          </cell>
          <cell r="G328">
            <v>17869076</v>
          </cell>
          <cell r="H328">
            <v>9256590</v>
          </cell>
          <cell r="I328">
            <v>13619765</v>
          </cell>
          <cell r="J328">
            <v>6523018</v>
          </cell>
        </row>
        <row r="329">
          <cell r="A329" t="str">
            <v>DEMAIS SEMENTES</v>
          </cell>
          <cell r="B329" t="str">
            <v>(3º Nível) DEMAIS SEMENTES</v>
          </cell>
          <cell r="C329">
            <v>29680637</v>
          </cell>
          <cell r="D329">
            <v>6352368</v>
          </cell>
          <cell r="E329">
            <v>35339738</v>
          </cell>
          <cell r="F329">
            <v>5742261</v>
          </cell>
          <cell r="G329">
            <v>19614407</v>
          </cell>
          <cell r="H329">
            <v>5396720</v>
          </cell>
          <cell r="I329">
            <v>15378648</v>
          </cell>
          <cell r="J329">
            <v>4417713</v>
          </cell>
        </row>
        <row r="330">
          <cell r="A330" t="str">
            <v>DEMAIS SUCOS DE FRUTA</v>
          </cell>
          <cell r="B330" t="str">
            <v>(3º Nível) DEMAIS SUCOS DE FRUTA</v>
          </cell>
          <cell r="C330">
            <v>61026321</v>
          </cell>
          <cell r="D330">
            <v>38582841</v>
          </cell>
          <cell r="E330">
            <v>77966769</v>
          </cell>
          <cell r="F330">
            <v>49781126</v>
          </cell>
          <cell r="G330">
            <v>4790339</v>
          </cell>
          <cell r="H330">
            <v>1380197</v>
          </cell>
          <cell r="I330">
            <v>4565730</v>
          </cell>
          <cell r="J330">
            <v>1401359</v>
          </cell>
        </row>
        <row r="331">
          <cell r="A331" t="str">
            <v>DESPERDÍCIOS DE CACAU</v>
          </cell>
          <cell r="B331" t="str">
            <v>(3º Nível) DESPERDÍCIOS DE CACAU</v>
          </cell>
          <cell r="C331">
            <v>122</v>
          </cell>
          <cell r="D331">
            <v>24</v>
          </cell>
          <cell r="E331">
            <v>382</v>
          </cell>
          <cell r="F331">
            <v>124</v>
          </cell>
          <cell r="G331">
            <v>290499</v>
          </cell>
          <cell r="H331">
            <v>1749092</v>
          </cell>
          <cell r="I331">
            <v>545436</v>
          </cell>
          <cell r="J331">
            <v>3017556</v>
          </cell>
        </row>
        <row r="332">
          <cell r="A332" t="str">
            <v>DESPERDÍCIOS DE COUROS/PELES</v>
          </cell>
          <cell r="B332" t="str">
            <v>(3º Nível) DESPERDÍCIOS DE COUROS/PELES</v>
          </cell>
          <cell r="C332">
            <v>79096</v>
          </cell>
          <cell r="D332">
            <v>149006</v>
          </cell>
          <cell r="E332">
            <v>131176</v>
          </cell>
          <cell r="F332">
            <v>236447</v>
          </cell>
          <cell r="G332">
            <v>27956</v>
          </cell>
          <cell r="H332">
            <v>99840</v>
          </cell>
          <cell r="I332">
            <v>89712</v>
          </cell>
          <cell r="J332">
            <v>320400</v>
          </cell>
        </row>
        <row r="333">
          <cell r="A333" t="str">
            <v>DESPERDÍCIOS DE FUMO</v>
          </cell>
          <cell r="B333" t="str">
            <v>(3º Nível) DESPERDÍCIOS DE FUMO</v>
          </cell>
          <cell r="C333">
            <v>16930951</v>
          </cell>
          <cell r="D333">
            <v>49040522</v>
          </cell>
          <cell r="E333">
            <v>23448574</v>
          </cell>
          <cell r="F333">
            <v>67728243</v>
          </cell>
          <cell r="G333">
            <v>247398</v>
          </cell>
          <cell r="H333">
            <v>986100</v>
          </cell>
          <cell r="I333">
            <v>729007</v>
          </cell>
          <cell r="J333">
            <v>726551</v>
          </cell>
        </row>
        <row r="334">
          <cell r="A334" t="str">
            <v>DOCE DE LEITE</v>
          </cell>
          <cell r="B334" t="str">
            <v>(3º Nível) DOCE DE LEITE</v>
          </cell>
          <cell r="C334">
            <v>603376</v>
          </cell>
          <cell r="D334">
            <v>249640</v>
          </cell>
          <cell r="E334">
            <v>947750</v>
          </cell>
          <cell r="F334">
            <v>435519</v>
          </cell>
          <cell r="G334">
            <v>859023</v>
          </cell>
          <cell r="H334">
            <v>329910</v>
          </cell>
          <cell r="I334">
            <v>1428289</v>
          </cell>
          <cell r="J334">
            <v>525122</v>
          </cell>
        </row>
        <row r="335">
          <cell r="A335" t="str">
            <v>ENZIMAS E SEUS CONCENTRADOS</v>
          </cell>
          <cell r="B335" t="str">
            <v>(3º Nível) ENZIMAS E SEUS CONCENTRADOS</v>
          </cell>
          <cell r="C335">
            <v>25948525</v>
          </cell>
          <cell r="D335">
            <v>2853962</v>
          </cell>
          <cell r="E335">
            <v>26108374</v>
          </cell>
          <cell r="F335">
            <v>3029492</v>
          </cell>
          <cell r="G335">
            <v>102249105</v>
          </cell>
          <cell r="H335">
            <v>13883317</v>
          </cell>
          <cell r="I335">
            <v>119102576</v>
          </cell>
          <cell r="J335">
            <v>14055576</v>
          </cell>
        </row>
        <row r="336">
          <cell r="A336" t="str">
            <v>ERVILHAS</v>
          </cell>
          <cell r="B336" t="str">
            <v>(3º Nível) ERVILHAS</v>
          </cell>
          <cell r="C336">
            <v>9017</v>
          </cell>
          <cell r="D336">
            <v>3374</v>
          </cell>
          <cell r="E336">
            <v>10504</v>
          </cell>
          <cell r="F336">
            <v>4176</v>
          </cell>
        </row>
        <row r="337">
          <cell r="A337" t="str">
            <v>ERVILHAS CONGELADAS</v>
          </cell>
          <cell r="B337" t="str">
            <v>(3º Nível) ERVILHAS CONGELADAS</v>
          </cell>
          <cell r="C337">
            <v>33073</v>
          </cell>
          <cell r="D337">
            <v>19219</v>
          </cell>
          <cell r="E337">
            <v>23466</v>
          </cell>
          <cell r="F337">
            <v>10268</v>
          </cell>
          <cell r="G337">
            <v>3939271</v>
          </cell>
          <cell r="H337">
            <v>3969694</v>
          </cell>
          <cell r="I337">
            <v>5293828</v>
          </cell>
          <cell r="J337">
            <v>5060164</v>
          </cell>
        </row>
        <row r="338">
          <cell r="A338" t="str">
            <v>ERVILHAS PREPARADAS OU CONSERVADAS</v>
          </cell>
          <cell r="B338" t="str">
            <v>(3º Nível) ERVILHAS PREPARADAS OU CONSERVADAS</v>
          </cell>
          <cell r="C338">
            <v>2540471</v>
          </cell>
          <cell r="D338">
            <v>3591060</v>
          </cell>
          <cell r="E338">
            <v>2850220</v>
          </cell>
          <cell r="F338">
            <v>3598087</v>
          </cell>
          <cell r="G338">
            <v>130055</v>
          </cell>
          <cell r="H338">
            <v>90979</v>
          </cell>
          <cell r="I338">
            <v>153279</v>
          </cell>
          <cell r="J338">
            <v>95595</v>
          </cell>
        </row>
        <row r="339">
          <cell r="A339" t="str">
            <v>ERVILHAS SECAS</v>
          </cell>
          <cell r="B339" t="str">
            <v>(3º Nível) ERVILHAS SECAS</v>
          </cell>
          <cell r="C339">
            <v>33602</v>
          </cell>
          <cell r="D339">
            <v>56412</v>
          </cell>
          <cell r="E339">
            <v>52427</v>
          </cell>
          <cell r="F339">
            <v>106943</v>
          </cell>
          <cell r="G339">
            <v>11123158</v>
          </cell>
          <cell r="H339">
            <v>24505421</v>
          </cell>
          <cell r="I339">
            <v>8589895</v>
          </cell>
          <cell r="J339">
            <v>19001120</v>
          </cell>
        </row>
        <row r="340">
          <cell r="A340" t="str">
            <v>ESPINAFRES CONGELADOS</v>
          </cell>
          <cell r="B340" t="str">
            <v>(3º Nível) ESPINAFRES CONGELADOS</v>
          </cell>
          <cell r="C340">
            <v>35202</v>
          </cell>
          <cell r="D340">
            <v>17432</v>
          </cell>
          <cell r="E340">
            <v>24770</v>
          </cell>
          <cell r="F340">
            <v>11649</v>
          </cell>
          <cell r="G340">
            <v>617103</v>
          </cell>
          <cell r="H340">
            <v>687852</v>
          </cell>
          <cell r="I340">
            <v>568691</v>
          </cell>
          <cell r="J340">
            <v>600957</v>
          </cell>
        </row>
        <row r="341">
          <cell r="A341" t="str">
            <v>ESSÊNCIAS DERIVADAS DE MADEIRA</v>
          </cell>
          <cell r="B341" t="str">
            <v>(3º Nível) ESSÊNCIAS DERIVADAS DE MADEIRA</v>
          </cell>
          <cell r="C341">
            <v>37321058</v>
          </cell>
          <cell r="D341">
            <v>20299457</v>
          </cell>
          <cell r="E341">
            <v>58423755</v>
          </cell>
          <cell r="F341">
            <v>17528249</v>
          </cell>
          <cell r="G341">
            <v>938464</v>
          </cell>
          <cell r="H341">
            <v>178119</v>
          </cell>
          <cell r="I341">
            <v>755995</v>
          </cell>
          <cell r="J341">
            <v>113729</v>
          </cell>
        </row>
        <row r="342">
          <cell r="A342" t="str">
            <v>EXTRATO DE MALTE</v>
          </cell>
          <cell r="B342" t="str">
            <v>(3º Nível) EXTRATO DE MALTE</v>
          </cell>
          <cell r="C342">
            <v>909753</v>
          </cell>
          <cell r="D342">
            <v>461825</v>
          </cell>
          <cell r="E342">
            <v>937785</v>
          </cell>
          <cell r="F342">
            <v>525523</v>
          </cell>
          <cell r="G342">
            <v>776886</v>
          </cell>
          <cell r="H342">
            <v>320786</v>
          </cell>
          <cell r="I342">
            <v>2680775</v>
          </cell>
          <cell r="J342">
            <v>929655</v>
          </cell>
        </row>
        <row r="343">
          <cell r="A343" t="str">
            <v>EXTRATOS TANANTES DE ORIGEM VEGETAL, TANINOS E SEUS DERIVADOS</v>
          </cell>
          <cell r="B343" t="str">
            <v>(3º Nível) EXTRATOS TANANTES DE ORIGEM VEGETAL, TANINOS E SEUS DERIVADOS</v>
          </cell>
          <cell r="C343">
            <v>22263280</v>
          </cell>
          <cell r="D343">
            <v>13399528</v>
          </cell>
          <cell r="E343">
            <v>24211526</v>
          </cell>
          <cell r="F343">
            <v>14316046</v>
          </cell>
          <cell r="G343">
            <v>3004823</v>
          </cell>
          <cell r="H343">
            <v>1577607</v>
          </cell>
          <cell r="I343">
            <v>4633373</v>
          </cell>
          <cell r="J343">
            <v>2221736</v>
          </cell>
        </row>
        <row r="344">
          <cell r="A344" t="str">
            <v>EXTRATOS, ESSÊNCIAS E CONCENTRADOS DE CAFÉ</v>
          </cell>
          <cell r="B344" t="str">
            <v>(3º Nível) EXTRATOS, ESSÊNCIAS E CONCENTRADOS DE CAFÉ</v>
          </cell>
          <cell r="C344">
            <v>24428866</v>
          </cell>
          <cell r="D344">
            <v>5961729</v>
          </cell>
          <cell r="E344">
            <v>24221584</v>
          </cell>
          <cell r="F344">
            <v>5789402</v>
          </cell>
          <cell r="G344">
            <v>1127041</v>
          </cell>
          <cell r="H344">
            <v>152648</v>
          </cell>
          <cell r="I344">
            <v>1412205</v>
          </cell>
          <cell r="J344">
            <v>156864</v>
          </cell>
        </row>
        <row r="345">
          <cell r="A345" t="str">
            <v>EXTRATOS, ESSÊNCIAS E PREPARAÇÕES DE CHÁS E MATE</v>
          </cell>
          <cell r="B345" t="str">
            <v>(3º Nível) EXTRATOS, ESSÊNCIAS E PREPARAÇÕES DE CHÁS E MATE</v>
          </cell>
          <cell r="C345">
            <v>872050</v>
          </cell>
          <cell r="D345">
            <v>67552</v>
          </cell>
          <cell r="E345">
            <v>1306064</v>
          </cell>
          <cell r="F345">
            <v>92739</v>
          </cell>
          <cell r="G345">
            <v>3218151</v>
          </cell>
          <cell r="H345">
            <v>345655</v>
          </cell>
          <cell r="I345">
            <v>3955807</v>
          </cell>
          <cell r="J345">
            <v>410805</v>
          </cell>
        </row>
        <row r="346">
          <cell r="A346" t="str">
            <v>FARELO DE SOJA</v>
          </cell>
          <cell r="B346" t="str">
            <v>(3º Nível) FARELO DE SOJA</v>
          </cell>
          <cell r="C346">
            <v>3449224204</v>
          </cell>
          <cell r="D346">
            <v>10197119671</v>
          </cell>
          <cell r="E346">
            <v>4432419200</v>
          </cell>
          <cell r="F346">
            <v>10146314836</v>
          </cell>
          <cell r="G346">
            <v>444486</v>
          </cell>
          <cell r="H346">
            <v>268017</v>
          </cell>
          <cell r="I346">
            <v>277215</v>
          </cell>
          <cell r="J346">
            <v>83632</v>
          </cell>
        </row>
        <row r="347">
          <cell r="A347" t="str">
            <v>FARELO, SÊMEAS E OUTROS RESÍDUOS  DE TRIGO</v>
          </cell>
          <cell r="B347" t="str">
            <v>(3º Nível) FARELO, SÊMEAS E OUTROS RESÍDUOS  DE TRIGO</v>
          </cell>
          <cell r="C347">
            <v>7179</v>
          </cell>
          <cell r="D347">
            <v>21801</v>
          </cell>
          <cell r="E347">
            <v>7362</v>
          </cell>
          <cell r="F347">
            <v>36509</v>
          </cell>
          <cell r="G347">
            <v>261675</v>
          </cell>
          <cell r="H347">
            <v>251329</v>
          </cell>
          <cell r="I347">
            <v>58184</v>
          </cell>
          <cell r="J347">
            <v>35550</v>
          </cell>
        </row>
        <row r="348">
          <cell r="A348" t="str">
            <v>FARELOS DE OLEAGINOSAS</v>
          </cell>
          <cell r="B348" t="str">
            <v>(3º Nível) FARELOS DE OLEAGINOSAS</v>
          </cell>
          <cell r="C348">
            <v>1616233</v>
          </cell>
          <cell r="D348">
            <v>3792551</v>
          </cell>
          <cell r="E348">
            <v>1188039</v>
          </cell>
          <cell r="F348">
            <v>588304</v>
          </cell>
          <cell r="G348">
            <v>201087</v>
          </cell>
          <cell r="H348">
            <v>125696</v>
          </cell>
          <cell r="I348">
            <v>281546</v>
          </cell>
          <cell r="J348">
            <v>125035</v>
          </cell>
        </row>
        <row r="349">
          <cell r="A349" t="str">
            <v>FARINHA DE BATATA</v>
          </cell>
          <cell r="B349" t="str">
            <v>(3º Nível) FARINHA DE BATATA</v>
          </cell>
          <cell r="C349">
            <v>151987</v>
          </cell>
          <cell r="D349">
            <v>140731</v>
          </cell>
          <cell r="E349">
            <v>411714</v>
          </cell>
          <cell r="F349">
            <v>390996</v>
          </cell>
          <cell r="G349">
            <v>4864089</v>
          </cell>
          <cell r="H349">
            <v>4042141</v>
          </cell>
          <cell r="I349">
            <v>6246264</v>
          </cell>
          <cell r="J349">
            <v>5054120</v>
          </cell>
        </row>
        <row r="350">
          <cell r="A350" t="str">
            <v>FARINHA DE MILHO</v>
          </cell>
          <cell r="B350" t="str">
            <v>(3º Nível) FARINHA DE MILHO</v>
          </cell>
          <cell r="C350">
            <v>40447201</v>
          </cell>
          <cell r="D350">
            <v>118265154</v>
          </cell>
          <cell r="E350">
            <v>33984233</v>
          </cell>
          <cell r="F350">
            <v>80723453</v>
          </cell>
          <cell r="G350">
            <v>158713</v>
          </cell>
          <cell r="H350">
            <v>137893</v>
          </cell>
          <cell r="I350">
            <v>191613</v>
          </cell>
          <cell r="J350">
            <v>159638</v>
          </cell>
        </row>
        <row r="351">
          <cell r="A351" t="str">
            <v>FARINHA DE TRIGO</v>
          </cell>
          <cell r="B351" t="str">
            <v>(3º Nível) FARINHA DE TRIGO</v>
          </cell>
          <cell r="C351">
            <v>12173250</v>
          </cell>
          <cell r="D351">
            <v>23335568</v>
          </cell>
          <cell r="E351">
            <v>16159554</v>
          </cell>
          <cell r="F351">
            <v>30556869</v>
          </cell>
          <cell r="G351">
            <v>53162051</v>
          </cell>
          <cell r="H351">
            <v>156570959</v>
          </cell>
          <cell r="I351">
            <v>58387351</v>
          </cell>
          <cell r="J351">
            <v>168794838</v>
          </cell>
        </row>
        <row r="352">
          <cell r="A352" t="str">
            <v>FARINHAS DE CARNE, EXTRATOS E MIUDEZAS</v>
          </cell>
          <cell r="B352" t="str">
            <v>(3º Nível) FARINHAS DE CARNE, EXTRATOS E MIUDEZAS</v>
          </cell>
          <cell r="C352">
            <v>71810727</v>
          </cell>
          <cell r="D352">
            <v>115730748</v>
          </cell>
          <cell r="E352">
            <v>76598050</v>
          </cell>
          <cell r="F352">
            <v>109808371</v>
          </cell>
          <cell r="G352">
            <v>4715576</v>
          </cell>
          <cell r="H352">
            <v>3365327</v>
          </cell>
          <cell r="I352">
            <v>7975297</v>
          </cell>
          <cell r="J352">
            <v>14035540</v>
          </cell>
        </row>
        <row r="353">
          <cell r="A353" t="str">
            <v>FÉCULA DE BATATA</v>
          </cell>
          <cell r="B353" t="str">
            <v>(3º Nível) FÉCULA DE BATATA</v>
          </cell>
          <cell r="C353">
            <v>133072</v>
          </cell>
          <cell r="D353">
            <v>209381</v>
          </cell>
          <cell r="E353">
            <v>123066</v>
          </cell>
          <cell r="F353">
            <v>198580</v>
          </cell>
          <cell r="G353">
            <v>682231</v>
          </cell>
          <cell r="H353">
            <v>817774</v>
          </cell>
          <cell r="I353">
            <v>792075</v>
          </cell>
          <cell r="J353">
            <v>1127795</v>
          </cell>
        </row>
        <row r="354">
          <cell r="A354" t="str">
            <v>FÉCULA DE MANDIOCA</v>
          </cell>
          <cell r="B354" t="str">
            <v>(3º Nível) FÉCULA DE MANDIOCA</v>
          </cell>
          <cell r="C354">
            <v>5279185</v>
          </cell>
          <cell r="D354">
            <v>5956758</v>
          </cell>
          <cell r="E354">
            <v>11358335</v>
          </cell>
          <cell r="F354">
            <v>18312624</v>
          </cell>
          <cell r="G354">
            <v>412646</v>
          </cell>
          <cell r="H354">
            <v>410301</v>
          </cell>
          <cell r="I354">
            <v>10135</v>
          </cell>
          <cell r="J354">
            <v>2450</v>
          </cell>
        </row>
        <row r="355">
          <cell r="A355" t="str">
            <v>FEIJÃO</v>
          </cell>
          <cell r="B355" t="str">
            <v>(3º Nível) FEIJÃO</v>
          </cell>
          <cell r="C355">
            <v>11046</v>
          </cell>
          <cell r="D355">
            <v>6438</v>
          </cell>
          <cell r="E355">
            <v>9608</v>
          </cell>
          <cell r="F355">
            <v>4946</v>
          </cell>
        </row>
        <row r="356">
          <cell r="A356" t="str">
            <v>FEIJÕES PREPARADOS OU CONSERVADOS</v>
          </cell>
          <cell r="B356" t="str">
            <v>(3º Nível) FEIJÕES PREPARADOS OU CONSERVADOS</v>
          </cell>
          <cell r="C356">
            <v>160265</v>
          </cell>
          <cell r="D356">
            <v>165735</v>
          </cell>
          <cell r="E356">
            <v>596542</v>
          </cell>
          <cell r="F356">
            <v>356428</v>
          </cell>
          <cell r="G356">
            <v>76063</v>
          </cell>
          <cell r="H356">
            <v>54217</v>
          </cell>
          <cell r="I356">
            <v>33526</v>
          </cell>
          <cell r="J356">
            <v>22186</v>
          </cell>
        </row>
        <row r="357">
          <cell r="A357" t="str">
            <v>FEIJÕES SECOS</v>
          </cell>
          <cell r="B357" t="str">
            <v>(3º Nível) FEIJÕES SECOS</v>
          </cell>
          <cell r="C357">
            <v>58976181</v>
          </cell>
          <cell r="D357">
            <v>72601906</v>
          </cell>
          <cell r="E357">
            <v>92558467</v>
          </cell>
          <cell r="F357">
            <v>104672415</v>
          </cell>
          <cell r="G357">
            <v>27454652</v>
          </cell>
          <cell r="H357">
            <v>41512526</v>
          </cell>
          <cell r="I357">
            <v>26961112</v>
          </cell>
          <cell r="J357">
            <v>38179146</v>
          </cell>
        </row>
        <row r="358">
          <cell r="A358" t="str">
            <v>FIAPOS E DESPERDÍCIOS DE ALGODÃO</v>
          </cell>
          <cell r="B358" t="str">
            <v>(3º Nível) FIAPOS E DESPERDÍCIOS DE ALGODÃO</v>
          </cell>
          <cell r="C358">
            <v>5392101</v>
          </cell>
          <cell r="D358">
            <v>9258209</v>
          </cell>
          <cell r="E358">
            <v>4921682</v>
          </cell>
          <cell r="F358">
            <v>8470451</v>
          </cell>
          <cell r="G358">
            <v>2167406</v>
          </cell>
          <cell r="H358">
            <v>3907452</v>
          </cell>
          <cell r="I358">
            <v>2258255</v>
          </cell>
          <cell r="J358">
            <v>4058094</v>
          </cell>
        </row>
        <row r="359">
          <cell r="A359" t="str">
            <v>FIAPOS E DESPERDÍCIOS DE LÃ OU PELOS FINOS</v>
          </cell>
          <cell r="B359" t="str">
            <v>(3º Nível) FIAPOS E DESPERDÍCIOS DE LÃ OU PELOS FINOS</v>
          </cell>
          <cell r="C359">
            <v>16790</v>
          </cell>
          <cell r="D359">
            <v>7499</v>
          </cell>
          <cell r="E359">
            <v>20405</v>
          </cell>
          <cell r="F359">
            <v>7885</v>
          </cell>
          <cell r="G359">
            <v>299388</v>
          </cell>
          <cell r="H359">
            <v>73021</v>
          </cell>
          <cell r="I359">
            <v>359831</v>
          </cell>
          <cell r="J359">
            <v>120527</v>
          </cell>
        </row>
        <row r="360">
          <cell r="A360" t="str">
            <v>FIGOS FRESCOS</v>
          </cell>
          <cell r="B360" t="str">
            <v>(3º Nível) FIGOS FRESCOS</v>
          </cell>
          <cell r="C360">
            <v>2646937</v>
          </cell>
          <cell r="D360">
            <v>731033</v>
          </cell>
          <cell r="E360">
            <v>3934770</v>
          </cell>
          <cell r="F360">
            <v>1107263</v>
          </cell>
        </row>
        <row r="361">
          <cell r="A361" t="str">
            <v>FIGOS SECOS</v>
          </cell>
          <cell r="B361" t="str">
            <v>(3º Nível) FIGOS SECOS</v>
          </cell>
          <cell r="C361">
            <v>240</v>
          </cell>
          <cell r="D361">
            <v>17</v>
          </cell>
          <cell r="E361">
            <v>1421</v>
          </cell>
          <cell r="F361">
            <v>563</v>
          </cell>
          <cell r="G361">
            <v>139917</v>
          </cell>
          <cell r="H361">
            <v>39000</v>
          </cell>
          <cell r="I361">
            <v>284789</v>
          </cell>
          <cell r="J361">
            <v>79024</v>
          </cell>
        </row>
        <row r="362">
          <cell r="A362" t="str">
            <v>FILES DE PARGOS, CONGELADOS</v>
          </cell>
          <cell r="B362" t="str">
            <v>(3º Nível) FILES DE PARGOS, CONGELADOS</v>
          </cell>
          <cell r="C362">
            <v>336164</v>
          </cell>
          <cell r="D362">
            <v>29039</v>
          </cell>
          <cell r="E362">
            <v>275801</v>
          </cell>
          <cell r="F362">
            <v>22811</v>
          </cell>
        </row>
        <row r="363">
          <cell r="A363" t="str">
            <v>FILES DE TILÁPIA, CONGELADOS</v>
          </cell>
          <cell r="B363" t="str">
            <v>(3º Nível) FILES DE TILÁPIA, CONGELADOS</v>
          </cell>
          <cell r="C363">
            <v>109489</v>
          </cell>
          <cell r="D363">
            <v>25123</v>
          </cell>
          <cell r="E363">
            <v>518167</v>
          </cell>
          <cell r="F363">
            <v>90031</v>
          </cell>
        </row>
        <row r="364">
          <cell r="A364" t="str">
            <v>FIOS E DESPERDÍCIOS DE SEDA</v>
          </cell>
          <cell r="B364" t="str">
            <v>(3º Nível) FIOS E DESPERDÍCIOS DE SEDA</v>
          </cell>
          <cell r="C364">
            <v>11801817</v>
          </cell>
          <cell r="D364">
            <v>229833</v>
          </cell>
          <cell r="E364">
            <v>12688163</v>
          </cell>
          <cell r="F364">
            <v>242465</v>
          </cell>
          <cell r="G364">
            <v>968315</v>
          </cell>
          <cell r="H364">
            <v>2218</v>
          </cell>
          <cell r="I364">
            <v>1070482</v>
          </cell>
          <cell r="J364">
            <v>2077</v>
          </cell>
        </row>
        <row r="365">
          <cell r="A365" t="str">
            <v>FIOS E TECIDOS DE LÃ OU DE PELOS FINOS</v>
          </cell>
          <cell r="B365" t="str">
            <v>(3º Nível) FIOS E TECIDOS DE LÃ OU DE PELOS FINOS</v>
          </cell>
          <cell r="C365">
            <v>724795</v>
          </cell>
          <cell r="D365">
            <v>38507</v>
          </cell>
          <cell r="E365">
            <v>662932</v>
          </cell>
          <cell r="F365">
            <v>37675</v>
          </cell>
          <cell r="G365">
            <v>977062</v>
          </cell>
          <cell r="H365">
            <v>22522</v>
          </cell>
          <cell r="I365">
            <v>758516</v>
          </cell>
          <cell r="J365">
            <v>18206</v>
          </cell>
        </row>
        <row r="366">
          <cell r="A366" t="str">
            <v>FIOS, LINHAS E TECIDOS DE ALGODÃO</v>
          </cell>
          <cell r="B366" t="str">
            <v>(3º Nível) FIOS, LINHAS E TECIDOS DE ALGODÃO</v>
          </cell>
          <cell r="C366">
            <v>41403724</v>
          </cell>
          <cell r="D366">
            <v>7726069</v>
          </cell>
          <cell r="E366">
            <v>100554495</v>
          </cell>
          <cell r="F366">
            <v>19259816</v>
          </cell>
          <cell r="G366">
            <v>39889311</v>
          </cell>
          <cell r="H366">
            <v>9268824</v>
          </cell>
          <cell r="I366">
            <v>83921581</v>
          </cell>
          <cell r="J366">
            <v>23701354</v>
          </cell>
        </row>
        <row r="367">
          <cell r="A367" t="str">
            <v>FLORES  DE CORTES FRESCAS</v>
          </cell>
          <cell r="B367" t="str">
            <v>(3º Nível) FLORES  DE CORTES FRESCAS</v>
          </cell>
          <cell r="C367">
            <v>332695</v>
          </cell>
          <cell r="D367">
            <v>12057</v>
          </cell>
          <cell r="E367">
            <v>285281</v>
          </cell>
          <cell r="F367">
            <v>48320</v>
          </cell>
          <cell r="G367">
            <v>1347629</v>
          </cell>
          <cell r="H367">
            <v>269803</v>
          </cell>
          <cell r="I367">
            <v>1334000</v>
          </cell>
          <cell r="J367">
            <v>246393</v>
          </cell>
        </row>
        <row r="368">
          <cell r="A368" t="str">
            <v>FOLHAGENS, FOLHAS E RAMOS DE PLANTAS CORTADAS FRESCAS</v>
          </cell>
          <cell r="B368" t="str">
            <v>(3º Nível) FOLHAGENS, FOLHAS E RAMOS DE PLANTAS CORTADAS FRESCAS</v>
          </cell>
          <cell r="C368">
            <v>674261</v>
          </cell>
          <cell r="D368">
            <v>85974</v>
          </cell>
          <cell r="E368">
            <v>1581511</v>
          </cell>
          <cell r="F368">
            <v>178953</v>
          </cell>
          <cell r="G368">
            <v>54799</v>
          </cell>
          <cell r="H368">
            <v>4120</v>
          </cell>
          <cell r="I368">
            <v>35942</v>
          </cell>
          <cell r="J368">
            <v>3669</v>
          </cell>
        </row>
        <row r="369">
          <cell r="A369" t="str">
            <v>FUMO MANUFATURADO</v>
          </cell>
          <cell r="B369" t="str">
            <v>(3º Nível) FUMO MANUFATURADO</v>
          </cell>
          <cell r="C369">
            <v>43101523</v>
          </cell>
          <cell r="D369">
            <v>11482405</v>
          </cell>
          <cell r="E369">
            <v>46975321</v>
          </cell>
          <cell r="F369">
            <v>14727555</v>
          </cell>
          <cell r="G369">
            <v>12063128</v>
          </cell>
          <cell r="H369">
            <v>2214084</v>
          </cell>
          <cell r="I369">
            <v>9941530</v>
          </cell>
          <cell r="J369">
            <v>1760252</v>
          </cell>
        </row>
        <row r="370">
          <cell r="A370" t="str">
            <v>FUMO NÃO MANUFATURADO</v>
          </cell>
          <cell r="B370" t="str">
            <v>(3º Nível) FUMO NÃO MANUFATURADO</v>
          </cell>
          <cell r="C370">
            <v>758474401</v>
          </cell>
          <cell r="D370">
            <v>177096718</v>
          </cell>
          <cell r="E370">
            <v>750015531</v>
          </cell>
          <cell r="F370">
            <v>188305287</v>
          </cell>
          <cell r="G370">
            <v>12409324</v>
          </cell>
          <cell r="H370">
            <v>3768847</v>
          </cell>
          <cell r="I370">
            <v>12977462</v>
          </cell>
          <cell r="J370">
            <v>3861414</v>
          </cell>
        </row>
        <row r="371">
          <cell r="A371" t="str">
            <v>GALOS E GALINHAS VIVOS</v>
          </cell>
          <cell r="B371" t="str">
            <v>(3º Nível) GALOS E GALINHAS VIVOS</v>
          </cell>
          <cell r="C371">
            <v>44560053</v>
          </cell>
          <cell r="D371">
            <v>677610</v>
          </cell>
          <cell r="E371">
            <v>51130762</v>
          </cell>
          <cell r="F371">
            <v>643341</v>
          </cell>
          <cell r="G371">
            <v>0</v>
          </cell>
          <cell r="H371">
            <v>0</v>
          </cell>
          <cell r="I371">
            <v>350498</v>
          </cell>
          <cell r="J371">
            <v>1062</v>
          </cell>
        </row>
        <row r="372">
          <cell r="A372" t="str">
            <v>GELATINAS</v>
          </cell>
          <cell r="B372" t="str">
            <v>(3º Nível) GELATINAS</v>
          </cell>
          <cell r="C372">
            <v>194460108</v>
          </cell>
          <cell r="D372">
            <v>31000695</v>
          </cell>
          <cell r="E372">
            <v>146822749</v>
          </cell>
          <cell r="F372">
            <v>25635662</v>
          </cell>
          <cell r="G372">
            <v>3304680</v>
          </cell>
          <cell r="H372">
            <v>406295</v>
          </cell>
          <cell r="I372">
            <v>4573707</v>
          </cell>
          <cell r="J372">
            <v>676219</v>
          </cell>
        </row>
        <row r="373">
          <cell r="A373" t="str">
            <v>GEMAS DE OVOS</v>
          </cell>
          <cell r="B373" t="str">
            <v>(3º Nível) GEMAS DE OVOS</v>
          </cell>
          <cell r="C373">
            <v>554431</v>
          </cell>
          <cell r="D373">
            <v>219373</v>
          </cell>
          <cell r="E373">
            <v>579002</v>
          </cell>
          <cell r="F373">
            <v>305312</v>
          </cell>
        </row>
        <row r="374">
          <cell r="A374" t="str">
            <v>GENGIBRE</v>
          </cell>
          <cell r="B374" t="str">
            <v>(3º Nível) GENGIBRE</v>
          </cell>
          <cell r="C374">
            <v>23090545</v>
          </cell>
          <cell r="D374">
            <v>16709183</v>
          </cell>
          <cell r="E374">
            <v>19741942</v>
          </cell>
          <cell r="F374">
            <v>16746789</v>
          </cell>
          <cell r="G374">
            <v>405671</v>
          </cell>
          <cell r="H374">
            <v>198846</v>
          </cell>
          <cell r="I374">
            <v>593213</v>
          </cell>
          <cell r="J374">
            <v>223064</v>
          </cell>
        </row>
        <row r="375">
          <cell r="A375" t="str">
            <v>GLUTEN DE TRIGO</v>
          </cell>
          <cell r="B375" t="str">
            <v>(3º Nível) GLUTEN DE TRIGO</v>
          </cell>
          <cell r="C375">
            <v>0</v>
          </cell>
          <cell r="D375">
            <v>0</v>
          </cell>
          <cell r="E375">
            <v>121</v>
          </cell>
          <cell r="F375">
            <v>20</v>
          </cell>
          <cell r="G375">
            <v>17336277</v>
          </cell>
          <cell r="H375">
            <v>11928870</v>
          </cell>
          <cell r="I375">
            <v>21714613</v>
          </cell>
          <cell r="J375">
            <v>13936813</v>
          </cell>
        </row>
        <row r="376">
          <cell r="A376" t="str">
            <v>GOIABAS FRESCAS OU SECAS</v>
          </cell>
          <cell r="B376" t="str">
            <v>(3º Nível) GOIABAS FRESCAS OU SECAS</v>
          </cell>
          <cell r="C376">
            <v>249633</v>
          </cell>
          <cell r="D376">
            <v>115087</v>
          </cell>
          <cell r="E376">
            <v>622851</v>
          </cell>
          <cell r="F376">
            <v>287039</v>
          </cell>
        </row>
        <row r="377">
          <cell r="A377" t="str">
            <v>GOMA NATURAL</v>
          </cell>
          <cell r="B377" t="str">
            <v>(3º Nível) GOMA NATURAL</v>
          </cell>
          <cell r="C377">
            <v>0</v>
          </cell>
          <cell r="D377">
            <v>0</v>
          </cell>
          <cell r="E377">
            <v>3671</v>
          </cell>
          <cell r="F377">
            <v>490</v>
          </cell>
          <cell r="G377">
            <v>17980</v>
          </cell>
          <cell r="H377">
            <v>154</v>
          </cell>
          <cell r="I377">
            <v>0</v>
          </cell>
          <cell r="J377">
            <v>0</v>
          </cell>
        </row>
        <row r="378">
          <cell r="A378" t="str">
            <v>GOMAS E RESINAS</v>
          </cell>
          <cell r="B378" t="str">
            <v>(3º Nível) GOMAS E RESINAS</v>
          </cell>
          <cell r="C378">
            <v>16345580</v>
          </cell>
          <cell r="D378">
            <v>21235542</v>
          </cell>
          <cell r="E378">
            <v>26596522</v>
          </cell>
          <cell r="F378">
            <v>22630290</v>
          </cell>
          <cell r="G378">
            <v>4934734</v>
          </cell>
          <cell r="H378">
            <v>1437011</v>
          </cell>
          <cell r="I378">
            <v>5255346</v>
          </cell>
          <cell r="J378">
            <v>1568789</v>
          </cell>
        </row>
        <row r="379">
          <cell r="A379" t="str">
            <v>GORDURAS DE PORCO</v>
          </cell>
          <cell r="B379" t="str">
            <v>(3º Nível) GORDURAS DE PORCO</v>
          </cell>
          <cell r="C379">
            <v>2171083</v>
          </cell>
          <cell r="D379">
            <v>1964846</v>
          </cell>
          <cell r="E379">
            <v>2257623</v>
          </cell>
          <cell r="F379">
            <v>1599920</v>
          </cell>
          <cell r="G379">
            <v>1408370</v>
          </cell>
          <cell r="H379">
            <v>838504</v>
          </cell>
          <cell r="I379">
            <v>966530</v>
          </cell>
          <cell r="J379">
            <v>645766</v>
          </cell>
        </row>
        <row r="380">
          <cell r="A380" t="str">
            <v>GRÃOS-DE-BICO SECOS</v>
          </cell>
          <cell r="B380" t="str">
            <v>(3º Nível) GRÃOS-DE-BICO SECOS</v>
          </cell>
          <cell r="C380">
            <v>109196</v>
          </cell>
          <cell r="D380">
            <v>252148</v>
          </cell>
          <cell r="E380">
            <v>215944</v>
          </cell>
          <cell r="F380">
            <v>491599</v>
          </cell>
          <cell r="G380">
            <v>3928682</v>
          </cell>
          <cell r="H380">
            <v>5362680</v>
          </cell>
          <cell r="I380">
            <v>4735608</v>
          </cell>
          <cell r="J380">
            <v>6355731</v>
          </cell>
        </row>
        <row r="381">
          <cell r="A381" t="str">
            <v>INHAME</v>
          </cell>
          <cell r="B381" t="str">
            <v>(3º Nível) INHAME</v>
          </cell>
          <cell r="C381">
            <v>3113946</v>
          </cell>
          <cell r="D381">
            <v>3249392</v>
          </cell>
          <cell r="E381">
            <v>3863371</v>
          </cell>
          <cell r="F381">
            <v>4075991</v>
          </cell>
        </row>
        <row r="382">
          <cell r="A382" t="str">
            <v>IOGURTE</v>
          </cell>
          <cell r="B382" t="str">
            <v>(3º Nível) IOGURTE</v>
          </cell>
          <cell r="C382">
            <v>271956</v>
          </cell>
          <cell r="D382">
            <v>181639</v>
          </cell>
          <cell r="E382">
            <v>242206</v>
          </cell>
          <cell r="F382">
            <v>155886</v>
          </cell>
        </row>
        <row r="383">
          <cell r="A383" t="str">
            <v>KIWIS FRESCOS</v>
          </cell>
          <cell r="B383" t="str">
            <v>(3º Nível) KIWIS FRESCOS</v>
          </cell>
          <cell r="C383">
            <v>90931</v>
          </cell>
          <cell r="D383">
            <v>26002</v>
          </cell>
          <cell r="E383">
            <v>72614</v>
          </cell>
          <cell r="F383">
            <v>24623</v>
          </cell>
          <cell r="G383">
            <v>23077600</v>
          </cell>
          <cell r="H383">
            <v>14494650</v>
          </cell>
          <cell r="I383">
            <v>23296167</v>
          </cell>
          <cell r="J383">
            <v>12431325</v>
          </cell>
        </row>
        <row r="384">
          <cell r="A384" t="str">
            <v>LÃ  OU PELOS FINOS NÃO CARDADOS NEM PENTEADOS</v>
          </cell>
          <cell r="B384" t="str">
            <v>(3º Nível) LÃ  OU PELOS FINOS NÃO CARDADOS NEM PENTEADOS</v>
          </cell>
          <cell r="C384">
            <v>8936229</v>
          </cell>
          <cell r="D384">
            <v>2849498</v>
          </cell>
          <cell r="E384">
            <v>8092134</v>
          </cell>
          <cell r="F384">
            <v>3053419</v>
          </cell>
          <cell r="G384">
            <v>383878</v>
          </cell>
          <cell r="H384">
            <v>183458</v>
          </cell>
          <cell r="I384">
            <v>167379</v>
          </cell>
          <cell r="J384">
            <v>34467</v>
          </cell>
        </row>
        <row r="385">
          <cell r="A385" t="str">
            <v>LÃ OU PELOS FINOS CARDADOS OU PENTEADOS</v>
          </cell>
          <cell r="B385" t="str">
            <v>(3º Nível) LÃ OU PELOS FINOS CARDADOS OU PENTEADOS</v>
          </cell>
          <cell r="C385">
            <v>470005</v>
          </cell>
          <cell r="D385">
            <v>76826</v>
          </cell>
          <cell r="E385">
            <v>571508</v>
          </cell>
          <cell r="F385">
            <v>118204</v>
          </cell>
          <cell r="G385">
            <v>1131046</v>
          </cell>
          <cell r="H385">
            <v>92094</v>
          </cell>
          <cell r="I385">
            <v>348351</v>
          </cell>
          <cell r="J385">
            <v>45504</v>
          </cell>
        </row>
        <row r="386">
          <cell r="A386" t="str">
            <v>LAGOSTAS, CONGELADAS</v>
          </cell>
          <cell r="B386" t="str">
            <v>(3º Nível) LAGOSTAS, CONGELADAS</v>
          </cell>
          <cell r="C386">
            <v>19434183</v>
          </cell>
          <cell r="D386">
            <v>705621</v>
          </cell>
          <cell r="E386">
            <v>36861756</v>
          </cell>
          <cell r="F386">
            <v>967961</v>
          </cell>
        </row>
        <row r="387">
          <cell r="A387" t="str">
            <v>LAGOSTAS, NÃO CONGELADAS</v>
          </cell>
          <cell r="B387" t="str">
            <v>(3º Nível) LAGOSTAS, NÃO CONGELADAS</v>
          </cell>
          <cell r="C387">
            <v>257935</v>
          </cell>
          <cell r="D387">
            <v>14666</v>
          </cell>
          <cell r="E387">
            <v>1031397</v>
          </cell>
          <cell r="F387">
            <v>37207</v>
          </cell>
        </row>
        <row r="388">
          <cell r="A388" t="str">
            <v>LARANJAS FRESCAS OU SECAS</v>
          </cell>
          <cell r="B388" t="str">
            <v>(3º Nível) LARANJAS FRESCAS OU SECAS</v>
          </cell>
          <cell r="C388">
            <v>953309</v>
          </cell>
          <cell r="D388">
            <v>1652088</v>
          </cell>
          <cell r="E388">
            <v>774125</v>
          </cell>
          <cell r="F388">
            <v>3277902</v>
          </cell>
          <cell r="G388">
            <v>12446063</v>
          </cell>
          <cell r="H388">
            <v>15095851</v>
          </cell>
          <cell r="I388">
            <v>12386402</v>
          </cell>
          <cell r="J388">
            <v>14309833</v>
          </cell>
        </row>
        <row r="389">
          <cell r="A389" t="str">
            <v>LEITE CONDENSADO</v>
          </cell>
          <cell r="B389" t="str">
            <v>(3º Nível) LEITE CONDENSADO</v>
          </cell>
          <cell r="C389">
            <v>10363870</v>
          </cell>
          <cell r="D389">
            <v>6387916</v>
          </cell>
          <cell r="E389">
            <v>8444171</v>
          </cell>
          <cell r="F389">
            <v>5192446</v>
          </cell>
        </row>
        <row r="390">
          <cell r="A390" t="str">
            <v>LEITE EM PÓ</v>
          </cell>
          <cell r="B390" t="str">
            <v>(3º Nível) LEITE EM PÓ</v>
          </cell>
          <cell r="C390">
            <v>3435863</v>
          </cell>
          <cell r="D390">
            <v>1152014</v>
          </cell>
          <cell r="E390">
            <v>18430985</v>
          </cell>
          <cell r="F390">
            <v>5282164</v>
          </cell>
          <cell r="G390">
            <v>108134239</v>
          </cell>
          <cell r="H390">
            <v>36007240</v>
          </cell>
          <cell r="I390">
            <v>150158943</v>
          </cell>
          <cell r="J390">
            <v>47879038</v>
          </cell>
        </row>
        <row r="391">
          <cell r="A391" t="str">
            <v>LEITE FLUIDO</v>
          </cell>
          <cell r="B391" t="str">
            <v>(3º Nível) LEITE FLUIDO</v>
          </cell>
          <cell r="C391">
            <v>879587</v>
          </cell>
          <cell r="D391">
            <v>1398604</v>
          </cell>
          <cell r="E391">
            <v>1562379</v>
          </cell>
          <cell r="F391">
            <v>3124023</v>
          </cell>
          <cell r="G391">
            <v>12078</v>
          </cell>
          <cell r="H391">
            <v>21028</v>
          </cell>
          <cell r="I391">
            <v>12276</v>
          </cell>
          <cell r="J391">
            <v>21028</v>
          </cell>
        </row>
        <row r="392">
          <cell r="A392" t="str">
            <v>LEITE MODIFICADO</v>
          </cell>
          <cell r="B392" t="str">
            <v>(3º Nível) LEITE MODIFICADO</v>
          </cell>
          <cell r="C392">
            <v>3646573</v>
          </cell>
          <cell r="D392">
            <v>1050918</v>
          </cell>
          <cell r="E392">
            <v>9004715</v>
          </cell>
          <cell r="F392">
            <v>2452129</v>
          </cell>
          <cell r="G392">
            <v>11957027</v>
          </cell>
          <cell r="H392">
            <v>1328083</v>
          </cell>
          <cell r="I392">
            <v>958309</v>
          </cell>
          <cell r="J392">
            <v>73370</v>
          </cell>
        </row>
        <row r="393">
          <cell r="A393" t="str">
            <v>LEITELHO</v>
          </cell>
          <cell r="B393" t="str">
            <v>(3º Nível) LEITELHO</v>
          </cell>
          <cell r="C393">
            <v>321531</v>
          </cell>
          <cell r="D393">
            <v>280572</v>
          </cell>
          <cell r="E393">
            <v>289099</v>
          </cell>
          <cell r="F393">
            <v>271077</v>
          </cell>
          <cell r="G393">
            <v>1011818</v>
          </cell>
          <cell r="H393">
            <v>293973</v>
          </cell>
          <cell r="I393">
            <v>4253919</v>
          </cell>
          <cell r="J393">
            <v>1300157</v>
          </cell>
        </row>
        <row r="394">
          <cell r="A394" t="str">
            <v>LENTILHAS SECAS</v>
          </cell>
          <cell r="B394" t="str">
            <v>(3º Nível) LENTILHAS SECAS</v>
          </cell>
          <cell r="C394">
            <v>45368</v>
          </cell>
          <cell r="D394">
            <v>22812</v>
          </cell>
          <cell r="E394">
            <v>51336</v>
          </cell>
          <cell r="F394">
            <v>22870</v>
          </cell>
          <cell r="G394">
            <v>5760169</v>
          </cell>
          <cell r="H394">
            <v>9765930</v>
          </cell>
          <cell r="I394">
            <v>4573850</v>
          </cell>
          <cell r="J394">
            <v>5946100</v>
          </cell>
        </row>
        <row r="395">
          <cell r="A395" t="str">
            <v>LEVEDURAS E PÓS PARA LEVEDAR</v>
          </cell>
          <cell r="B395" t="str">
            <v>(3º Nível) LEVEDURAS E PÓS PARA LEVEDAR</v>
          </cell>
          <cell r="C395">
            <v>63627659</v>
          </cell>
          <cell r="D395">
            <v>36350240</v>
          </cell>
          <cell r="E395">
            <v>69504133</v>
          </cell>
          <cell r="F395">
            <v>37475304</v>
          </cell>
          <cell r="G395">
            <v>32729779</v>
          </cell>
          <cell r="H395">
            <v>17601919</v>
          </cell>
          <cell r="I395">
            <v>28352514</v>
          </cell>
          <cell r="J395">
            <v>15850673</v>
          </cell>
        </row>
        <row r="396">
          <cell r="A396" t="str">
            <v>LIMÕES E LIMAS FRESCOS OU SECOS</v>
          </cell>
          <cell r="B396" t="str">
            <v>(3º Nível) LIMÕES E LIMAS FRESCOS OU SECOS</v>
          </cell>
          <cell r="C396">
            <v>65400802</v>
          </cell>
          <cell r="D396">
            <v>80363923</v>
          </cell>
          <cell r="E396">
            <v>75027121</v>
          </cell>
          <cell r="F396">
            <v>91023685</v>
          </cell>
          <cell r="G396">
            <v>1136690</v>
          </cell>
          <cell r="H396">
            <v>1026830</v>
          </cell>
          <cell r="I396">
            <v>993755</v>
          </cell>
          <cell r="J396">
            <v>932171</v>
          </cell>
        </row>
        <row r="397">
          <cell r="A397" t="str">
            <v>LINHO EM BRUTO, PENTEADO OU TRABALHADO DE OUTRA FORMA</v>
          </cell>
          <cell r="B397" t="str">
            <v>(3º Nível) LINHO EM BRUTO, PENTEADO OU TRABALHADO DE OUTRA FORMA</v>
          </cell>
          <cell r="C397">
            <v>397</v>
          </cell>
          <cell r="D397">
            <v>400</v>
          </cell>
          <cell r="E397">
            <v>214</v>
          </cell>
          <cell r="F397">
            <v>0</v>
          </cell>
          <cell r="G397">
            <v>963076</v>
          </cell>
          <cell r="H397">
            <v>251637</v>
          </cell>
          <cell r="I397">
            <v>2050236</v>
          </cell>
          <cell r="J397">
            <v>501854</v>
          </cell>
        </row>
        <row r="398">
          <cell r="A398" t="str">
            <v>LINTERES DE ALGODÃO</v>
          </cell>
          <cell r="B398" t="str">
            <v>(3º Nível) LINTERES DE ALGODÃO</v>
          </cell>
          <cell r="C398">
            <v>5543764</v>
          </cell>
          <cell r="D398">
            <v>19460398</v>
          </cell>
          <cell r="E398">
            <v>8955722</v>
          </cell>
          <cell r="F398">
            <v>32681892</v>
          </cell>
        </row>
        <row r="399">
          <cell r="A399" t="str">
            <v>MAÇÃS FRESCAS</v>
          </cell>
          <cell r="B399" t="str">
            <v>(3º Nível) MAÇÃS FRESCAS</v>
          </cell>
          <cell r="C399">
            <v>40643556</v>
          </cell>
          <cell r="D399">
            <v>61787528</v>
          </cell>
          <cell r="E399">
            <v>72670290</v>
          </cell>
          <cell r="F399">
            <v>97114391</v>
          </cell>
          <cell r="G399">
            <v>39068867</v>
          </cell>
          <cell r="H399">
            <v>48580874</v>
          </cell>
          <cell r="I399">
            <v>26814585</v>
          </cell>
          <cell r="J399">
            <v>27543746</v>
          </cell>
        </row>
        <row r="400">
          <cell r="A400" t="str">
            <v>MAÇÃS SECAS</v>
          </cell>
          <cell r="B400" t="str">
            <v>(3º Nível) MAÇÃS SECAS</v>
          </cell>
          <cell r="C400">
            <v>7893</v>
          </cell>
          <cell r="D400">
            <v>6698</v>
          </cell>
          <cell r="E400">
            <v>10029</v>
          </cell>
          <cell r="F400">
            <v>3663</v>
          </cell>
          <cell r="G400">
            <v>0</v>
          </cell>
          <cell r="H400">
            <v>0</v>
          </cell>
          <cell r="I400">
            <v>21071</v>
          </cell>
          <cell r="J400">
            <v>12920</v>
          </cell>
        </row>
        <row r="401">
          <cell r="A401" t="str">
            <v>MADEIRA COMPENSADA OU CONTRAPLACADA</v>
          </cell>
          <cell r="B401" t="str">
            <v>(3º Nível) MADEIRA COMPENSADA OU CONTRAPLACADA</v>
          </cell>
          <cell r="C401">
            <v>304817260</v>
          </cell>
          <cell r="D401">
            <v>681157891</v>
          </cell>
          <cell r="E401">
            <v>783578090</v>
          </cell>
          <cell r="F401">
            <v>897381473</v>
          </cell>
          <cell r="G401">
            <v>1255885</v>
          </cell>
          <cell r="H401">
            <v>269158</v>
          </cell>
          <cell r="I401">
            <v>1765944</v>
          </cell>
          <cell r="J401">
            <v>603267</v>
          </cell>
        </row>
        <row r="402">
          <cell r="A402" t="str">
            <v>MADEIRA EM BRUTO</v>
          </cell>
          <cell r="B402" t="str">
            <v>(3º Nível) MADEIRA EM BRUTO</v>
          </cell>
          <cell r="C402">
            <v>54454991</v>
          </cell>
          <cell r="D402">
            <v>587940377</v>
          </cell>
          <cell r="E402">
            <v>129294288</v>
          </cell>
          <cell r="F402">
            <v>1564065773</v>
          </cell>
          <cell r="G402">
            <v>239685</v>
          </cell>
          <cell r="H402">
            <v>4214789</v>
          </cell>
          <cell r="I402">
            <v>321618</v>
          </cell>
          <cell r="J402">
            <v>7033928</v>
          </cell>
        </row>
        <row r="403">
          <cell r="A403" t="str">
            <v>MADEIRA EM ESTILHAS OU EM PARTÍCULAS</v>
          </cell>
          <cell r="B403" t="str">
            <v>(3º Nível) MADEIRA EM ESTILHAS OU EM PARTÍCULAS</v>
          </cell>
          <cell r="C403">
            <v>83068629</v>
          </cell>
          <cell r="D403">
            <v>907050250</v>
          </cell>
          <cell r="E403">
            <v>83491401</v>
          </cell>
          <cell r="F403">
            <v>988030958</v>
          </cell>
          <cell r="G403">
            <v>410054</v>
          </cell>
          <cell r="H403">
            <v>401187</v>
          </cell>
          <cell r="I403">
            <v>1177640</v>
          </cell>
          <cell r="J403">
            <v>671840</v>
          </cell>
        </row>
        <row r="404">
          <cell r="A404" t="str">
            <v>MADEIRA LAMINADA</v>
          </cell>
          <cell r="B404" t="str">
            <v>(3º Nível) MADEIRA LAMINADA</v>
          </cell>
          <cell r="C404">
            <v>25109781</v>
          </cell>
          <cell r="D404">
            <v>77791447</v>
          </cell>
          <cell r="E404">
            <v>22567989</v>
          </cell>
          <cell r="F404">
            <v>69534378</v>
          </cell>
          <cell r="G404">
            <v>3168382</v>
          </cell>
          <cell r="H404">
            <v>1164012</v>
          </cell>
          <cell r="I404">
            <v>4459596</v>
          </cell>
          <cell r="J404">
            <v>1732370</v>
          </cell>
        </row>
        <row r="405">
          <cell r="A405" t="str">
            <v>MADEIRA PERFILADA</v>
          </cell>
          <cell r="B405" t="str">
            <v>(3º Nível) MADEIRA PERFILADA</v>
          </cell>
          <cell r="C405">
            <v>311631144</v>
          </cell>
          <cell r="D405">
            <v>203699486</v>
          </cell>
          <cell r="E405">
            <v>374341280</v>
          </cell>
          <cell r="F405">
            <v>217943435</v>
          </cell>
          <cell r="G405">
            <v>685090</v>
          </cell>
          <cell r="H405">
            <v>233091</v>
          </cell>
          <cell r="I405">
            <v>565922</v>
          </cell>
          <cell r="J405">
            <v>192733</v>
          </cell>
        </row>
        <row r="406">
          <cell r="A406" t="str">
            <v>MADEIRA SERRADA</v>
          </cell>
          <cell r="B406" t="str">
            <v>(3º Nível) MADEIRA SERRADA</v>
          </cell>
          <cell r="C406">
            <v>382462268</v>
          </cell>
          <cell r="D406">
            <v>929039486</v>
          </cell>
          <cell r="E406">
            <v>497511025</v>
          </cell>
          <cell r="F406">
            <v>1048952079</v>
          </cell>
          <cell r="G406">
            <v>18261965</v>
          </cell>
          <cell r="H406">
            <v>5522317</v>
          </cell>
          <cell r="I406">
            <v>16238170</v>
          </cell>
          <cell r="J406">
            <v>9284677</v>
          </cell>
        </row>
        <row r="407">
          <cell r="A407" t="str">
            <v>MAIONESE</v>
          </cell>
          <cell r="B407" t="str">
            <v>(3º Nível) MAIONESE</v>
          </cell>
          <cell r="C407">
            <v>1657565</v>
          </cell>
          <cell r="D407">
            <v>1409258</v>
          </cell>
          <cell r="E407">
            <v>3269512</v>
          </cell>
          <cell r="F407">
            <v>2533843</v>
          </cell>
          <cell r="G407">
            <v>392563</v>
          </cell>
          <cell r="H407">
            <v>197158</v>
          </cell>
          <cell r="I407">
            <v>294959</v>
          </cell>
          <cell r="J407">
            <v>115267</v>
          </cell>
        </row>
        <row r="408">
          <cell r="A408" t="str">
            <v>MALTE</v>
          </cell>
          <cell r="B408" t="str">
            <v>(3º Nível) MALTE</v>
          </cell>
          <cell r="C408">
            <v>2791303</v>
          </cell>
          <cell r="D408">
            <v>3909738</v>
          </cell>
          <cell r="E408">
            <v>2350234</v>
          </cell>
          <cell r="F408">
            <v>3818365</v>
          </cell>
          <cell r="G408">
            <v>273796718</v>
          </cell>
          <cell r="H408">
            <v>578306765</v>
          </cell>
          <cell r="I408">
            <v>399409757</v>
          </cell>
          <cell r="J408">
            <v>853745966</v>
          </cell>
        </row>
        <row r="409">
          <cell r="A409" t="str">
            <v>MAMÕES (PAPAIA) FRESCOS</v>
          </cell>
          <cell r="B409" t="str">
            <v>(3º Nível) MAMÕES (PAPAIA) FRESCOS</v>
          </cell>
          <cell r="C409">
            <v>23351640</v>
          </cell>
          <cell r="D409">
            <v>24264351</v>
          </cell>
          <cell r="E409">
            <v>30229057</v>
          </cell>
          <cell r="F409">
            <v>30352249</v>
          </cell>
        </row>
        <row r="410">
          <cell r="A410" t="str">
            <v>MANDARINAS</v>
          </cell>
          <cell r="B410" t="str">
            <v>(3º Nível) MANDARINAS</v>
          </cell>
          <cell r="C410">
            <v>74257</v>
          </cell>
          <cell r="D410">
            <v>65395</v>
          </cell>
          <cell r="E410">
            <v>131427</v>
          </cell>
          <cell r="F410">
            <v>159199</v>
          </cell>
          <cell r="G410">
            <v>5617297</v>
          </cell>
          <cell r="H410">
            <v>5803781</v>
          </cell>
          <cell r="I410">
            <v>5386977</v>
          </cell>
          <cell r="J410">
            <v>5335781</v>
          </cell>
        </row>
        <row r="411">
          <cell r="A411" t="str">
            <v>MANDIOCA</v>
          </cell>
          <cell r="B411" t="str">
            <v>(3º Nível) MANDIOCA</v>
          </cell>
          <cell r="C411">
            <v>67543</v>
          </cell>
          <cell r="D411">
            <v>61587</v>
          </cell>
          <cell r="E411">
            <v>141311</v>
          </cell>
          <cell r="F411">
            <v>129588</v>
          </cell>
          <cell r="G411">
            <v>17969</v>
          </cell>
          <cell r="H411">
            <v>425950</v>
          </cell>
          <cell r="I411">
            <v>0</v>
          </cell>
          <cell r="J411">
            <v>0</v>
          </cell>
        </row>
        <row r="412">
          <cell r="A412" t="str">
            <v>MANGAS FRESCAS OU SECAS</v>
          </cell>
          <cell r="B412" t="str">
            <v>(3º Nível) MANGAS FRESCAS OU SECAS</v>
          </cell>
          <cell r="C412">
            <v>66759434</v>
          </cell>
          <cell r="D412">
            <v>66320044</v>
          </cell>
          <cell r="E412">
            <v>89124373</v>
          </cell>
          <cell r="F412">
            <v>90298458</v>
          </cell>
          <cell r="G412">
            <v>15213</v>
          </cell>
          <cell r="H412">
            <v>2500</v>
          </cell>
          <cell r="I412">
            <v>0</v>
          </cell>
          <cell r="J412">
            <v>0</v>
          </cell>
        </row>
        <row r="413">
          <cell r="A413" t="str">
            <v>MANGOSTOES FRESCOS OU SECOS</v>
          </cell>
          <cell r="B413" t="str">
            <v>(3º Nível) MANGOSTOES FRESCOS OU SECOS</v>
          </cell>
          <cell r="C413">
            <v>2054</v>
          </cell>
          <cell r="D413">
            <v>1334</v>
          </cell>
          <cell r="E413">
            <v>15674</v>
          </cell>
          <cell r="F413">
            <v>2330</v>
          </cell>
        </row>
        <row r="414">
          <cell r="A414" t="str">
            <v>MANTEIGA</v>
          </cell>
          <cell r="B414" t="str">
            <v>(3º Nível) MANTEIGA</v>
          </cell>
          <cell r="C414">
            <v>778250</v>
          </cell>
          <cell r="D414">
            <v>165163</v>
          </cell>
          <cell r="E414">
            <v>1096462</v>
          </cell>
          <cell r="F414">
            <v>257792</v>
          </cell>
          <cell r="G414">
            <v>2581009</v>
          </cell>
          <cell r="H414">
            <v>432450</v>
          </cell>
          <cell r="I414">
            <v>8339586</v>
          </cell>
          <cell r="J414">
            <v>2016856</v>
          </cell>
        </row>
        <row r="415">
          <cell r="A415" t="str">
            <v>MANTEIGA, GORDURA E OLEO DE CACAU</v>
          </cell>
          <cell r="B415" t="str">
            <v>(3º Nível) MANTEIGA, GORDURA E OLEO DE CACAU</v>
          </cell>
          <cell r="C415">
            <v>73835701</v>
          </cell>
          <cell r="D415">
            <v>12665632</v>
          </cell>
          <cell r="E415">
            <v>73739547</v>
          </cell>
          <cell r="F415">
            <v>14201598</v>
          </cell>
          <cell r="G415">
            <v>217326</v>
          </cell>
          <cell r="H415">
            <v>29001</v>
          </cell>
          <cell r="I415">
            <v>1259637</v>
          </cell>
          <cell r="J415">
            <v>253383</v>
          </cell>
        </row>
        <row r="416">
          <cell r="A416" t="str">
            <v>MARGARINA</v>
          </cell>
          <cell r="B416" t="str">
            <v>(3º Nível) MARGARINA</v>
          </cell>
          <cell r="C416">
            <v>27534416</v>
          </cell>
          <cell r="D416">
            <v>23337413</v>
          </cell>
          <cell r="E416">
            <v>36274102</v>
          </cell>
          <cell r="F416">
            <v>27838780</v>
          </cell>
          <cell r="G416">
            <v>642738</v>
          </cell>
          <cell r="H416">
            <v>539190</v>
          </cell>
          <cell r="I416">
            <v>375293</v>
          </cell>
          <cell r="J416">
            <v>279250</v>
          </cell>
        </row>
        <row r="417">
          <cell r="A417" t="str">
            <v>MARMELOS FRESCOS</v>
          </cell>
          <cell r="B417" t="str">
            <v>(3º Nível) MARMELOS FRESCOS</v>
          </cell>
          <cell r="G417">
            <v>29314</v>
          </cell>
          <cell r="H417">
            <v>28403</v>
          </cell>
          <cell r="I417">
            <v>0</v>
          </cell>
          <cell r="J417">
            <v>0</v>
          </cell>
        </row>
        <row r="418">
          <cell r="A418" t="str">
            <v>MASSAS ALIMENTÍCIAS</v>
          </cell>
          <cell r="B418" t="str">
            <v>(3º Nível) MASSAS ALIMENTÍCIAS</v>
          </cell>
          <cell r="C418">
            <v>16784533</v>
          </cell>
          <cell r="D418">
            <v>20646726</v>
          </cell>
          <cell r="E418">
            <v>10465616</v>
          </cell>
          <cell r="F418">
            <v>11567421</v>
          </cell>
          <cell r="G418">
            <v>22704333</v>
          </cell>
          <cell r="H418">
            <v>17269028</v>
          </cell>
          <cell r="I418">
            <v>21155847</v>
          </cell>
          <cell r="J418">
            <v>15066252</v>
          </cell>
        </row>
        <row r="419">
          <cell r="A419" t="str">
            <v>MATE</v>
          </cell>
          <cell r="B419" t="str">
            <v>(3º Nível) MATE</v>
          </cell>
          <cell r="C419">
            <v>48159316</v>
          </cell>
          <cell r="D419">
            <v>25839004</v>
          </cell>
          <cell r="E419">
            <v>57188070</v>
          </cell>
          <cell r="F419">
            <v>33845103</v>
          </cell>
          <cell r="G419">
            <v>205614</v>
          </cell>
          <cell r="H419">
            <v>86327</v>
          </cell>
          <cell r="I419">
            <v>391467</v>
          </cell>
          <cell r="J419">
            <v>183670</v>
          </cell>
        </row>
        <row r="420">
          <cell r="A420" t="str">
            <v>MATERIAS CORANTES DE ORIGEM VEGETAL</v>
          </cell>
          <cell r="B420" t="str">
            <v>(3º Nível) MATERIAS CORANTES DE ORIGEM VEGETAL</v>
          </cell>
          <cell r="C420">
            <v>2870693</v>
          </cell>
          <cell r="D420">
            <v>401298</v>
          </cell>
          <cell r="E420">
            <v>3220119</v>
          </cell>
          <cell r="F420">
            <v>533008</v>
          </cell>
          <cell r="G420">
            <v>7123262</v>
          </cell>
          <cell r="H420">
            <v>283382</v>
          </cell>
          <cell r="I420">
            <v>6654553</v>
          </cell>
          <cell r="J420">
            <v>282873</v>
          </cell>
        </row>
        <row r="421">
          <cell r="A421" t="str">
            <v>MATÉRIAS PÉCTICAS, PECTINATOS E PECTATOS</v>
          </cell>
          <cell r="B421" t="str">
            <v>(3º Nível) MATÉRIAS PÉCTICAS, PECTINATOS E PECTATOS</v>
          </cell>
          <cell r="C421">
            <v>3791</v>
          </cell>
          <cell r="D421">
            <v>318</v>
          </cell>
          <cell r="E421">
            <v>235016</v>
          </cell>
          <cell r="F421">
            <v>18510</v>
          </cell>
          <cell r="G421">
            <v>403182</v>
          </cell>
          <cell r="H421">
            <v>64412</v>
          </cell>
          <cell r="I421">
            <v>464815</v>
          </cell>
          <cell r="J421">
            <v>70872</v>
          </cell>
        </row>
        <row r="422">
          <cell r="A422" t="str">
            <v>MEL NATURAL</v>
          </cell>
          <cell r="B422" t="str">
            <v>(3º Nível) MEL NATURAL</v>
          </cell>
          <cell r="C422">
            <v>50513246</v>
          </cell>
          <cell r="D422">
            <v>25641261</v>
          </cell>
          <cell r="E422">
            <v>118181628</v>
          </cell>
          <cell r="F422">
            <v>34488848</v>
          </cell>
          <cell r="G422">
            <v>639</v>
          </cell>
          <cell r="H422">
            <v>10</v>
          </cell>
          <cell r="I422">
            <v>1395</v>
          </cell>
          <cell r="J422">
            <v>63</v>
          </cell>
        </row>
        <row r="423">
          <cell r="A423" t="str">
            <v>MELAÇOS</v>
          </cell>
          <cell r="B423" t="str">
            <v>(3º Nível) MELAÇOS</v>
          </cell>
          <cell r="C423">
            <v>9024</v>
          </cell>
          <cell r="D423">
            <v>5822</v>
          </cell>
          <cell r="E423">
            <v>66949</v>
          </cell>
          <cell r="F423">
            <v>174702</v>
          </cell>
          <cell r="G423">
            <v>727795</v>
          </cell>
          <cell r="H423">
            <v>4136510</v>
          </cell>
          <cell r="I423">
            <v>818033</v>
          </cell>
          <cell r="J423">
            <v>4409673</v>
          </cell>
        </row>
        <row r="424">
          <cell r="A424" t="str">
            <v>MELANCIAS FRESCAS</v>
          </cell>
          <cell r="B424" t="str">
            <v>(3º Nível) MELANCIAS FRESCAS</v>
          </cell>
          <cell r="C424">
            <v>10354036</v>
          </cell>
          <cell r="D424">
            <v>24262595</v>
          </cell>
          <cell r="E424">
            <v>14239312</v>
          </cell>
          <cell r="F424">
            <v>31517588</v>
          </cell>
        </row>
        <row r="425">
          <cell r="A425" t="str">
            <v>MELÕES FRESCOS</v>
          </cell>
          <cell r="B425" t="str">
            <v>(3º Nível) MELÕES FRESCOS</v>
          </cell>
          <cell r="C425">
            <v>45884389</v>
          </cell>
          <cell r="D425">
            <v>80162836</v>
          </cell>
          <cell r="E425">
            <v>54187920</v>
          </cell>
          <cell r="F425">
            <v>88637330</v>
          </cell>
        </row>
        <row r="426">
          <cell r="A426" t="str">
            <v>MILHO</v>
          </cell>
          <cell r="B426" t="str">
            <v>(3º Nível) MILHO</v>
          </cell>
          <cell r="C426">
            <v>1191183693</v>
          </cell>
          <cell r="D426">
            <v>7216851316</v>
          </cell>
          <cell r="E426">
            <v>1134115726</v>
          </cell>
          <cell r="F426">
            <v>5626505696</v>
          </cell>
          <cell r="G426">
            <v>75049756</v>
          </cell>
          <cell r="H426">
            <v>508383855</v>
          </cell>
          <cell r="I426">
            <v>213474248</v>
          </cell>
          <cell r="J426">
            <v>1081451629</v>
          </cell>
        </row>
        <row r="427">
          <cell r="A427" t="str">
            <v>MILHO DOCE PREPARADO</v>
          </cell>
          <cell r="B427" t="str">
            <v>(3º Nível) MILHO DOCE PREPARADO</v>
          </cell>
          <cell r="C427">
            <v>9423393</v>
          </cell>
          <cell r="D427">
            <v>11248680</v>
          </cell>
          <cell r="E427">
            <v>12801338</v>
          </cell>
          <cell r="F427">
            <v>14403723</v>
          </cell>
          <cell r="G427">
            <v>416395</v>
          </cell>
          <cell r="H427">
            <v>250305</v>
          </cell>
          <cell r="I427">
            <v>358593</v>
          </cell>
          <cell r="J427">
            <v>186134</v>
          </cell>
        </row>
        <row r="428">
          <cell r="A428" t="str">
            <v>MIUDEZAS DE CARNE BOVINA</v>
          </cell>
          <cell r="B428" t="str">
            <v>(3º Nível) MIUDEZAS DE CARNE BOVINA</v>
          </cell>
          <cell r="C428">
            <v>241541841</v>
          </cell>
          <cell r="D428">
            <v>97132742</v>
          </cell>
          <cell r="E428">
            <v>250127081</v>
          </cell>
          <cell r="F428">
            <v>100723533</v>
          </cell>
          <cell r="G428">
            <v>7074545</v>
          </cell>
          <cell r="H428">
            <v>6541508</v>
          </cell>
          <cell r="I428">
            <v>11523067</v>
          </cell>
          <cell r="J428">
            <v>7521379</v>
          </cell>
        </row>
        <row r="429">
          <cell r="A429" t="str">
            <v>MIUDEZAS DE CARNE DE OVINO</v>
          </cell>
          <cell r="B429" t="str">
            <v>(3º Nível) MIUDEZAS DE CARNE DE OVINO</v>
          </cell>
          <cell r="C429">
            <v>207</v>
          </cell>
          <cell r="D429">
            <v>8</v>
          </cell>
          <cell r="E429">
            <v>324</v>
          </cell>
          <cell r="F429">
            <v>25</v>
          </cell>
          <cell r="G429">
            <v>5747652</v>
          </cell>
          <cell r="H429">
            <v>673676</v>
          </cell>
          <cell r="I429">
            <v>8110419</v>
          </cell>
          <cell r="J429">
            <v>760910</v>
          </cell>
        </row>
        <row r="430">
          <cell r="A430" t="str">
            <v>MIUDEZAS DE CARNE SUÍNA</v>
          </cell>
          <cell r="B430" t="str">
            <v>(3º Nível) MIUDEZAS DE CARNE SUÍNA</v>
          </cell>
          <cell r="C430">
            <v>57721118</v>
          </cell>
          <cell r="D430">
            <v>53540744</v>
          </cell>
          <cell r="E430">
            <v>76030520</v>
          </cell>
          <cell r="F430">
            <v>56429365</v>
          </cell>
          <cell r="G430">
            <v>84367389</v>
          </cell>
          <cell r="H430">
            <v>8789246</v>
          </cell>
          <cell r="I430">
            <v>88504840</v>
          </cell>
          <cell r="J430">
            <v>10333576</v>
          </cell>
        </row>
        <row r="431">
          <cell r="A431" t="str">
            <v>MOLHOS E PREPARAÇÕES PARA MOLHOS</v>
          </cell>
          <cell r="B431" t="str">
            <v>(3º Nível) MOLHOS E PREPARAÇÕES PARA MOLHOS</v>
          </cell>
          <cell r="C431">
            <v>4686792</v>
          </cell>
          <cell r="D431">
            <v>4833699</v>
          </cell>
          <cell r="E431">
            <v>6201748</v>
          </cell>
          <cell r="F431">
            <v>5618652</v>
          </cell>
          <cell r="G431">
            <v>9790435</v>
          </cell>
          <cell r="H431">
            <v>5450564</v>
          </cell>
          <cell r="I431">
            <v>11356240</v>
          </cell>
          <cell r="J431">
            <v>5287344</v>
          </cell>
        </row>
        <row r="432">
          <cell r="A432" t="str">
            <v>MORANGOS CONGELADOS</v>
          </cell>
          <cell r="B432" t="str">
            <v>(3º Nível) MORANGOS CONGELADOS</v>
          </cell>
          <cell r="C432">
            <v>15143</v>
          </cell>
          <cell r="D432">
            <v>3603</v>
          </cell>
          <cell r="E432">
            <v>5719</v>
          </cell>
          <cell r="F432">
            <v>2949</v>
          </cell>
          <cell r="G432">
            <v>4295698</v>
          </cell>
          <cell r="H432">
            <v>3287882</v>
          </cell>
          <cell r="I432">
            <v>3828406</v>
          </cell>
          <cell r="J432">
            <v>3023557</v>
          </cell>
        </row>
        <row r="433">
          <cell r="A433" t="str">
            <v>MORANGOS FRESCOS</v>
          </cell>
          <cell r="B433" t="str">
            <v>(3º Nível) MORANGOS FRESCOS</v>
          </cell>
          <cell r="C433">
            <v>76722</v>
          </cell>
          <cell r="D433">
            <v>48351</v>
          </cell>
          <cell r="E433">
            <v>14677</v>
          </cell>
          <cell r="F433">
            <v>4931</v>
          </cell>
        </row>
        <row r="434">
          <cell r="A434" t="str">
            <v>MORANGOS PREPARADOS OU CONSERVADOS</v>
          </cell>
          <cell r="B434" t="str">
            <v>(3º Nível) MORANGOS PREPARADOS OU CONSERVADOS</v>
          </cell>
          <cell r="C434">
            <v>84009</v>
          </cell>
          <cell r="D434">
            <v>21039</v>
          </cell>
          <cell r="E434">
            <v>78539</v>
          </cell>
          <cell r="F434">
            <v>19330</v>
          </cell>
          <cell r="G434">
            <v>18654</v>
          </cell>
          <cell r="H434">
            <v>2756</v>
          </cell>
          <cell r="I434">
            <v>35732</v>
          </cell>
          <cell r="J434">
            <v>5792</v>
          </cell>
        </row>
        <row r="435">
          <cell r="A435" t="str">
            <v>MÓVEIS DE MADEIRA</v>
          </cell>
          <cell r="B435" t="str">
            <v>(3º Nível) MÓVEIS DE MADEIRA</v>
          </cell>
          <cell r="C435">
            <v>250967291</v>
          </cell>
          <cell r="D435">
            <v>155888669</v>
          </cell>
          <cell r="E435">
            <v>420144763</v>
          </cell>
          <cell r="F435">
            <v>263775492</v>
          </cell>
          <cell r="G435">
            <v>5685708</v>
          </cell>
          <cell r="H435">
            <v>1724160</v>
          </cell>
          <cell r="I435">
            <v>7853013</v>
          </cell>
          <cell r="J435">
            <v>2058866</v>
          </cell>
        </row>
        <row r="436">
          <cell r="A436" t="str">
            <v>MUDAS DE PLANTAS NÃO ORNAMENTAIS</v>
          </cell>
          <cell r="B436" t="str">
            <v>(3º Nível) MUDAS DE PLANTAS NÃO ORNAMENTAIS</v>
          </cell>
          <cell r="C436">
            <v>98921</v>
          </cell>
          <cell r="D436">
            <v>21547</v>
          </cell>
          <cell r="E436">
            <v>106087</v>
          </cell>
          <cell r="F436">
            <v>17584</v>
          </cell>
          <cell r="G436">
            <v>8290876</v>
          </cell>
          <cell r="H436">
            <v>854115</v>
          </cell>
          <cell r="I436">
            <v>8954749</v>
          </cell>
          <cell r="J436">
            <v>961411</v>
          </cell>
        </row>
        <row r="437">
          <cell r="A437" t="str">
            <v>MUDAS DE PLANTAS ORNAMENTAIS</v>
          </cell>
          <cell r="B437" t="str">
            <v>(3º Nível) MUDAS DE PLANTAS ORNAMENTAIS</v>
          </cell>
          <cell r="C437">
            <v>2513613</v>
          </cell>
          <cell r="D437">
            <v>157066</v>
          </cell>
          <cell r="E437">
            <v>4231849</v>
          </cell>
          <cell r="F437">
            <v>210060</v>
          </cell>
          <cell r="G437">
            <v>11369381</v>
          </cell>
          <cell r="H437">
            <v>416874</v>
          </cell>
          <cell r="I437">
            <v>13799240</v>
          </cell>
          <cell r="J437">
            <v>508096</v>
          </cell>
        </row>
        <row r="438">
          <cell r="A438" t="str">
            <v>NOZ-MOSCADA</v>
          </cell>
          <cell r="B438" t="str">
            <v>(3º Nível) NOZ-MOSCADA</v>
          </cell>
          <cell r="C438">
            <v>6589</v>
          </cell>
          <cell r="D438">
            <v>1637</v>
          </cell>
          <cell r="E438">
            <v>8000</v>
          </cell>
          <cell r="F438">
            <v>1394</v>
          </cell>
          <cell r="G438">
            <v>594381</v>
          </cell>
          <cell r="H438">
            <v>108547</v>
          </cell>
          <cell r="I438">
            <v>2007369</v>
          </cell>
          <cell r="J438">
            <v>313297</v>
          </cell>
        </row>
        <row r="439">
          <cell r="A439" t="str">
            <v>NOZES</v>
          </cell>
          <cell r="B439" t="str">
            <v>(3º Nível) NOZES</v>
          </cell>
          <cell r="C439">
            <v>2658562</v>
          </cell>
          <cell r="D439">
            <v>181909</v>
          </cell>
          <cell r="E439">
            <v>1546805</v>
          </cell>
          <cell r="F439">
            <v>104948</v>
          </cell>
          <cell r="G439">
            <v>8178286</v>
          </cell>
          <cell r="H439">
            <v>1274533</v>
          </cell>
          <cell r="I439">
            <v>7502388</v>
          </cell>
          <cell r="J439">
            <v>1359159</v>
          </cell>
        </row>
        <row r="440">
          <cell r="A440" t="str">
            <v>OBRAS DE MARCENARIA OU CARPINTARIA</v>
          </cell>
          <cell r="B440" t="str">
            <v>(3º Nível) OBRAS DE MARCENARIA OU CARPINTARIA</v>
          </cell>
          <cell r="C440">
            <v>212449003</v>
          </cell>
          <cell r="D440">
            <v>127724235</v>
          </cell>
          <cell r="E440">
            <v>285368106</v>
          </cell>
          <cell r="F440">
            <v>147179452</v>
          </cell>
          <cell r="G440">
            <v>1038478</v>
          </cell>
          <cell r="H440">
            <v>540956</v>
          </cell>
          <cell r="I440">
            <v>1726520</v>
          </cell>
          <cell r="J440">
            <v>978684</v>
          </cell>
        </row>
        <row r="441">
          <cell r="A441" t="str">
            <v>OLEO DE ALGODÃO</v>
          </cell>
          <cell r="B441" t="str">
            <v>(3º Nível) OLEO DE ALGODÃO</v>
          </cell>
          <cell r="C441">
            <v>2684070</v>
          </cell>
          <cell r="D441">
            <v>3096554</v>
          </cell>
          <cell r="E441">
            <v>3581312</v>
          </cell>
          <cell r="F441">
            <v>2659069</v>
          </cell>
          <cell r="G441">
            <v>72488</v>
          </cell>
          <cell r="H441">
            <v>32116</v>
          </cell>
          <cell r="I441">
            <v>1032110</v>
          </cell>
          <cell r="J441">
            <v>950481</v>
          </cell>
        </row>
        <row r="442">
          <cell r="A442" t="str">
            <v>ÒLEO DE AMENDOIM</v>
          </cell>
          <cell r="B442" t="str">
            <v>(3º Nível) ÒLEO DE AMENDOIM</v>
          </cell>
          <cell r="C442">
            <v>72234833</v>
          </cell>
          <cell r="D442">
            <v>44610808</v>
          </cell>
          <cell r="E442">
            <v>86669787</v>
          </cell>
          <cell r="F442">
            <v>45019143</v>
          </cell>
          <cell r="G442">
            <v>160030</v>
          </cell>
          <cell r="H442">
            <v>13987</v>
          </cell>
          <cell r="I442">
            <v>395071</v>
          </cell>
          <cell r="J442">
            <v>36705</v>
          </cell>
        </row>
        <row r="443">
          <cell r="A443" t="str">
            <v>OLEO DE BABAÇU</v>
          </cell>
          <cell r="B443" t="str">
            <v>(3º Nível) OLEO DE BABAÇU</v>
          </cell>
          <cell r="C443">
            <v>571099</v>
          </cell>
          <cell r="D443">
            <v>132562</v>
          </cell>
          <cell r="E443">
            <v>629907</v>
          </cell>
          <cell r="F443">
            <v>141043</v>
          </cell>
        </row>
        <row r="444">
          <cell r="A444" t="str">
            <v>OLEO DE COCO</v>
          </cell>
          <cell r="B444" t="str">
            <v>(3º Nível) OLEO DE COCO</v>
          </cell>
          <cell r="C444">
            <v>134701</v>
          </cell>
          <cell r="D444">
            <v>15515</v>
          </cell>
          <cell r="E444">
            <v>506952</v>
          </cell>
          <cell r="F444">
            <v>89705</v>
          </cell>
          <cell r="G444">
            <v>5160720</v>
          </cell>
          <cell r="H444">
            <v>2675860</v>
          </cell>
          <cell r="I444">
            <v>9384970</v>
          </cell>
          <cell r="J444">
            <v>3472521</v>
          </cell>
        </row>
        <row r="445">
          <cell r="A445" t="str">
            <v>OLEO DE DENDÊ OU DE PALMA</v>
          </cell>
          <cell r="B445" t="str">
            <v>(3º Nível) OLEO DE DENDÊ OU DE PALMA</v>
          </cell>
          <cell r="C445">
            <v>7464446</v>
          </cell>
          <cell r="D445">
            <v>10235067</v>
          </cell>
          <cell r="E445">
            <v>6867652</v>
          </cell>
          <cell r="F445">
            <v>4631050</v>
          </cell>
          <cell r="G445">
            <v>154440835</v>
          </cell>
          <cell r="H445">
            <v>213214874</v>
          </cell>
          <cell r="I445">
            <v>324738181</v>
          </cell>
          <cell r="J445">
            <v>315440663</v>
          </cell>
        </row>
        <row r="446">
          <cell r="A446" t="str">
            <v>OLEO DE GIRASSOL</v>
          </cell>
          <cell r="B446" t="str">
            <v>(3º Nível) OLEO DE GIRASSOL</v>
          </cell>
          <cell r="C446">
            <v>234543</v>
          </cell>
          <cell r="D446">
            <v>195796</v>
          </cell>
          <cell r="E446">
            <v>246786</v>
          </cell>
          <cell r="F446">
            <v>116434</v>
          </cell>
          <cell r="G446">
            <v>29689443</v>
          </cell>
          <cell r="H446">
            <v>38943144</v>
          </cell>
          <cell r="I446">
            <v>41090961</v>
          </cell>
          <cell r="J446">
            <v>35796975</v>
          </cell>
        </row>
        <row r="447">
          <cell r="A447" t="str">
            <v>OLEO DE MILHO</v>
          </cell>
          <cell r="B447" t="str">
            <v>(3º Nível) OLEO DE MILHO</v>
          </cell>
          <cell r="C447">
            <v>11122924</v>
          </cell>
          <cell r="D447">
            <v>15185081</v>
          </cell>
          <cell r="E447">
            <v>34504020</v>
          </cell>
          <cell r="F447">
            <v>28716685</v>
          </cell>
          <cell r="G447">
            <v>3713431</v>
          </cell>
          <cell r="H447">
            <v>7879082</v>
          </cell>
          <cell r="I447">
            <v>3678208</v>
          </cell>
          <cell r="J447">
            <v>3100369</v>
          </cell>
        </row>
        <row r="448">
          <cell r="A448" t="str">
            <v>OLEO DE SOJA EM BRUTO</v>
          </cell>
          <cell r="B448" t="str">
            <v>(3º Nível) OLEO DE SOJA EM BRUTO</v>
          </cell>
          <cell r="C448">
            <v>500795938</v>
          </cell>
          <cell r="D448">
            <v>788892233</v>
          </cell>
          <cell r="E448">
            <v>862347946</v>
          </cell>
          <cell r="F448">
            <v>782408918</v>
          </cell>
          <cell r="G448">
            <v>15006930</v>
          </cell>
          <cell r="H448">
            <v>20040000</v>
          </cell>
          <cell r="I448">
            <v>73983001</v>
          </cell>
          <cell r="J448">
            <v>82811442</v>
          </cell>
        </row>
        <row r="449">
          <cell r="A449" t="str">
            <v>OLEO DE SOJA REFINADO</v>
          </cell>
          <cell r="B449" t="str">
            <v>(3º Nível) OLEO DE SOJA REFINADO</v>
          </cell>
          <cell r="C449">
            <v>104740707</v>
          </cell>
          <cell r="D449">
            <v>114298131</v>
          </cell>
          <cell r="E449">
            <v>168085479</v>
          </cell>
          <cell r="F449">
            <v>114981929</v>
          </cell>
          <cell r="G449">
            <v>82272</v>
          </cell>
          <cell r="H449">
            <v>32202</v>
          </cell>
          <cell r="I449">
            <v>2118060</v>
          </cell>
          <cell r="J449">
            <v>1829005</v>
          </cell>
        </row>
        <row r="450">
          <cell r="A450" t="str">
            <v>OLEO ESSENCIAL DE LARANJA</v>
          </cell>
          <cell r="B450" t="str">
            <v>(3º Nível) OLEO ESSENCIAL DE LARANJA</v>
          </cell>
          <cell r="C450">
            <v>95094388</v>
          </cell>
          <cell r="D450">
            <v>21782224</v>
          </cell>
          <cell r="E450">
            <v>87170069</v>
          </cell>
          <cell r="F450">
            <v>14940062</v>
          </cell>
          <cell r="G450">
            <v>1284929</v>
          </cell>
          <cell r="H450">
            <v>64326</v>
          </cell>
          <cell r="I450">
            <v>1666592</v>
          </cell>
          <cell r="J450">
            <v>81106</v>
          </cell>
        </row>
        <row r="451">
          <cell r="A451" t="str">
            <v>OSSOS E OSSEÍNA</v>
          </cell>
          <cell r="B451" t="str">
            <v>(3º Nível) OSSOS E OSSEÍNA</v>
          </cell>
          <cell r="C451">
            <v>3781878</v>
          </cell>
          <cell r="D451">
            <v>6724043</v>
          </cell>
          <cell r="E451">
            <v>3958722</v>
          </cell>
          <cell r="F451">
            <v>6753107</v>
          </cell>
        </row>
        <row r="452">
          <cell r="A452" t="str">
            <v>OUTRAS BEBIDAS ALCÓOLICAS</v>
          </cell>
          <cell r="B452" t="str">
            <v>(3º Nível) OUTRAS BEBIDAS ALCÓOLICAS</v>
          </cell>
          <cell r="C452">
            <v>8736097</v>
          </cell>
          <cell r="D452">
            <v>8867830</v>
          </cell>
          <cell r="E452">
            <v>14560492</v>
          </cell>
          <cell r="F452">
            <v>14105686</v>
          </cell>
          <cell r="G452">
            <v>15396955</v>
          </cell>
          <cell r="H452">
            <v>4603627</v>
          </cell>
          <cell r="I452">
            <v>29943207</v>
          </cell>
          <cell r="J452">
            <v>9976134</v>
          </cell>
        </row>
        <row r="453">
          <cell r="A453" t="str">
            <v>OUTRAS BEBIDAS NÃO ALCOÓLICAS</v>
          </cell>
          <cell r="B453" t="str">
            <v>(3º Nível) OUTRAS BEBIDAS NÃO ALCOÓLICAS</v>
          </cell>
          <cell r="C453">
            <v>3185560</v>
          </cell>
          <cell r="D453">
            <v>7716930</v>
          </cell>
          <cell r="E453">
            <v>5426145</v>
          </cell>
          <cell r="F453">
            <v>9817059</v>
          </cell>
          <cell r="G453">
            <v>54040618</v>
          </cell>
          <cell r="H453">
            <v>66886881</v>
          </cell>
          <cell r="I453">
            <v>66657995</v>
          </cell>
          <cell r="J453">
            <v>70235187</v>
          </cell>
        </row>
        <row r="454">
          <cell r="A454" t="str">
            <v>OUTRAS FRUTAS CONGELADAS</v>
          </cell>
          <cell r="B454" t="str">
            <v>(3º Nível) OUTRAS FRUTAS CONGELADAS</v>
          </cell>
          <cell r="C454">
            <v>5773271</v>
          </cell>
          <cell r="D454">
            <v>2601293</v>
          </cell>
          <cell r="E454">
            <v>6707359</v>
          </cell>
          <cell r="F454">
            <v>3112833</v>
          </cell>
          <cell r="G454">
            <v>5329398</v>
          </cell>
          <cell r="H454">
            <v>2261540</v>
          </cell>
          <cell r="I454">
            <v>6398202</v>
          </cell>
          <cell r="J454">
            <v>2281332</v>
          </cell>
        </row>
        <row r="455">
          <cell r="A455" t="str">
            <v>OUTRAS FRUTAS PREPARADAS OU CONSERVADAS</v>
          </cell>
          <cell r="B455" t="str">
            <v>(3º Nível) OUTRAS FRUTAS PREPARADAS OU CONSERVADAS</v>
          </cell>
          <cell r="C455">
            <v>37346464</v>
          </cell>
          <cell r="D455">
            <v>25972841</v>
          </cell>
          <cell r="E455">
            <v>46232196</v>
          </cell>
          <cell r="F455">
            <v>29312708</v>
          </cell>
          <cell r="G455">
            <v>18734174</v>
          </cell>
          <cell r="H455">
            <v>7742137</v>
          </cell>
          <cell r="I455">
            <v>25788719</v>
          </cell>
          <cell r="J455">
            <v>8880972</v>
          </cell>
        </row>
        <row r="456">
          <cell r="A456" t="str">
            <v>OUTRAS FRUTAS SECAS OU FRESCAS</v>
          </cell>
          <cell r="B456" t="str">
            <v>(3º Nível) OUTRAS FRUTAS SECAS OU FRESCAS</v>
          </cell>
          <cell r="C456">
            <v>4430460</v>
          </cell>
          <cell r="D456">
            <v>2300542</v>
          </cell>
          <cell r="E456">
            <v>6760602</v>
          </cell>
          <cell r="F456">
            <v>2570155</v>
          </cell>
          <cell r="G456">
            <v>21702490</v>
          </cell>
          <cell r="H456">
            <v>16656813</v>
          </cell>
          <cell r="I456">
            <v>26026368</v>
          </cell>
          <cell r="J456">
            <v>20579935</v>
          </cell>
        </row>
        <row r="457">
          <cell r="A457" t="str">
            <v>OUTRAS GORDURAS E OLEOS DE ORIGEM ANIMAL</v>
          </cell>
          <cell r="B457" t="str">
            <v>(3º Nível) OUTRAS GORDURAS E OLEOS DE ORIGEM ANIMAL</v>
          </cell>
          <cell r="C457">
            <v>3805162</v>
          </cell>
          <cell r="D457">
            <v>2692763</v>
          </cell>
          <cell r="E457">
            <v>9608332</v>
          </cell>
          <cell r="F457">
            <v>7729635</v>
          </cell>
          <cell r="G457">
            <v>11587565</v>
          </cell>
          <cell r="H457">
            <v>2850098</v>
          </cell>
          <cell r="I457">
            <v>15951648</v>
          </cell>
          <cell r="J457">
            <v>3984209</v>
          </cell>
        </row>
        <row r="458">
          <cell r="A458" t="str">
            <v>OUTRAS LAGOSTAS</v>
          </cell>
          <cell r="B458" t="str">
            <v>(3º Nível) OUTRAS LAGOSTAS</v>
          </cell>
          <cell r="C458">
            <v>291</v>
          </cell>
          <cell r="D458">
            <v>23</v>
          </cell>
          <cell r="E458">
            <v>45</v>
          </cell>
          <cell r="F458">
            <v>11</v>
          </cell>
        </row>
        <row r="459">
          <cell r="A459" t="str">
            <v>OUTRAS PLANTAS VIVAS, ESTACAS E ENXERTOS</v>
          </cell>
          <cell r="B459" t="str">
            <v>(3º Nível) OUTRAS PLANTAS VIVAS, ESTACAS E ENXERTOS</v>
          </cell>
          <cell r="C459">
            <v>309128</v>
          </cell>
          <cell r="D459">
            <v>105372</v>
          </cell>
          <cell r="E459">
            <v>626450</v>
          </cell>
          <cell r="F459">
            <v>276045</v>
          </cell>
          <cell r="G459">
            <v>12679</v>
          </cell>
          <cell r="H459">
            <v>115</v>
          </cell>
          <cell r="I459">
            <v>472</v>
          </cell>
          <cell r="J459">
            <v>4</v>
          </cell>
        </row>
        <row r="460">
          <cell r="A460" t="str">
            <v>OUTRAS PREPARAÇÕES ALIMENTÍCIAS</v>
          </cell>
          <cell r="B460" t="str">
            <v>(3º Nível) OUTRAS PREPARAÇÕES ALIMENTÍCIAS</v>
          </cell>
          <cell r="C460">
            <v>102759710</v>
          </cell>
          <cell r="D460">
            <v>27121054</v>
          </cell>
          <cell r="E460">
            <v>90585904</v>
          </cell>
          <cell r="F460">
            <v>22654074</v>
          </cell>
          <cell r="G460">
            <v>107234857</v>
          </cell>
          <cell r="H460">
            <v>21015608</v>
          </cell>
          <cell r="I460">
            <v>119067619</v>
          </cell>
          <cell r="J460">
            <v>21470621</v>
          </cell>
        </row>
        <row r="461">
          <cell r="A461" t="str">
            <v>OUTRAS PREPARAÇÕES ALIMENTÍCIAS A BASE DE CEREAIS</v>
          </cell>
          <cell r="B461" t="str">
            <v>(3º Nível) OUTRAS PREPARAÇÕES ALIMENTÍCIAS A BASE DE CEREAIS</v>
          </cell>
          <cell r="C461">
            <v>57052916</v>
          </cell>
          <cell r="D461">
            <v>45847410</v>
          </cell>
          <cell r="E461">
            <v>89489889</v>
          </cell>
          <cell r="F461">
            <v>70602152</v>
          </cell>
          <cell r="G461">
            <v>38038963</v>
          </cell>
          <cell r="H461">
            <v>13921638</v>
          </cell>
          <cell r="I461">
            <v>38716174</v>
          </cell>
          <cell r="J461">
            <v>13747691</v>
          </cell>
        </row>
        <row r="462">
          <cell r="A462" t="str">
            <v>OUTRAS RAÇÕES PARA ANIMAIS DOMÉSTICOS</v>
          </cell>
          <cell r="B462" t="str">
            <v>(3º Nível) OUTRAS RAÇÕES PARA ANIMAIS DOMÉSTICOS</v>
          </cell>
          <cell r="C462">
            <v>149368075</v>
          </cell>
          <cell r="D462">
            <v>149485072</v>
          </cell>
          <cell r="E462">
            <v>175819451</v>
          </cell>
          <cell r="F462">
            <v>168556531</v>
          </cell>
          <cell r="G462">
            <v>198552880</v>
          </cell>
          <cell r="H462">
            <v>103416774</v>
          </cell>
          <cell r="I462">
            <v>190209115</v>
          </cell>
          <cell r="J462">
            <v>87054878</v>
          </cell>
        </row>
        <row r="463">
          <cell r="A463" t="str">
            <v>OUTRAS SUBSTÂNCIAS PROTEICAS</v>
          </cell>
          <cell r="B463" t="str">
            <v>(3º Nível) OUTRAS SUBSTÂNCIAS PROTEICAS</v>
          </cell>
          <cell r="C463">
            <v>81673531</v>
          </cell>
          <cell r="D463">
            <v>26269070</v>
          </cell>
          <cell r="E463">
            <v>94413590</v>
          </cell>
          <cell r="F463">
            <v>24352212</v>
          </cell>
          <cell r="G463">
            <v>11107004</v>
          </cell>
          <cell r="H463">
            <v>1403096</v>
          </cell>
          <cell r="I463">
            <v>15264905</v>
          </cell>
          <cell r="J463">
            <v>1460797</v>
          </cell>
        </row>
        <row r="464">
          <cell r="A464" t="str">
            <v>OUTROS ANIMAIS VIVOS</v>
          </cell>
          <cell r="B464" t="str">
            <v>(3º Nível) OUTROS ANIMAIS VIVOS</v>
          </cell>
          <cell r="C464">
            <v>26423</v>
          </cell>
          <cell r="D464">
            <v>647</v>
          </cell>
          <cell r="E464">
            <v>174032</v>
          </cell>
          <cell r="F464">
            <v>1933</v>
          </cell>
          <cell r="G464">
            <v>136292</v>
          </cell>
          <cell r="H464">
            <v>165</v>
          </cell>
          <cell r="I464">
            <v>147281</v>
          </cell>
          <cell r="J464">
            <v>200</v>
          </cell>
        </row>
        <row r="465">
          <cell r="A465" t="str">
            <v>OUTROS CAMARÕES</v>
          </cell>
          <cell r="B465" t="str">
            <v>(3º Nível) OUTROS CAMARÕES</v>
          </cell>
          <cell r="C465">
            <v>15759</v>
          </cell>
          <cell r="D465">
            <v>1621</v>
          </cell>
          <cell r="E465">
            <v>25157</v>
          </cell>
          <cell r="F465">
            <v>3257</v>
          </cell>
        </row>
        <row r="466">
          <cell r="A466" t="str">
            <v>OUTROS COUROS/PELES DE BOVINOS, CURTIDO</v>
          </cell>
          <cell r="B466" t="str">
            <v>(3º Nível) OUTROS COUROS/PELES DE BOVINOS, CURTIDO</v>
          </cell>
          <cell r="C466">
            <v>157871807</v>
          </cell>
          <cell r="D466">
            <v>200293166</v>
          </cell>
          <cell r="E466">
            <v>251303587</v>
          </cell>
          <cell r="F466">
            <v>193238141</v>
          </cell>
          <cell r="G466">
            <v>4155058</v>
          </cell>
          <cell r="H466">
            <v>2327340</v>
          </cell>
          <cell r="I466">
            <v>14636365</v>
          </cell>
          <cell r="J466">
            <v>7690123</v>
          </cell>
        </row>
        <row r="467">
          <cell r="A467" t="str">
            <v>OUTROS FILES DE PEIXE SECOS, SALGADOS OU DEFUMADOS</v>
          </cell>
          <cell r="B467" t="str">
            <v>(3º Nível) OUTROS FILES DE PEIXE SECOS, SALGADOS OU DEFUMADOS</v>
          </cell>
          <cell r="C467">
            <v>237254</v>
          </cell>
          <cell r="D467">
            <v>52184</v>
          </cell>
          <cell r="E467">
            <v>4205</v>
          </cell>
          <cell r="F467">
            <v>507</v>
          </cell>
          <cell r="G467">
            <v>11141468</v>
          </cell>
          <cell r="H467">
            <v>2576286</v>
          </cell>
          <cell r="I467">
            <v>5816321</v>
          </cell>
          <cell r="J467">
            <v>1575033</v>
          </cell>
        </row>
        <row r="468">
          <cell r="A468" t="str">
            <v>OUTROS FILES DE PEIXE, CONGELADOS</v>
          </cell>
          <cell r="B468" t="str">
            <v>(3º Nível) OUTROS FILES DE PEIXE, CONGELADOS</v>
          </cell>
          <cell r="C468">
            <v>2058734</v>
          </cell>
          <cell r="D468">
            <v>364160</v>
          </cell>
          <cell r="E468">
            <v>2201599</v>
          </cell>
          <cell r="F468">
            <v>350020</v>
          </cell>
          <cell r="G468">
            <v>102537456</v>
          </cell>
          <cell r="H468">
            <v>33062158</v>
          </cell>
          <cell r="I468">
            <v>110474597</v>
          </cell>
          <cell r="J468">
            <v>41047985</v>
          </cell>
        </row>
        <row r="469">
          <cell r="A469" t="str">
            <v>OUTROS FILES DE PEIXE, FRESCOS OU REFRIGERADOS</v>
          </cell>
          <cell r="B469" t="str">
            <v>(3º Nível) OUTROS FILES DE PEIXE, FRESCOS OU REFRIGERADOS</v>
          </cell>
          <cell r="C469">
            <v>3658349</v>
          </cell>
          <cell r="D469">
            <v>510818</v>
          </cell>
          <cell r="E469">
            <v>2741888</v>
          </cell>
          <cell r="F469">
            <v>547128</v>
          </cell>
          <cell r="G469">
            <v>3364996</v>
          </cell>
          <cell r="H469">
            <v>411468</v>
          </cell>
          <cell r="I469">
            <v>4405180</v>
          </cell>
          <cell r="J469">
            <v>467277</v>
          </cell>
        </row>
        <row r="470">
          <cell r="A470" t="str">
            <v>OUTROS PEIXES CONGELADOS</v>
          </cell>
          <cell r="B470" t="str">
            <v>(3º Nível) OUTROS PEIXES CONGELADOS</v>
          </cell>
          <cell r="C470">
            <v>38549092</v>
          </cell>
          <cell r="D470">
            <v>15769249</v>
          </cell>
          <cell r="E470">
            <v>36318072</v>
          </cell>
          <cell r="F470">
            <v>11734945</v>
          </cell>
          <cell r="G470">
            <v>27227996</v>
          </cell>
          <cell r="H470">
            <v>14226310</v>
          </cell>
          <cell r="I470">
            <v>28806275</v>
          </cell>
          <cell r="J470">
            <v>19420057</v>
          </cell>
        </row>
        <row r="471">
          <cell r="A471" t="str">
            <v>OUTROS PEIXES FRESCOS OU REFRIGERADOS</v>
          </cell>
          <cell r="B471" t="str">
            <v>(3º Nível) OUTROS PEIXES FRESCOS OU REFRIGERADOS</v>
          </cell>
          <cell r="C471">
            <v>15162175</v>
          </cell>
          <cell r="D471">
            <v>2818739</v>
          </cell>
          <cell r="E471">
            <v>26177613</v>
          </cell>
          <cell r="F471">
            <v>4129570</v>
          </cell>
          <cell r="G471">
            <v>127263</v>
          </cell>
          <cell r="H471">
            <v>15465</v>
          </cell>
          <cell r="I471">
            <v>372658</v>
          </cell>
          <cell r="J471">
            <v>19775</v>
          </cell>
        </row>
        <row r="472">
          <cell r="A472" t="str">
            <v>OUTROS PEIXES SECOS, SALGADOS OU DEFUMADOS</v>
          </cell>
          <cell r="B472" t="str">
            <v>(3º Nível) OUTROS PEIXES SECOS, SALGADOS OU DEFUMADOS</v>
          </cell>
          <cell r="C472">
            <v>15748781</v>
          </cell>
          <cell r="D472">
            <v>373693</v>
          </cell>
          <cell r="E472">
            <v>11732600</v>
          </cell>
          <cell r="F472">
            <v>389064</v>
          </cell>
          <cell r="G472">
            <v>17659399</v>
          </cell>
          <cell r="H472">
            <v>4216400</v>
          </cell>
          <cell r="I472">
            <v>7255163</v>
          </cell>
          <cell r="J472">
            <v>1852478</v>
          </cell>
        </row>
        <row r="473">
          <cell r="A473" t="str">
            <v>OUTROS PRODUTOS DE ORIGEM ANIMAL</v>
          </cell>
          <cell r="B473" t="str">
            <v>(3º Nível) OUTROS PRODUTOS DE ORIGEM ANIMAL</v>
          </cell>
          <cell r="C473">
            <v>108972456</v>
          </cell>
          <cell r="D473">
            <v>51677109</v>
          </cell>
          <cell r="E473">
            <v>119250614</v>
          </cell>
          <cell r="F473">
            <v>50986870</v>
          </cell>
          <cell r="G473">
            <v>8229286</v>
          </cell>
          <cell r="H473">
            <v>9791583</v>
          </cell>
          <cell r="I473">
            <v>11237051</v>
          </cell>
          <cell r="J473">
            <v>15043335</v>
          </cell>
        </row>
        <row r="474">
          <cell r="A474" t="str">
            <v>OUTROS PRODUTOS DE ORIGEM VEGETAL</v>
          </cell>
          <cell r="B474" t="str">
            <v>(3º Nível) OUTROS PRODUTOS DE ORIGEM VEGETAL</v>
          </cell>
          <cell r="C474">
            <v>141408338</v>
          </cell>
          <cell r="D474">
            <v>129744437</v>
          </cell>
          <cell r="E474">
            <v>135722315</v>
          </cell>
          <cell r="F474">
            <v>152392116</v>
          </cell>
          <cell r="G474">
            <v>34843034</v>
          </cell>
          <cell r="H474">
            <v>26058139</v>
          </cell>
          <cell r="I474">
            <v>38460669</v>
          </cell>
          <cell r="J474">
            <v>23331485</v>
          </cell>
        </row>
        <row r="475">
          <cell r="A475" t="str">
            <v>OUTROS SUCOS</v>
          </cell>
          <cell r="B475" t="str">
            <v>(3º Nível) OUTROS SUCOS</v>
          </cell>
          <cell r="C475">
            <v>1165730</v>
          </cell>
          <cell r="D475">
            <v>822388</v>
          </cell>
          <cell r="E475">
            <v>3791263</v>
          </cell>
          <cell r="F475">
            <v>2990769</v>
          </cell>
          <cell r="G475">
            <v>710595</v>
          </cell>
          <cell r="H475">
            <v>354205</v>
          </cell>
          <cell r="I475">
            <v>887013</v>
          </cell>
          <cell r="J475">
            <v>434970</v>
          </cell>
        </row>
        <row r="476">
          <cell r="A476" t="str">
            <v>OVINOS VIVOS</v>
          </cell>
          <cell r="B476" t="str">
            <v>(3º Nível) OVINOS VIVOS</v>
          </cell>
          <cell r="G476">
            <v>1800</v>
          </cell>
          <cell r="H476">
            <v>395</v>
          </cell>
          <cell r="I476">
            <v>0</v>
          </cell>
          <cell r="J476">
            <v>0</v>
          </cell>
        </row>
        <row r="477">
          <cell r="A477" t="str">
            <v>OVOS</v>
          </cell>
          <cell r="B477" t="str">
            <v>(3º Nível) OVOS</v>
          </cell>
          <cell r="C477">
            <v>26625487</v>
          </cell>
          <cell r="D477">
            <v>7679441</v>
          </cell>
          <cell r="E477">
            <v>39386831</v>
          </cell>
          <cell r="F477">
            <v>13452491</v>
          </cell>
          <cell r="G477">
            <v>27374029</v>
          </cell>
          <cell r="H477">
            <v>165463</v>
          </cell>
          <cell r="I477">
            <v>25211171</v>
          </cell>
          <cell r="J477">
            <v>128318</v>
          </cell>
        </row>
        <row r="478">
          <cell r="A478" t="str">
            <v>PÃES, BISCOITOS E PRODUTOS DE PASTELARIA</v>
          </cell>
          <cell r="B478" t="str">
            <v>(3º Nível) PÃES, BISCOITOS E PRODUTOS DE PASTELARIA</v>
          </cell>
          <cell r="C478">
            <v>36017926</v>
          </cell>
          <cell r="D478">
            <v>23985697</v>
          </cell>
          <cell r="E478">
            <v>44317211</v>
          </cell>
          <cell r="F478">
            <v>29858874</v>
          </cell>
          <cell r="G478">
            <v>23444727</v>
          </cell>
          <cell r="H478">
            <v>6641315</v>
          </cell>
          <cell r="I478">
            <v>20331393</v>
          </cell>
          <cell r="J478">
            <v>5308411</v>
          </cell>
        </row>
        <row r="479">
          <cell r="A479" t="str">
            <v>PAINÇO</v>
          </cell>
          <cell r="B479" t="str">
            <v>(3º Nível) PAINÇO</v>
          </cell>
          <cell r="C479">
            <v>126385</v>
          </cell>
          <cell r="D479">
            <v>357000</v>
          </cell>
          <cell r="E479">
            <v>0</v>
          </cell>
          <cell r="F479">
            <v>0</v>
          </cell>
          <cell r="G479">
            <v>333088</v>
          </cell>
          <cell r="H479">
            <v>775491</v>
          </cell>
          <cell r="I479">
            <v>2262491</v>
          </cell>
          <cell r="J479">
            <v>5883338</v>
          </cell>
        </row>
        <row r="480">
          <cell r="A480" t="str">
            <v>PAINÉIS DE FIBRAS OU DE PARTÍCULAS DE MADEIRA</v>
          </cell>
          <cell r="B480" t="str">
            <v>(3º Nível) PAINÉIS DE FIBRAS OU DE PARTÍCULAS DE MADEIRA</v>
          </cell>
          <cell r="C480">
            <v>168833681</v>
          </cell>
          <cell r="D480">
            <v>570486955</v>
          </cell>
          <cell r="E480">
            <v>220683046</v>
          </cell>
          <cell r="F480">
            <v>622096213</v>
          </cell>
          <cell r="G480">
            <v>2835537</v>
          </cell>
          <cell r="H480">
            <v>3796976</v>
          </cell>
          <cell r="I480">
            <v>9292688</v>
          </cell>
          <cell r="J480">
            <v>24328158</v>
          </cell>
        </row>
        <row r="481">
          <cell r="A481" t="str">
            <v>PALMITOS PREPARADOS OU CONSERVADOS</v>
          </cell>
          <cell r="B481" t="str">
            <v>(3º Nível) PALMITOS PREPARADOS OU CONSERVADOS</v>
          </cell>
          <cell r="C481">
            <v>342595</v>
          </cell>
          <cell r="D481">
            <v>65588</v>
          </cell>
          <cell r="E481">
            <v>930366</v>
          </cell>
          <cell r="F481">
            <v>223664</v>
          </cell>
          <cell r="G481">
            <v>12975</v>
          </cell>
          <cell r="H481">
            <v>2228</v>
          </cell>
          <cell r="I481">
            <v>77525</v>
          </cell>
          <cell r="J481">
            <v>15579</v>
          </cell>
        </row>
        <row r="482">
          <cell r="A482" t="str">
            <v>PAPEL</v>
          </cell>
          <cell r="B482" t="str">
            <v>(3º Nível) PAPEL</v>
          </cell>
          <cell r="C482">
            <v>1078426709</v>
          </cell>
          <cell r="D482">
            <v>1256956496</v>
          </cell>
          <cell r="E482">
            <v>988596756</v>
          </cell>
          <cell r="F482">
            <v>1138585426</v>
          </cell>
          <cell r="G482">
            <v>400538942</v>
          </cell>
          <cell r="H482">
            <v>337795122</v>
          </cell>
          <cell r="I482">
            <v>504085860</v>
          </cell>
          <cell r="J482">
            <v>516250199</v>
          </cell>
        </row>
        <row r="483">
          <cell r="A483" t="str">
            <v>PARGOS CONGELADOS</v>
          </cell>
          <cell r="B483" t="str">
            <v>(3º Nível) PARGOS CONGELADOS</v>
          </cell>
          <cell r="C483">
            <v>9184868</v>
          </cell>
          <cell r="D483">
            <v>1495516</v>
          </cell>
          <cell r="E483">
            <v>12564499</v>
          </cell>
          <cell r="F483">
            <v>1743043</v>
          </cell>
        </row>
        <row r="484">
          <cell r="A484" t="str">
            <v>PASTA DE CACAU</v>
          </cell>
          <cell r="B484" t="str">
            <v>(3º Nível) PASTA DE CACAU</v>
          </cell>
          <cell r="C484">
            <v>12022087</v>
          </cell>
          <cell r="D484">
            <v>3328697</v>
          </cell>
          <cell r="E484">
            <v>17141857</v>
          </cell>
          <cell r="F484">
            <v>4520555</v>
          </cell>
          <cell r="G484">
            <v>10852695</v>
          </cell>
          <cell r="H484">
            <v>7429016</v>
          </cell>
          <cell r="I484">
            <v>17985704</v>
          </cell>
          <cell r="J484">
            <v>9452310</v>
          </cell>
        </row>
        <row r="485">
          <cell r="A485" t="str">
            <v>PEIXES ORNAMENTAIS VIVOS</v>
          </cell>
          <cell r="B485" t="str">
            <v>(3º Nível) PEIXES ORNAMENTAIS VIVOS</v>
          </cell>
          <cell r="C485">
            <v>2249522</v>
          </cell>
          <cell r="D485">
            <v>22148</v>
          </cell>
          <cell r="E485">
            <v>3956536</v>
          </cell>
          <cell r="F485">
            <v>30087</v>
          </cell>
          <cell r="G485">
            <v>65648</v>
          </cell>
          <cell r="H485">
            <v>5962</v>
          </cell>
          <cell r="I485">
            <v>85232</v>
          </cell>
          <cell r="J485">
            <v>10586</v>
          </cell>
        </row>
        <row r="486">
          <cell r="A486" t="str">
            <v>PEIXES SECOS, SALGADOS OU DEFUMADOS</v>
          </cell>
          <cell r="B486" t="str">
            <v>(3º Nível) PEIXES SECOS, SALGADOS OU DEFUMADOS</v>
          </cell>
          <cell r="C486">
            <v>16532</v>
          </cell>
          <cell r="D486">
            <v>906</v>
          </cell>
          <cell r="E486">
            <v>41079</v>
          </cell>
          <cell r="F486">
            <v>5569</v>
          </cell>
          <cell r="G486">
            <v>20959757</v>
          </cell>
          <cell r="H486">
            <v>5342345</v>
          </cell>
          <cell r="I486">
            <v>24968307</v>
          </cell>
          <cell r="J486">
            <v>6290150</v>
          </cell>
        </row>
        <row r="487">
          <cell r="A487" t="str">
            <v>PEIXES VIVOS</v>
          </cell>
          <cell r="B487" t="str">
            <v>(3º Nível) PEIXES VIVOS</v>
          </cell>
          <cell r="G487">
            <v>7860</v>
          </cell>
          <cell r="H487">
            <v>26</v>
          </cell>
          <cell r="I487">
            <v>0</v>
          </cell>
          <cell r="J487">
            <v>0</v>
          </cell>
        </row>
        <row r="488">
          <cell r="A488" t="str">
            <v>PELETERIA</v>
          </cell>
          <cell r="B488" t="str">
            <v>(3º Nível) PELETERIA</v>
          </cell>
          <cell r="C488">
            <v>16384861</v>
          </cell>
          <cell r="D488">
            <v>860092</v>
          </cell>
          <cell r="E488">
            <v>26302203</v>
          </cell>
          <cell r="F488">
            <v>1437223</v>
          </cell>
          <cell r="G488">
            <v>1661043</v>
          </cell>
          <cell r="H488">
            <v>77997</v>
          </cell>
          <cell r="I488">
            <v>644549</v>
          </cell>
          <cell r="J488">
            <v>33589</v>
          </cell>
        </row>
        <row r="489">
          <cell r="A489" t="str">
            <v>PENAS E PELES DE AVES</v>
          </cell>
          <cell r="B489" t="str">
            <v>(3º Nível) PENAS E PELES DE AVES</v>
          </cell>
          <cell r="C489">
            <v>2055226</v>
          </cell>
          <cell r="D489">
            <v>8274174</v>
          </cell>
          <cell r="E489">
            <v>1588447</v>
          </cell>
          <cell r="F489">
            <v>3393645</v>
          </cell>
          <cell r="G489">
            <v>318547</v>
          </cell>
          <cell r="H489">
            <v>192639</v>
          </cell>
          <cell r="I489">
            <v>442477</v>
          </cell>
          <cell r="J489">
            <v>257461</v>
          </cell>
        </row>
        <row r="490">
          <cell r="A490" t="str">
            <v>PEPINOS PREPARADOS OU CONSERVADOS</v>
          </cell>
          <cell r="B490" t="str">
            <v>(3º Nível) PEPINOS PREPARADOS OU CONSERVADOS</v>
          </cell>
          <cell r="C490">
            <v>253699</v>
          </cell>
          <cell r="D490">
            <v>173504</v>
          </cell>
          <cell r="E490">
            <v>351248</v>
          </cell>
          <cell r="F490">
            <v>206121</v>
          </cell>
          <cell r="G490">
            <v>1443548</v>
          </cell>
          <cell r="H490">
            <v>1311750</v>
          </cell>
          <cell r="I490">
            <v>1832761</v>
          </cell>
          <cell r="J490">
            <v>1673343</v>
          </cell>
        </row>
        <row r="491">
          <cell r="A491" t="str">
            <v>PEPTONAS E SEUS DERIVADOS</v>
          </cell>
          <cell r="B491" t="str">
            <v>(3º Nível) PEPTONAS E SEUS DERIVADOS</v>
          </cell>
          <cell r="C491">
            <v>9317236</v>
          </cell>
          <cell r="D491">
            <v>1070435</v>
          </cell>
          <cell r="E491">
            <v>15194376</v>
          </cell>
          <cell r="F491">
            <v>1790295</v>
          </cell>
          <cell r="G491">
            <v>691695</v>
          </cell>
          <cell r="H491">
            <v>43801</v>
          </cell>
          <cell r="I491">
            <v>1337100</v>
          </cell>
          <cell r="J491">
            <v>64276</v>
          </cell>
        </row>
        <row r="492">
          <cell r="A492" t="str">
            <v>PÊRAS FRESCAS</v>
          </cell>
          <cell r="B492" t="str">
            <v>(3º Nível) PÊRAS FRESCAS</v>
          </cell>
          <cell r="C492">
            <v>120646</v>
          </cell>
          <cell r="D492">
            <v>54485</v>
          </cell>
          <cell r="E492">
            <v>94750</v>
          </cell>
          <cell r="F492">
            <v>42817</v>
          </cell>
          <cell r="G492">
            <v>57505606</v>
          </cell>
          <cell r="H492">
            <v>78538059</v>
          </cell>
          <cell r="I492">
            <v>52805188</v>
          </cell>
          <cell r="J492">
            <v>75542265</v>
          </cell>
        </row>
        <row r="493">
          <cell r="A493" t="str">
            <v>PÊRAS PREPARADAS OU CONSERVADAS</v>
          </cell>
          <cell r="B493" t="str">
            <v>(3º Nível) PÊRAS PREPARADAS OU CONSERVADAS</v>
          </cell>
          <cell r="C493">
            <v>252</v>
          </cell>
          <cell r="D493">
            <v>117</v>
          </cell>
          <cell r="E493">
            <v>594</v>
          </cell>
          <cell r="F493">
            <v>147</v>
          </cell>
          <cell r="G493">
            <v>41528</v>
          </cell>
          <cell r="H493">
            <v>37305</v>
          </cell>
          <cell r="I493">
            <v>3263</v>
          </cell>
          <cell r="J493">
            <v>473</v>
          </cell>
        </row>
        <row r="494">
          <cell r="A494" t="str">
            <v>PÊRAS SECAS</v>
          </cell>
          <cell r="B494" t="str">
            <v>(3º Nível) PÊRAS SECAS</v>
          </cell>
          <cell r="C494">
            <v>0</v>
          </cell>
          <cell r="D494">
            <v>0</v>
          </cell>
          <cell r="E494">
            <v>2620</v>
          </cell>
          <cell r="F494">
            <v>1190</v>
          </cell>
          <cell r="G494">
            <v>8401</v>
          </cell>
          <cell r="H494">
            <v>2450</v>
          </cell>
          <cell r="I494">
            <v>14750</v>
          </cell>
          <cell r="J494">
            <v>2500</v>
          </cell>
        </row>
        <row r="495">
          <cell r="A495" t="str">
            <v>PÊSSEGOS FRESCOS</v>
          </cell>
          <cell r="B495" t="str">
            <v>(3º Nível) PÊSSEGOS FRESCOS</v>
          </cell>
          <cell r="C495">
            <v>35389</v>
          </cell>
          <cell r="D495">
            <v>13512</v>
          </cell>
          <cell r="E495">
            <v>21395</v>
          </cell>
          <cell r="F495">
            <v>7634</v>
          </cell>
          <cell r="G495">
            <v>8071411</v>
          </cell>
          <cell r="H495">
            <v>6364317</v>
          </cell>
          <cell r="I495">
            <v>5620617</v>
          </cell>
          <cell r="J495">
            <v>4830976</v>
          </cell>
        </row>
        <row r="496">
          <cell r="A496" t="str">
            <v>PÊSSEGOS PREPARADOS OU CONSERVADOS</v>
          </cell>
          <cell r="B496" t="str">
            <v>(3º Nível) PÊSSEGOS PREPARADOS OU CONSERVADOS</v>
          </cell>
          <cell r="C496">
            <v>294431</v>
          </cell>
          <cell r="D496">
            <v>271977</v>
          </cell>
          <cell r="E496">
            <v>1200012</v>
          </cell>
          <cell r="F496">
            <v>1253042</v>
          </cell>
          <cell r="G496">
            <v>782455</v>
          </cell>
          <cell r="H496">
            <v>790326</v>
          </cell>
          <cell r="I496">
            <v>470762</v>
          </cell>
          <cell r="J496">
            <v>390515</v>
          </cell>
        </row>
        <row r="497">
          <cell r="A497" t="str">
            <v>PIMENTA PIPER SECA, TRITURADA OU EM PÓ</v>
          </cell>
          <cell r="B497" t="str">
            <v>(3º Nível) PIMENTA PIPER SECA, TRITURADA OU EM PÓ</v>
          </cell>
          <cell r="C497">
            <v>109900338</v>
          </cell>
          <cell r="D497">
            <v>57123080</v>
          </cell>
          <cell r="E497">
            <v>145543664</v>
          </cell>
          <cell r="F497">
            <v>51661321</v>
          </cell>
          <cell r="G497">
            <v>449861</v>
          </cell>
          <cell r="H497">
            <v>103602</v>
          </cell>
          <cell r="I497">
            <v>450739</v>
          </cell>
          <cell r="J497">
            <v>96698</v>
          </cell>
        </row>
        <row r="498">
          <cell r="A498" t="str">
            <v>PIMENTÕES E PIMENTAS</v>
          </cell>
          <cell r="B498" t="str">
            <v>(3º Nível) PIMENTÕES E PIMENTAS</v>
          </cell>
          <cell r="C498">
            <v>285768</v>
          </cell>
          <cell r="D498">
            <v>186331</v>
          </cell>
          <cell r="E498">
            <v>307693</v>
          </cell>
          <cell r="F498">
            <v>193614</v>
          </cell>
          <cell r="G498">
            <v>0</v>
          </cell>
          <cell r="H498">
            <v>0</v>
          </cell>
          <cell r="I498">
            <v>25580</v>
          </cell>
          <cell r="J498">
            <v>93122</v>
          </cell>
        </row>
        <row r="499">
          <cell r="A499" t="str">
            <v>PIMENTÕES E PIMENTAS SECOS, PÓ</v>
          </cell>
          <cell r="B499" t="str">
            <v>(3º Nível) PIMENTÕES E PIMENTAS SECOS, PÓ</v>
          </cell>
          <cell r="C499">
            <v>1905582</v>
          </cell>
          <cell r="D499">
            <v>1013137</v>
          </cell>
          <cell r="E499">
            <v>2473465</v>
          </cell>
          <cell r="F499">
            <v>1220341</v>
          </cell>
          <cell r="G499">
            <v>2961866</v>
          </cell>
          <cell r="H499">
            <v>1467392</v>
          </cell>
          <cell r="I499">
            <v>4177782</v>
          </cell>
          <cell r="J499">
            <v>2037796</v>
          </cell>
        </row>
        <row r="500">
          <cell r="A500" t="str">
            <v>PLANTAS ORNAMENTAIS</v>
          </cell>
          <cell r="B500" t="str">
            <v>(3º Nível) PLANTAS ORNAMENTAIS</v>
          </cell>
          <cell r="C500">
            <v>14912</v>
          </cell>
          <cell r="D500">
            <v>5968</v>
          </cell>
          <cell r="E500">
            <v>25950</v>
          </cell>
          <cell r="F500">
            <v>4709</v>
          </cell>
        </row>
        <row r="501">
          <cell r="A501" t="str">
            <v>PLANTAS PARA MEDICINA OU PERFUMARIA</v>
          </cell>
          <cell r="B501" t="str">
            <v>(3º Nível) PLANTAS PARA MEDICINA OU PERFUMARIA</v>
          </cell>
          <cell r="C501">
            <v>5570896</v>
          </cell>
          <cell r="D501">
            <v>870211</v>
          </cell>
          <cell r="E501">
            <v>6091981</v>
          </cell>
          <cell r="F501">
            <v>999005</v>
          </cell>
          <cell r="G501">
            <v>12351029</v>
          </cell>
          <cell r="H501">
            <v>5642828</v>
          </cell>
          <cell r="I501">
            <v>16609625</v>
          </cell>
          <cell r="J501">
            <v>6653066</v>
          </cell>
        </row>
        <row r="502">
          <cell r="A502" t="str">
            <v>POLVOS</v>
          </cell>
          <cell r="B502" t="str">
            <v>(3º Nível) POLVOS</v>
          </cell>
          <cell r="C502">
            <v>47893</v>
          </cell>
          <cell r="D502">
            <v>4803</v>
          </cell>
          <cell r="E502">
            <v>1252850</v>
          </cell>
          <cell r="F502">
            <v>249545</v>
          </cell>
          <cell r="G502">
            <v>2244057</v>
          </cell>
          <cell r="H502">
            <v>277967</v>
          </cell>
          <cell r="I502">
            <v>1291084</v>
          </cell>
          <cell r="J502">
            <v>150609</v>
          </cell>
        </row>
        <row r="503">
          <cell r="A503" t="str">
            <v>POMELOS</v>
          </cell>
          <cell r="B503" t="str">
            <v>(3º Nível) POMELOS</v>
          </cell>
          <cell r="C503">
            <v>27206</v>
          </cell>
          <cell r="D503">
            <v>8776</v>
          </cell>
          <cell r="E503">
            <v>14374</v>
          </cell>
          <cell r="F503">
            <v>4742</v>
          </cell>
          <cell r="G503">
            <v>154362</v>
          </cell>
          <cell r="H503">
            <v>146080</v>
          </cell>
          <cell r="I503">
            <v>99187</v>
          </cell>
          <cell r="J503">
            <v>87528</v>
          </cell>
        </row>
        <row r="504">
          <cell r="A504" t="str">
            <v>PREPARAÇÕES ALIMENTÍCIAS HOMOGENEIZADAS</v>
          </cell>
          <cell r="B504" t="str">
            <v>(3º Nível) PREPARAÇÕES ALIMENTÍCIAS HOMOGENEIZADAS</v>
          </cell>
          <cell r="C504">
            <v>6673</v>
          </cell>
          <cell r="D504">
            <v>670</v>
          </cell>
          <cell r="E504">
            <v>8013</v>
          </cell>
          <cell r="F504">
            <v>1699</v>
          </cell>
          <cell r="G504">
            <v>15782</v>
          </cell>
          <cell r="H504">
            <v>26167</v>
          </cell>
          <cell r="I504">
            <v>95835</v>
          </cell>
          <cell r="J504">
            <v>44046</v>
          </cell>
        </row>
        <row r="505">
          <cell r="A505" t="str">
            <v>PREPARAÇÕES DE CRUSTÁCEOS E MOLUSCOS</v>
          </cell>
          <cell r="B505" t="str">
            <v>(3º Nível) PREPARAÇÕES DE CRUSTÁCEOS E MOLUSCOS</v>
          </cell>
          <cell r="C505">
            <v>35863</v>
          </cell>
          <cell r="D505">
            <v>5491</v>
          </cell>
          <cell r="E505">
            <v>37418</v>
          </cell>
          <cell r="F505">
            <v>5775</v>
          </cell>
          <cell r="G505">
            <v>875347</v>
          </cell>
          <cell r="H505">
            <v>294044</v>
          </cell>
          <cell r="I505">
            <v>902093</v>
          </cell>
          <cell r="J505">
            <v>277107</v>
          </cell>
        </row>
        <row r="506">
          <cell r="A506" t="str">
            <v>PREPARAÇÕES E CONSERVAS DE ATUNS</v>
          </cell>
          <cell r="B506" t="str">
            <v>(3º Nível) PREPARAÇÕES E CONSERVAS DE ATUNS</v>
          </cell>
          <cell r="C506">
            <v>5057692</v>
          </cell>
          <cell r="D506">
            <v>1456702</v>
          </cell>
          <cell r="E506">
            <v>10092024</v>
          </cell>
          <cell r="F506">
            <v>2528752</v>
          </cell>
          <cell r="G506">
            <v>7588031</v>
          </cell>
          <cell r="H506">
            <v>2633857</v>
          </cell>
          <cell r="I506">
            <v>6899967</v>
          </cell>
          <cell r="J506">
            <v>2786566</v>
          </cell>
        </row>
        <row r="507">
          <cell r="A507" t="str">
            <v>PREPARAÇÕES E CONSERVAS DE DEMAIS PEIXES</v>
          </cell>
          <cell r="B507" t="str">
            <v>(3º Nível) PREPARAÇÕES E CONSERVAS DE DEMAIS PEIXES</v>
          </cell>
          <cell r="C507">
            <v>122163</v>
          </cell>
          <cell r="D507">
            <v>92747</v>
          </cell>
          <cell r="E507">
            <v>66822</v>
          </cell>
          <cell r="F507">
            <v>9120</v>
          </cell>
          <cell r="G507">
            <v>10532666</v>
          </cell>
          <cell r="H507">
            <v>3484858</v>
          </cell>
          <cell r="I507">
            <v>15523294</v>
          </cell>
          <cell r="J507">
            <v>5873158</v>
          </cell>
        </row>
        <row r="508">
          <cell r="A508" t="str">
            <v>PREPARAÇÕES E CONSERVAS DE SARDINHAS</v>
          </cell>
          <cell r="B508" t="str">
            <v>(3º Nível) PREPARAÇÕES E CONSERVAS DE SARDINHAS</v>
          </cell>
          <cell r="C508">
            <v>969835</v>
          </cell>
          <cell r="D508">
            <v>320123</v>
          </cell>
          <cell r="E508">
            <v>685894</v>
          </cell>
          <cell r="F508">
            <v>204244</v>
          </cell>
          <cell r="G508">
            <v>214098</v>
          </cell>
          <cell r="H508">
            <v>59593</v>
          </cell>
          <cell r="I508">
            <v>413269</v>
          </cell>
          <cell r="J508">
            <v>111673</v>
          </cell>
        </row>
        <row r="509">
          <cell r="A509" t="str">
            <v>PREPARAÇÕES P/ ELABORAÇÃO DE BEBIDAS</v>
          </cell>
          <cell r="B509" t="str">
            <v>(3º Nível) PREPARAÇÕES P/ ELABORAÇÃO DE BEBIDAS</v>
          </cell>
          <cell r="C509">
            <v>94096173</v>
          </cell>
          <cell r="D509">
            <v>6756653</v>
          </cell>
          <cell r="E509">
            <v>99664518</v>
          </cell>
          <cell r="F509">
            <v>8506443</v>
          </cell>
          <cell r="G509">
            <v>29643670</v>
          </cell>
          <cell r="H509">
            <v>3368961</v>
          </cell>
          <cell r="I509">
            <v>31485673</v>
          </cell>
          <cell r="J509">
            <v>3998231</v>
          </cell>
        </row>
        <row r="510">
          <cell r="A510" t="str">
            <v>PREPARAÇÕES PARA ALIMENTAÇÃO INFANTIL</v>
          </cell>
          <cell r="B510" t="str">
            <v>(3º Nível) PREPARAÇÕES PARA ALIMENTAÇÃO INFANTIL</v>
          </cell>
          <cell r="C510">
            <v>12030227</v>
          </cell>
          <cell r="D510">
            <v>4608755</v>
          </cell>
          <cell r="E510">
            <v>12089130</v>
          </cell>
          <cell r="F510">
            <v>4505812</v>
          </cell>
          <cell r="G510">
            <v>23314011</v>
          </cell>
          <cell r="H510">
            <v>2893174</v>
          </cell>
          <cell r="I510">
            <v>12813795</v>
          </cell>
          <cell r="J510">
            <v>1850444</v>
          </cell>
        </row>
        <row r="511">
          <cell r="A511" t="str">
            <v>PRODUTOS DE CONFEITARIA</v>
          </cell>
          <cell r="B511" t="str">
            <v>(3º Nível) PRODUTOS DE CONFEITARIA</v>
          </cell>
          <cell r="C511">
            <v>68625993</v>
          </cell>
          <cell r="D511">
            <v>42737355</v>
          </cell>
          <cell r="E511">
            <v>97323380</v>
          </cell>
          <cell r="F511">
            <v>62629924</v>
          </cell>
          <cell r="G511">
            <v>21254229</v>
          </cell>
          <cell r="H511">
            <v>4122454</v>
          </cell>
          <cell r="I511">
            <v>22338294</v>
          </cell>
          <cell r="J511">
            <v>4171519</v>
          </cell>
        </row>
        <row r="512">
          <cell r="A512" t="str">
            <v>PRODUTOS DE LINHO</v>
          </cell>
          <cell r="B512" t="str">
            <v>(3º Nível) PRODUTOS DE LINHO</v>
          </cell>
          <cell r="C512">
            <v>718592</v>
          </cell>
          <cell r="D512">
            <v>50482</v>
          </cell>
          <cell r="E512">
            <v>1207138</v>
          </cell>
          <cell r="F512">
            <v>81968</v>
          </cell>
          <cell r="G512">
            <v>5217558</v>
          </cell>
          <cell r="H512">
            <v>548827</v>
          </cell>
          <cell r="I512">
            <v>7263482</v>
          </cell>
          <cell r="J512">
            <v>837639</v>
          </cell>
        </row>
        <row r="513">
          <cell r="A513" t="str">
            <v>PRODUTOS HORTÍCOLAS HOMOGENEIZADOS PREPARADOS OU CONSERVADOS</v>
          </cell>
          <cell r="B513" t="str">
            <v>(3º Nível) PRODUTOS HORTÍCOLAS HOMOGENEIZADOS PREPARADOS OU CONSERVADOS</v>
          </cell>
          <cell r="C513">
            <v>52103</v>
          </cell>
          <cell r="D513">
            <v>40320</v>
          </cell>
          <cell r="E513">
            <v>16042</v>
          </cell>
          <cell r="F513">
            <v>1343</v>
          </cell>
          <cell r="G513">
            <v>2400</v>
          </cell>
          <cell r="H513">
            <v>511</v>
          </cell>
          <cell r="I513">
            <v>14748</v>
          </cell>
          <cell r="J513">
            <v>2347</v>
          </cell>
        </row>
        <row r="514">
          <cell r="A514" t="str">
            <v>PRODUTOS MUCILAGINOSOS E ESPESSANTES</v>
          </cell>
          <cell r="B514" t="str">
            <v>(3º Nível) PRODUTOS MUCILAGINOSOS E ESPESSANTES</v>
          </cell>
          <cell r="C514">
            <v>220730</v>
          </cell>
          <cell r="D514">
            <v>39627</v>
          </cell>
          <cell r="E514">
            <v>741615</v>
          </cell>
          <cell r="F514">
            <v>100351</v>
          </cell>
          <cell r="G514">
            <v>29124213</v>
          </cell>
          <cell r="H514">
            <v>4718732</v>
          </cell>
          <cell r="I514">
            <v>29270177</v>
          </cell>
          <cell r="J514">
            <v>5233664</v>
          </cell>
        </row>
        <row r="515">
          <cell r="A515" t="str">
            <v>PSITACIFORMES (INCL.OS PAPAGAIOS,AS ARARAS,ETC) VIVOS</v>
          </cell>
          <cell r="B515" t="str">
            <v>(3º Nível) PSITACIFORMES (INCL.OS PAPAGAIOS,AS ARARAS,ETC) VIVOS</v>
          </cell>
          <cell r="C515">
            <v>57140</v>
          </cell>
          <cell r="D515">
            <v>10</v>
          </cell>
          <cell r="E515">
            <v>77945</v>
          </cell>
          <cell r="F515">
            <v>11</v>
          </cell>
          <cell r="G515">
            <v>3852</v>
          </cell>
          <cell r="H515">
            <v>25</v>
          </cell>
          <cell r="I515">
            <v>5617</v>
          </cell>
          <cell r="J515">
            <v>25</v>
          </cell>
        </row>
        <row r="516">
          <cell r="A516" t="str">
            <v>QUEIJOS</v>
          </cell>
          <cell r="B516" t="str">
            <v>(3º Nível) QUEIJOS</v>
          </cell>
          <cell r="C516">
            <v>10166129</v>
          </cell>
          <cell r="D516">
            <v>2198987</v>
          </cell>
          <cell r="E516">
            <v>12558966</v>
          </cell>
          <cell r="F516">
            <v>2553275</v>
          </cell>
          <cell r="G516">
            <v>58651485</v>
          </cell>
          <cell r="H516">
            <v>13882671</v>
          </cell>
          <cell r="I516">
            <v>73080366</v>
          </cell>
          <cell r="J516">
            <v>17295077</v>
          </cell>
        </row>
        <row r="517">
          <cell r="A517" t="str">
            <v>REFRIGERANTE</v>
          </cell>
          <cell r="B517" t="str">
            <v>(3º Nível) REFRIGERANTE</v>
          </cell>
          <cell r="C517">
            <v>5655411</v>
          </cell>
          <cell r="D517">
            <v>15415133</v>
          </cell>
          <cell r="E517">
            <v>7833457</v>
          </cell>
          <cell r="F517">
            <v>20306999</v>
          </cell>
          <cell r="G517">
            <v>329952</v>
          </cell>
          <cell r="H517">
            <v>334979</v>
          </cell>
          <cell r="I517">
            <v>647454</v>
          </cell>
          <cell r="J517">
            <v>602031</v>
          </cell>
        </row>
        <row r="518">
          <cell r="A518" t="str">
            <v>RÉPTEIS VIVOS</v>
          </cell>
          <cell r="B518" t="str">
            <v>(3º Nível) RÉPTEIS VIVOS</v>
          </cell>
          <cell r="C518">
            <v>39248</v>
          </cell>
          <cell r="D518">
            <v>83</v>
          </cell>
          <cell r="E518">
            <v>135546</v>
          </cell>
          <cell r="F518">
            <v>424</v>
          </cell>
        </row>
        <row r="519">
          <cell r="A519" t="str">
            <v>RESÍDUOS DO CAFÉ</v>
          </cell>
          <cell r="B519" t="str">
            <v>(3º Nível) RESÍDUOS DO CAFÉ</v>
          </cell>
          <cell r="C519">
            <v>14177</v>
          </cell>
          <cell r="D519">
            <v>1487</v>
          </cell>
          <cell r="E519">
            <v>86443</v>
          </cell>
          <cell r="F519">
            <v>34803</v>
          </cell>
          <cell r="G519">
            <v>0</v>
          </cell>
          <cell r="H519">
            <v>0</v>
          </cell>
          <cell r="I519">
            <v>621</v>
          </cell>
          <cell r="J519">
            <v>102</v>
          </cell>
        </row>
        <row r="520">
          <cell r="A520" t="str">
            <v>SALMÕES CONGELADOS</v>
          </cell>
          <cell r="B520" t="str">
            <v>(3º Nível) SALMÕES CONGELADOS</v>
          </cell>
          <cell r="C520">
            <v>139940</v>
          </cell>
          <cell r="D520">
            <v>31866</v>
          </cell>
          <cell r="E520">
            <v>117451</v>
          </cell>
          <cell r="F520">
            <v>20381</v>
          </cell>
          <cell r="G520">
            <v>11356017</v>
          </cell>
          <cell r="H520">
            <v>3278002</v>
          </cell>
          <cell r="I520">
            <v>14327288</v>
          </cell>
          <cell r="J520">
            <v>3229924</v>
          </cell>
        </row>
        <row r="521">
          <cell r="A521" t="str">
            <v>SALMÕES, FRESCOS OU REFRIGERADOS</v>
          </cell>
          <cell r="B521" t="str">
            <v>(3º Nível) SALMÕES, FRESCOS OU REFRIGERADOS</v>
          </cell>
          <cell r="C521">
            <v>23487</v>
          </cell>
          <cell r="D521">
            <v>5345</v>
          </cell>
          <cell r="E521">
            <v>17152</v>
          </cell>
          <cell r="F521">
            <v>2862</v>
          </cell>
          <cell r="G521">
            <v>202960209</v>
          </cell>
          <cell r="H521">
            <v>42424119</v>
          </cell>
          <cell r="I521">
            <v>326490144</v>
          </cell>
          <cell r="J521">
            <v>51539095</v>
          </cell>
        </row>
        <row r="522">
          <cell r="A522" t="str">
            <v>SALMÕES, SECOS, SALGADOS OU DEFUMDOS</v>
          </cell>
          <cell r="B522" t="str">
            <v>(3º Nível) SALMÕES, SECOS, SALGADOS OU DEFUMDOS</v>
          </cell>
          <cell r="C522">
            <v>13127</v>
          </cell>
          <cell r="D522">
            <v>446</v>
          </cell>
          <cell r="E522">
            <v>11232</v>
          </cell>
          <cell r="F522">
            <v>448</v>
          </cell>
          <cell r="G522">
            <v>105420</v>
          </cell>
          <cell r="H522">
            <v>5252</v>
          </cell>
          <cell r="I522">
            <v>24515</v>
          </cell>
          <cell r="J522">
            <v>1347</v>
          </cell>
        </row>
        <row r="523">
          <cell r="A523" t="str">
            <v>SARDINHAS CONGELADAS</v>
          </cell>
          <cell r="B523" t="str">
            <v>(3º Nível) SARDINHAS CONGELADAS</v>
          </cell>
          <cell r="C523">
            <v>111250</v>
          </cell>
          <cell r="D523">
            <v>89997</v>
          </cell>
          <cell r="E523">
            <v>112890</v>
          </cell>
          <cell r="F523">
            <v>86592</v>
          </cell>
          <cell r="G523">
            <v>31948591</v>
          </cell>
          <cell r="H523">
            <v>38399360</v>
          </cell>
          <cell r="I523">
            <v>44711580</v>
          </cell>
          <cell r="J523">
            <v>52747341</v>
          </cell>
        </row>
        <row r="524">
          <cell r="A524" t="str">
            <v>SEBO BOVINO</v>
          </cell>
          <cell r="B524" t="str">
            <v>(3º Nível) SEBO BOVINO</v>
          </cell>
          <cell r="C524">
            <v>5192618</v>
          </cell>
          <cell r="D524">
            <v>2766781</v>
          </cell>
          <cell r="E524">
            <v>12826496</v>
          </cell>
          <cell r="F524">
            <v>7458394</v>
          </cell>
          <cell r="G524">
            <v>14512326</v>
          </cell>
          <cell r="H524">
            <v>27194156</v>
          </cell>
          <cell r="I524">
            <v>44633773</v>
          </cell>
          <cell r="J524">
            <v>54032365</v>
          </cell>
        </row>
        <row r="525">
          <cell r="A525" t="str">
            <v>SEMEAS, FARELOS E OUTROS RESÍDUOS DE MILHO</v>
          </cell>
          <cell r="B525" t="str">
            <v>(3º Nível) SEMEAS, FARELOS E OUTROS RESÍDUOS DE MILHO</v>
          </cell>
          <cell r="C525">
            <v>16665240</v>
          </cell>
          <cell r="D525">
            <v>85228121</v>
          </cell>
          <cell r="E525">
            <v>256933</v>
          </cell>
          <cell r="F525">
            <v>296520</v>
          </cell>
          <cell r="G525">
            <v>3089751</v>
          </cell>
          <cell r="H525">
            <v>22127528</v>
          </cell>
          <cell r="I525">
            <v>8079273</v>
          </cell>
          <cell r="J525">
            <v>38251026</v>
          </cell>
        </row>
        <row r="526">
          <cell r="A526" t="str">
            <v>SÊMEN DE BOVINO</v>
          </cell>
          <cell r="B526" t="str">
            <v>(3º Nível) SÊMEN DE BOVINO</v>
          </cell>
          <cell r="C526">
            <v>964014</v>
          </cell>
          <cell r="D526">
            <v>84</v>
          </cell>
          <cell r="E526">
            <v>2008212</v>
          </cell>
          <cell r="F526">
            <v>175</v>
          </cell>
          <cell r="G526">
            <v>19548596</v>
          </cell>
          <cell r="H526">
            <v>4371</v>
          </cell>
          <cell r="I526">
            <v>24037555</v>
          </cell>
          <cell r="J526">
            <v>7717</v>
          </cell>
        </row>
        <row r="527">
          <cell r="A527" t="str">
            <v>SÊMEN E EMBRIÕES DE OUTROS ANIMAIS</v>
          </cell>
          <cell r="B527" t="str">
            <v>(3º Nível) SÊMEN E EMBRIÕES DE OUTROS ANIMAIS</v>
          </cell>
          <cell r="C527">
            <v>169319</v>
          </cell>
          <cell r="D527">
            <v>15</v>
          </cell>
          <cell r="E527">
            <v>158609</v>
          </cell>
          <cell r="F527">
            <v>8</v>
          </cell>
          <cell r="G527">
            <v>546310</v>
          </cell>
          <cell r="H527">
            <v>21</v>
          </cell>
          <cell r="I527">
            <v>303119</v>
          </cell>
          <cell r="J527">
            <v>19</v>
          </cell>
        </row>
        <row r="528">
          <cell r="A528" t="str">
            <v>SEMENTES DE ANIS E BADIANA</v>
          </cell>
          <cell r="B528" t="str">
            <v>(3º Nível) SEMENTES DE ANIS E BADIANA</v>
          </cell>
          <cell r="C528">
            <v>22547</v>
          </cell>
          <cell r="D528">
            <v>1390</v>
          </cell>
          <cell r="E528">
            <v>18690</v>
          </cell>
          <cell r="F528">
            <v>1074</v>
          </cell>
          <cell r="G528">
            <v>4081157</v>
          </cell>
          <cell r="H528">
            <v>1240541</v>
          </cell>
          <cell r="I528">
            <v>2884996</v>
          </cell>
          <cell r="J528">
            <v>803551</v>
          </cell>
        </row>
        <row r="529">
          <cell r="A529" t="str">
            <v>SEMENTES DE CEREAIS</v>
          </cell>
          <cell r="B529" t="str">
            <v>(3º Nível) SEMENTES DE CEREAIS</v>
          </cell>
          <cell r="C529">
            <v>21931191</v>
          </cell>
          <cell r="D529">
            <v>7948746</v>
          </cell>
          <cell r="E529">
            <v>32040603</v>
          </cell>
          <cell r="F529">
            <v>10936110</v>
          </cell>
          <cell r="G529">
            <v>4640192</v>
          </cell>
          <cell r="H529">
            <v>1495012</v>
          </cell>
          <cell r="I529">
            <v>3862505</v>
          </cell>
          <cell r="J529">
            <v>1859482</v>
          </cell>
        </row>
        <row r="530">
          <cell r="A530" t="str">
            <v>SEMENTES DE COENTRO</v>
          </cell>
          <cell r="B530" t="str">
            <v>(3º Nível) SEMENTES DE COENTRO</v>
          </cell>
          <cell r="C530">
            <v>8745</v>
          </cell>
          <cell r="D530">
            <v>12351</v>
          </cell>
          <cell r="E530">
            <v>5428</v>
          </cell>
          <cell r="F530">
            <v>10632</v>
          </cell>
          <cell r="G530">
            <v>1501400</v>
          </cell>
          <cell r="H530">
            <v>1231670</v>
          </cell>
          <cell r="I530">
            <v>1471426</v>
          </cell>
          <cell r="J530">
            <v>1196403</v>
          </cell>
        </row>
        <row r="531">
          <cell r="A531" t="str">
            <v>SEMENTES DE COMINHO</v>
          </cell>
          <cell r="B531" t="str">
            <v>(3º Nível) SEMENTES DE COMINHO</v>
          </cell>
          <cell r="C531">
            <v>93965</v>
          </cell>
          <cell r="D531">
            <v>42414</v>
          </cell>
          <cell r="E531">
            <v>8475</v>
          </cell>
          <cell r="F531">
            <v>2978</v>
          </cell>
          <cell r="G531">
            <v>4057555</v>
          </cell>
          <cell r="H531">
            <v>2577263</v>
          </cell>
          <cell r="I531">
            <v>3387273</v>
          </cell>
          <cell r="J531">
            <v>2371113</v>
          </cell>
        </row>
        <row r="532">
          <cell r="A532" t="str">
            <v>SEMENTES DE HORTÍCOLAS, LEGUMINOSAS, RAÍZES E TUBÉRCULOS</v>
          </cell>
          <cell r="B532" t="str">
            <v>(3º Nível) SEMENTES DE HORTÍCOLAS, LEGUMINOSAS, RAÍZES E TUBÉRCULOS</v>
          </cell>
          <cell r="C532">
            <v>10400243</v>
          </cell>
          <cell r="D532">
            <v>134425</v>
          </cell>
          <cell r="E532">
            <v>11576129</v>
          </cell>
          <cell r="F532">
            <v>167648</v>
          </cell>
          <cell r="G532">
            <v>44274783</v>
          </cell>
          <cell r="H532">
            <v>5566163</v>
          </cell>
          <cell r="I532">
            <v>48543959</v>
          </cell>
          <cell r="J532">
            <v>6757155</v>
          </cell>
        </row>
        <row r="533">
          <cell r="A533" t="str">
            <v>SEMENTES DE OLEAGINOSAS (EXCLUI SOJA)</v>
          </cell>
          <cell r="B533" t="str">
            <v>(3º Nível) SEMENTES DE OLEAGINOSAS (EXCLUI SOJA)</v>
          </cell>
          <cell r="C533">
            <v>15479700</v>
          </cell>
          <cell r="D533">
            <v>24974935</v>
          </cell>
          <cell r="E533">
            <v>24614903</v>
          </cell>
          <cell r="F533">
            <v>31088261</v>
          </cell>
          <cell r="G533">
            <v>10527097</v>
          </cell>
          <cell r="H533">
            <v>9383700</v>
          </cell>
          <cell r="I533">
            <v>15060046</v>
          </cell>
          <cell r="J533">
            <v>15503184</v>
          </cell>
        </row>
        <row r="534">
          <cell r="A534" t="str">
            <v>SEMENTES DE OLEAGINOSAS PARA SEMEADURA</v>
          </cell>
          <cell r="B534" t="str">
            <v>(3º Nível) SEMENTES DE OLEAGINOSAS PARA SEMEADURA</v>
          </cell>
          <cell r="C534">
            <v>887275</v>
          </cell>
          <cell r="D534">
            <v>407954</v>
          </cell>
          <cell r="E534">
            <v>1996190</v>
          </cell>
          <cell r="F534">
            <v>836957</v>
          </cell>
          <cell r="G534">
            <v>2075822</v>
          </cell>
          <cell r="H534">
            <v>390676</v>
          </cell>
          <cell r="I534">
            <v>3720144</v>
          </cell>
          <cell r="J534">
            <v>195330</v>
          </cell>
        </row>
        <row r="535">
          <cell r="A535" t="str">
            <v>SOJA EM GRÃOS</v>
          </cell>
          <cell r="B535" t="str">
            <v>(3º Nível) SOJA EM GRÃOS</v>
          </cell>
          <cell r="C535">
            <v>23425484330</v>
          </cell>
          <cell r="D535">
            <v>68743630860</v>
          </cell>
          <cell r="E535">
            <v>28724759434</v>
          </cell>
          <cell r="F535">
            <v>66200462781</v>
          </cell>
          <cell r="G535">
            <v>119158108</v>
          </cell>
          <cell r="H535">
            <v>398451759</v>
          </cell>
          <cell r="I535">
            <v>279687749</v>
          </cell>
          <cell r="J535">
            <v>629860072</v>
          </cell>
        </row>
        <row r="536">
          <cell r="A536" t="str">
            <v>SORGO</v>
          </cell>
          <cell r="B536" t="str">
            <v>(3º Nível) SORGO</v>
          </cell>
          <cell r="C536">
            <v>6908</v>
          </cell>
          <cell r="D536">
            <v>30670</v>
          </cell>
          <cell r="E536">
            <v>0</v>
          </cell>
          <cell r="F536">
            <v>0</v>
          </cell>
          <cell r="G536">
            <v>96000</v>
          </cell>
          <cell r="H536">
            <v>1000000</v>
          </cell>
          <cell r="I536">
            <v>0</v>
          </cell>
          <cell r="J536">
            <v>0</v>
          </cell>
        </row>
        <row r="537">
          <cell r="A537" t="str">
            <v>SORO DE LEITE</v>
          </cell>
          <cell r="B537" t="str">
            <v>(3º Nível) SORO DE LEITE</v>
          </cell>
          <cell r="C537">
            <v>131251</v>
          </cell>
          <cell r="D537">
            <v>161889</v>
          </cell>
          <cell r="E537">
            <v>532508</v>
          </cell>
          <cell r="F537">
            <v>554363</v>
          </cell>
          <cell r="G537">
            <v>13522298</v>
          </cell>
          <cell r="H537">
            <v>9382050</v>
          </cell>
          <cell r="I537">
            <v>15763819</v>
          </cell>
          <cell r="J537">
            <v>8276849</v>
          </cell>
        </row>
        <row r="538">
          <cell r="A538" t="str">
            <v>SORVETES E PREPARAÇÕES P/ SORVETES, CREMES, ETC.</v>
          </cell>
          <cell r="B538" t="str">
            <v>(3º Nível) SORVETES E PREPARAÇÕES P/ SORVETES, CREMES, ETC.</v>
          </cell>
          <cell r="C538">
            <v>5507250</v>
          </cell>
          <cell r="D538">
            <v>1280636</v>
          </cell>
          <cell r="E538">
            <v>9321228</v>
          </cell>
          <cell r="F538">
            <v>2161402</v>
          </cell>
          <cell r="G538">
            <v>5687682</v>
          </cell>
          <cell r="H538">
            <v>1414145</v>
          </cell>
          <cell r="I538">
            <v>5696802</v>
          </cell>
          <cell r="J538">
            <v>1423973</v>
          </cell>
        </row>
        <row r="539">
          <cell r="A539" t="str">
            <v>SUBSTÂNCIAS ANIMAIS  PARA PREPARAÇÕES FARMACEUT.</v>
          </cell>
          <cell r="B539" t="str">
            <v>(3º Nível) SUBSTÂNCIAS ANIMAIS  PARA PREPARAÇÕES FARMACEUT.</v>
          </cell>
          <cell r="C539">
            <v>46439013</v>
          </cell>
          <cell r="D539">
            <v>811281</v>
          </cell>
          <cell r="E539">
            <v>53936078</v>
          </cell>
          <cell r="F539">
            <v>1286435</v>
          </cell>
          <cell r="G539">
            <v>21819438</v>
          </cell>
          <cell r="H539">
            <v>2181401</v>
          </cell>
          <cell r="I539">
            <v>18189817</v>
          </cell>
          <cell r="J539">
            <v>4232140</v>
          </cell>
        </row>
        <row r="540">
          <cell r="A540" t="str">
            <v>SUCO DE TOMATE</v>
          </cell>
          <cell r="B540" t="str">
            <v>(3º Nível) SUCO DE TOMATE</v>
          </cell>
          <cell r="C540">
            <v>44736</v>
          </cell>
          <cell r="D540">
            <v>27348</v>
          </cell>
          <cell r="E540">
            <v>38259</v>
          </cell>
          <cell r="F540">
            <v>24061</v>
          </cell>
          <cell r="G540">
            <v>207868</v>
          </cell>
          <cell r="H540">
            <v>248248</v>
          </cell>
          <cell r="I540">
            <v>177455</v>
          </cell>
          <cell r="J540">
            <v>203693</v>
          </cell>
        </row>
        <row r="541">
          <cell r="A541" t="str">
            <v>SUCOS DE ABACAXI</v>
          </cell>
          <cell r="B541" t="str">
            <v>(3º Nível) SUCOS DE ABACAXI</v>
          </cell>
          <cell r="C541">
            <v>7472363</v>
          </cell>
          <cell r="D541">
            <v>5085123</v>
          </cell>
          <cell r="E541">
            <v>9810546</v>
          </cell>
          <cell r="F541">
            <v>5925438</v>
          </cell>
          <cell r="G541">
            <v>75277</v>
          </cell>
          <cell r="H541">
            <v>42250</v>
          </cell>
          <cell r="I541">
            <v>12000</v>
          </cell>
          <cell r="J541">
            <v>2000</v>
          </cell>
        </row>
        <row r="542">
          <cell r="A542" t="str">
            <v>SUCOS DE LARANJA</v>
          </cell>
          <cell r="B542" t="str">
            <v>(3º Nível) SUCOS DE LARANJA</v>
          </cell>
          <cell r="C542">
            <v>753772197</v>
          </cell>
          <cell r="D542">
            <v>1059042706</v>
          </cell>
          <cell r="E542">
            <v>922378978</v>
          </cell>
          <cell r="F542">
            <v>1313851367</v>
          </cell>
          <cell r="G542">
            <v>12713</v>
          </cell>
          <cell r="H542">
            <v>12265</v>
          </cell>
          <cell r="I542">
            <v>52130</v>
          </cell>
          <cell r="J542">
            <v>51522</v>
          </cell>
        </row>
        <row r="543">
          <cell r="A543" t="str">
            <v>SUCOS DE MAÇÃ</v>
          </cell>
          <cell r="B543" t="str">
            <v>(3º Nível) SUCOS DE MAÇÃ</v>
          </cell>
          <cell r="C543">
            <v>10208213</v>
          </cell>
          <cell r="D543">
            <v>9104546</v>
          </cell>
          <cell r="E543">
            <v>8726451</v>
          </cell>
          <cell r="F543">
            <v>8220468</v>
          </cell>
          <cell r="G543">
            <v>85316</v>
          </cell>
          <cell r="H543">
            <v>101017</v>
          </cell>
          <cell r="I543">
            <v>54055</v>
          </cell>
          <cell r="J543">
            <v>70710</v>
          </cell>
        </row>
        <row r="544">
          <cell r="A544" t="str">
            <v>SUCOS DE OUTROS CÍTRICOS</v>
          </cell>
          <cell r="B544" t="str">
            <v>(3º Nível) SUCOS DE OUTROS CÍTRICOS</v>
          </cell>
          <cell r="C544">
            <v>24115143</v>
          </cell>
          <cell r="D544">
            <v>14021178</v>
          </cell>
          <cell r="E544">
            <v>21678050</v>
          </cell>
          <cell r="F544">
            <v>16888437</v>
          </cell>
          <cell r="G544">
            <v>235223</v>
          </cell>
          <cell r="H544">
            <v>51140</v>
          </cell>
          <cell r="I544">
            <v>8359</v>
          </cell>
          <cell r="J544">
            <v>1864</v>
          </cell>
        </row>
        <row r="545">
          <cell r="A545" t="str">
            <v>SUCOS DE UVA</v>
          </cell>
          <cell r="B545" t="str">
            <v>(3º Nível) SUCOS DE UVA</v>
          </cell>
          <cell r="C545">
            <v>829350</v>
          </cell>
          <cell r="D545">
            <v>435102</v>
          </cell>
          <cell r="E545">
            <v>2601263</v>
          </cell>
          <cell r="F545">
            <v>1478052</v>
          </cell>
          <cell r="G545">
            <v>22150</v>
          </cell>
          <cell r="H545">
            <v>25399</v>
          </cell>
          <cell r="I545">
            <v>17711</v>
          </cell>
          <cell r="J545">
            <v>26413</v>
          </cell>
        </row>
        <row r="546">
          <cell r="A546" t="str">
            <v>SUCOS E EXTRATOS VEGETAIS</v>
          </cell>
          <cell r="B546" t="str">
            <v>(3º Nível) SUCOS E EXTRATOS VEGETAIS</v>
          </cell>
          <cell r="C546">
            <v>65352192</v>
          </cell>
          <cell r="D546">
            <v>12235451</v>
          </cell>
          <cell r="E546">
            <v>57843745</v>
          </cell>
          <cell r="F546">
            <v>7310087</v>
          </cell>
          <cell r="G546">
            <v>43284493</v>
          </cell>
          <cell r="H546">
            <v>1722558</v>
          </cell>
          <cell r="I546">
            <v>53063488</v>
          </cell>
          <cell r="J546">
            <v>1964052</v>
          </cell>
        </row>
        <row r="547">
          <cell r="A547" t="str">
            <v>SUÍNOS VIVOS</v>
          </cell>
          <cell r="B547" t="str">
            <v>(3º Nível) SUÍNOS VIVOS</v>
          </cell>
          <cell r="C547">
            <v>1481457</v>
          </cell>
          <cell r="D547">
            <v>126404</v>
          </cell>
          <cell r="E547">
            <v>2255174</v>
          </cell>
          <cell r="F547">
            <v>134053</v>
          </cell>
          <cell r="G547">
            <v>756757</v>
          </cell>
          <cell r="H547">
            <v>77669</v>
          </cell>
          <cell r="I547">
            <v>1562829</v>
          </cell>
          <cell r="J547">
            <v>92563</v>
          </cell>
        </row>
        <row r="548">
          <cell r="A548" t="str">
            <v>SURUBINS CONGELADOS</v>
          </cell>
          <cell r="B548" t="str">
            <v>(3º Nível) SURUBINS CONGELADOS</v>
          </cell>
          <cell r="C548">
            <v>4425</v>
          </cell>
          <cell r="D548">
            <v>2503</v>
          </cell>
          <cell r="E548">
            <v>5731</v>
          </cell>
          <cell r="F548">
            <v>1712</v>
          </cell>
        </row>
        <row r="549">
          <cell r="A549" t="str">
            <v>SURUBINS, FRESCOS OU REFRIGERADOS</v>
          </cell>
          <cell r="B549" t="str">
            <v>(3º Nível) SURUBINS, FRESCOS OU REFRIGERADOS</v>
          </cell>
          <cell r="C549">
            <v>60920</v>
          </cell>
          <cell r="D549">
            <v>20616</v>
          </cell>
          <cell r="E549">
            <v>19635</v>
          </cell>
          <cell r="F549">
            <v>5092</v>
          </cell>
        </row>
        <row r="550">
          <cell r="A550" t="str">
            <v>TAMARAS FRESCAS</v>
          </cell>
          <cell r="B550" t="str">
            <v>(3º Nível) TAMARAS FRESCAS</v>
          </cell>
          <cell r="C550">
            <v>75844</v>
          </cell>
          <cell r="D550">
            <v>24536</v>
          </cell>
          <cell r="E550">
            <v>41935</v>
          </cell>
          <cell r="F550">
            <v>11634</v>
          </cell>
          <cell r="G550">
            <v>0</v>
          </cell>
          <cell r="H550">
            <v>0</v>
          </cell>
          <cell r="I550">
            <v>2334</v>
          </cell>
          <cell r="J550">
            <v>4095</v>
          </cell>
        </row>
        <row r="551">
          <cell r="A551" t="str">
            <v>TAMARAS SECAS</v>
          </cell>
          <cell r="B551" t="str">
            <v>(3º Nível) TAMARAS SECAS</v>
          </cell>
          <cell r="C551">
            <v>3990</v>
          </cell>
          <cell r="D551">
            <v>374</v>
          </cell>
          <cell r="E551">
            <v>3729</v>
          </cell>
          <cell r="F551">
            <v>389</v>
          </cell>
          <cell r="G551">
            <v>640060</v>
          </cell>
          <cell r="H551">
            <v>228205</v>
          </cell>
          <cell r="I551">
            <v>1063827</v>
          </cell>
          <cell r="J551">
            <v>391822</v>
          </cell>
        </row>
        <row r="552">
          <cell r="A552" t="str">
            <v>TANGERINAS, MANDARINAS E SATOSUMAS FRESCAS OU SECAS</v>
          </cell>
          <cell r="B552" t="str">
            <v>(3º Nível) TANGERINAS, MANDARINAS E SATOSUMAS FRESCAS OU SECAS</v>
          </cell>
          <cell r="C552">
            <v>923</v>
          </cell>
          <cell r="D552">
            <v>734</v>
          </cell>
          <cell r="E552">
            <v>838</v>
          </cell>
          <cell r="F552">
            <v>960</v>
          </cell>
          <cell r="G552">
            <v>230004</v>
          </cell>
          <cell r="H552">
            <v>241199</v>
          </cell>
          <cell r="I552">
            <v>263753</v>
          </cell>
          <cell r="J552">
            <v>409630</v>
          </cell>
        </row>
        <row r="553">
          <cell r="A553" t="str">
            <v>TAPIOCA E SEUS SUCEDÂNEOS</v>
          </cell>
          <cell r="B553" t="str">
            <v>(3º Nível) TAPIOCA E SEUS SUCEDÂNEOS</v>
          </cell>
          <cell r="C553">
            <v>2417339</v>
          </cell>
          <cell r="D553">
            <v>1632543</v>
          </cell>
          <cell r="E553">
            <v>2954153</v>
          </cell>
          <cell r="F553">
            <v>1935416</v>
          </cell>
          <cell r="G553">
            <v>13688</v>
          </cell>
          <cell r="H553">
            <v>15494</v>
          </cell>
          <cell r="I553">
            <v>10161</v>
          </cell>
          <cell r="J553">
            <v>7465</v>
          </cell>
        </row>
        <row r="554">
          <cell r="A554" t="str">
            <v>TECIDOS E OUTROS PRODUTOS TÊXTEIS DE SEDA</v>
          </cell>
          <cell r="B554" t="str">
            <v>(3º Nível) TECIDOS E OUTROS PRODUTOS TÊXTEIS DE SEDA</v>
          </cell>
          <cell r="C554">
            <v>171898</v>
          </cell>
          <cell r="D554">
            <v>712</v>
          </cell>
          <cell r="E554">
            <v>107451</v>
          </cell>
          <cell r="F554">
            <v>465</v>
          </cell>
          <cell r="G554">
            <v>2360275</v>
          </cell>
          <cell r="H554">
            <v>12899</v>
          </cell>
          <cell r="I554">
            <v>2248053</v>
          </cell>
          <cell r="J554">
            <v>11124</v>
          </cell>
        </row>
        <row r="555">
          <cell r="A555" t="str">
            <v>TILÁPIAS CONGELADAS</v>
          </cell>
          <cell r="B555" t="str">
            <v>(3º Nível) TILÁPIAS CONGELADAS</v>
          </cell>
          <cell r="C555">
            <v>481598</v>
          </cell>
          <cell r="D555">
            <v>270542</v>
          </cell>
          <cell r="E555">
            <v>1519324</v>
          </cell>
          <cell r="F555">
            <v>745590</v>
          </cell>
        </row>
        <row r="556">
          <cell r="A556" t="str">
            <v>TILÁPIAS, FRESCAS OU REFRIGERADAS</v>
          </cell>
          <cell r="B556" t="str">
            <v>(3º Nível) TILÁPIAS, FRESCAS OU REFRIGERADAS</v>
          </cell>
          <cell r="C556">
            <v>7227</v>
          </cell>
          <cell r="D556">
            <v>1816</v>
          </cell>
          <cell r="E556">
            <v>43575</v>
          </cell>
          <cell r="F556">
            <v>15035</v>
          </cell>
        </row>
        <row r="557">
          <cell r="A557" t="str">
            <v>TILÁPIAS, VIVAS</v>
          </cell>
          <cell r="B557" t="str">
            <v>(3º Nível) TILÁPIAS, VIVAS</v>
          </cell>
          <cell r="C557">
            <v>9628</v>
          </cell>
          <cell r="D557">
            <v>3167</v>
          </cell>
          <cell r="E557">
            <v>7071</v>
          </cell>
          <cell r="F557">
            <v>2485</v>
          </cell>
        </row>
        <row r="558">
          <cell r="A558" t="str">
            <v>TOMATES</v>
          </cell>
          <cell r="B558" t="str">
            <v>(3º Nível) TOMATES</v>
          </cell>
          <cell r="C558">
            <v>1182286</v>
          </cell>
          <cell r="D558">
            <v>3613508</v>
          </cell>
          <cell r="E558">
            <v>544927</v>
          </cell>
          <cell r="F558">
            <v>793801</v>
          </cell>
          <cell r="G558">
            <v>213408</v>
          </cell>
          <cell r="H558">
            <v>269568</v>
          </cell>
          <cell r="I558">
            <v>54333</v>
          </cell>
          <cell r="J558">
            <v>102572</v>
          </cell>
        </row>
        <row r="559">
          <cell r="A559" t="str">
            <v>TOMATES PREPARADOS OU CONSERVADOS</v>
          </cell>
          <cell r="B559" t="str">
            <v>(3º Nível) TOMATES PREPARADOS OU CONSERVADOS</v>
          </cell>
          <cell r="C559">
            <v>2734879</v>
          </cell>
          <cell r="D559">
            <v>2727936</v>
          </cell>
          <cell r="E559">
            <v>1428009</v>
          </cell>
          <cell r="F559">
            <v>1487737</v>
          </cell>
          <cell r="G559">
            <v>18995898</v>
          </cell>
          <cell r="H559">
            <v>23513233</v>
          </cell>
          <cell r="I559">
            <v>25566583</v>
          </cell>
          <cell r="J559">
            <v>28180516</v>
          </cell>
        </row>
        <row r="560">
          <cell r="A560" t="str">
            <v>TRIGO</v>
          </cell>
          <cell r="B560" t="str">
            <v>(3º Nível) TRIGO</v>
          </cell>
          <cell r="C560">
            <v>61100111</v>
          </cell>
          <cell r="D560">
            <v>305543278</v>
          </cell>
          <cell r="E560">
            <v>122634089</v>
          </cell>
          <cell r="F560">
            <v>567757376</v>
          </cell>
          <cell r="G560">
            <v>852568472</v>
          </cell>
          <cell r="H560">
            <v>3992330307</v>
          </cell>
          <cell r="I560">
            <v>1003081858</v>
          </cell>
          <cell r="J560">
            <v>3839542819</v>
          </cell>
        </row>
        <row r="561">
          <cell r="A561" t="str">
            <v>TRIGO MOURISCO</v>
          </cell>
          <cell r="B561" t="str">
            <v>(3º Nível) TRIGO MOURISCO</v>
          </cell>
          <cell r="C561">
            <v>480532</v>
          </cell>
          <cell r="D561">
            <v>1038557</v>
          </cell>
          <cell r="E561">
            <v>317521</v>
          </cell>
          <cell r="F561">
            <v>606281</v>
          </cell>
        </row>
        <row r="562">
          <cell r="A562" t="str">
            <v>TRUTAS CONGELADAS</v>
          </cell>
          <cell r="B562" t="str">
            <v>(3º Nível) TRUTAS CONGELADAS</v>
          </cell>
          <cell r="C562">
            <v>1182</v>
          </cell>
          <cell r="D562">
            <v>154</v>
          </cell>
          <cell r="E562">
            <v>1235</v>
          </cell>
          <cell r="F562">
            <v>122</v>
          </cell>
          <cell r="G562">
            <v>59758</v>
          </cell>
          <cell r="H562">
            <v>14236</v>
          </cell>
          <cell r="I562">
            <v>377250</v>
          </cell>
          <cell r="J562">
            <v>83700</v>
          </cell>
        </row>
        <row r="563">
          <cell r="A563" t="str">
            <v>TRUTAS, VIVAS</v>
          </cell>
          <cell r="B563" t="str">
            <v>(3º Nível) TRUTAS, VIVAS</v>
          </cell>
          <cell r="C563">
            <v>371</v>
          </cell>
          <cell r="D563">
            <v>130</v>
          </cell>
          <cell r="E563">
            <v>1053</v>
          </cell>
          <cell r="F563">
            <v>305</v>
          </cell>
          <cell r="G563">
            <v>274899</v>
          </cell>
          <cell r="H563">
            <v>53888</v>
          </cell>
          <cell r="I563">
            <v>0</v>
          </cell>
          <cell r="J563">
            <v>0</v>
          </cell>
        </row>
        <row r="564">
          <cell r="A564" t="str">
            <v>UÍSQUE</v>
          </cell>
          <cell r="B564" t="str">
            <v>(3º Nível) UÍSQUE</v>
          </cell>
          <cell r="C564">
            <v>1197143</v>
          </cell>
          <cell r="D564">
            <v>373016</v>
          </cell>
          <cell r="E564">
            <v>2210366</v>
          </cell>
          <cell r="F564">
            <v>635756</v>
          </cell>
          <cell r="G564">
            <v>39821977</v>
          </cell>
          <cell r="H564">
            <v>15512423</v>
          </cell>
          <cell r="I564">
            <v>84836195</v>
          </cell>
          <cell r="J564">
            <v>31851096</v>
          </cell>
        </row>
        <row r="565">
          <cell r="A565" t="str">
            <v>UVAS FRESCAS</v>
          </cell>
          <cell r="B565" t="str">
            <v>(3º Nível) UVAS FRESCAS</v>
          </cell>
          <cell r="C565">
            <v>24448771</v>
          </cell>
          <cell r="D565">
            <v>10752377</v>
          </cell>
          <cell r="E565">
            <v>49908197</v>
          </cell>
          <cell r="F565">
            <v>22531348</v>
          </cell>
          <cell r="G565">
            <v>9649052</v>
          </cell>
          <cell r="H565">
            <v>6800816</v>
          </cell>
          <cell r="I565">
            <v>7100822</v>
          </cell>
          <cell r="J565">
            <v>5245458</v>
          </cell>
        </row>
        <row r="566">
          <cell r="A566" t="str">
            <v>UVAS SECAS</v>
          </cell>
          <cell r="B566" t="str">
            <v>(3º Nível) UVAS SECAS</v>
          </cell>
          <cell r="C566">
            <v>50011</v>
          </cell>
          <cell r="D566">
            <v>30065</v>
          </cell>
          <cell r="E566">
            <v>32783</v>
          </cell>
          <cell r="F566">
            <v>17349</v>
          </cell>
          <cell r="G566">
            <v>17439452</v>
          </cell>
          <cell r="H566">
            <v>10972560</v>
          </cell>
          <cell r="I566">
            <v>15063632</v>
          </cell>
          <cell r="J566">
            <v>10852264</v>
          </cell>
        </row>
        <row r="567">
          <cell r="A567" t="str">
            <v>VESTUÁRIO E OUTROS PRODUTOS TÊXTEIS DE ALGODÃO</v>
          </cell>
          <cell r="B567" t="str">
            <v>(3º Nível) VESTUÁRIO E OUTROS PRODUTOS TÊXTEIS DE ALGODÃO</v>
          </cell>
          <cell r="C567">
            <v>39616790</v>
          </cell>
          <cell r="D567">
            <v>3817393</v>
          </cell>
          <cell r="E567">
            <v>55816149</v>
          </cell>
          <cell r="F567">
            <v>4743383</v>
          </cell>
          <cell r="G567">
            <v>214015981</v>
          </cell>
          <cell r="H567">
            <v>13247970</v>
          </cell>
          <cell r="I567">
            <v>231116534</v>
          </cell>
          <cell r="J567">
            <v>14216338</v>
          </cell>
        </row>
        <row r="568">
          <cell r="A568" t="str">
            <v>VESTUÁRIOS E PRODUTOS TÊXTEIS DE LÃ</v>
          </cell>
          <cell r="B568" t="str">
            <v>(3º Nível) VESTUÁRIOS E PRODUTOS TÊXTEIS DE LÃ</v>
          </cell>
          <cell r="C568">
            <v>375861</v>
          </cell>
          <cell r="D568">
            <v>9495</v>
          </cell>
          <cell r="E568">
            <v>494290</v>
          </cell>
          <cell r="F568">
            <v>14768</v>
          </cell>
          <cell r="G568">
            <v>5063258</v>
          </cell>
          <cell r="H568">
            <v>129550</v>
          </cell>
          <cell r="I568">
            <v>5981026</v>
          </cell>
          <cell r="J568">
            <v>158387</v>
          </cell>
        </row>
        <row r="569">
          <cell r="A569" t="str">
            <v>VINAGRE</v>
          </cell>
          <cell r="B569" t="str">
            <v>(3º Nível) VINAGRE</v>
          </cell>
          <cell r="C569">
            <v>633136</v>
          </cell>
          <cell r="D569">
            <v>1764905</v>
          </cell>
          <cell r="E569">
            <v>570224</v>
          </cell>
          <cell r="F569">
            <v>1486935</v>
          </cell>
          <cell r="G569">
            <v>1225306</v>
          </cell>
          <cell r="H569">
            <v>563431</v>
          </cell>
          <cell r="I569">
            <v>1492638</v>
          </cell>
          <cell r="J569">
            <v>585374</v>
          </cell>
        </row>
        <row r="570">
          <cell r="A570" t="str">
            <v>VINHO</v>
          </cell>
          <cell r="B570" t="str">
            <v>(3º Nível) VINHO</v>
          </cell>
          <cell r="C570">
            <v>4256695</v>
          </cell>
          <cell r="D570">
            <v>2547247</v>
          </cell>
          <cell r="E570">
            <v>7587086</v>
          </cell>
          <cell r="F570">
            <v>5383605</v>
          </cell>
          <cell r="G570">
            <v>195142859</v>
          </cell>
          <cell r="H570">
            <v>69519826</v>
          </cell>
          <cell r="I570">
            <v>270146725</v>
          </cell>
          <cell r="J570">
            <v>89942784</v>
          </cell>
        </row>
        <row r="571">
          <cell r="A571" t="str">
            <v>VODKA</v>
          </cell>
          <cell r="B571" t="str">
            <v>(3º Nível) VODKA</v>
          </cell>
          <cell r="C571">
            <v>409439</v>
          </cell>
          <cell r="D571">
            <v>301998</v>
          </cell>
          <cell r="E571">
            <v>420531</v>
          </cell>
          <cell r="F571">
            <v>333104</v>
          </cell>
          <cell r="G571">
            <v>3964990</v>
          </cell>
          <cell r="H571">
            <v>1535336</v>
          </cell>
          <cell r="I571">
            <v>5819620</v>
          </cell>
          <cell r="J571">
            <v>2673257</v>
          </cell>
        </row>
        <row r="572">
          <cell r="A572" t="str">
            <v>WAFFLES E 'WAFERS'</v>
          </cell>
          <cell r="B572" t="str">
            <v>(3º Nível) WAFFLES E 'WAFERS'</v>
          </cell>
          <cell r="C572">
            <v>23520306</v>
          </cell>
          <cell r="D572">
            <v>10480099</v>
          </cell>
          <cell r="E572">
            <v>26132664</v>
          </cell>
          <cell r="F572">
            <v>11651957</v>
          </cell>
          <cell r="G572">
            <v>8653811</v>
          </cell>
          <cell r="H572">
            <v>1772426</v>
          </cell>
          <cell r="I572">
            <v>14258540</v>
          </cell>
          <cell r="J572">
            <v>2730872</v>
          </cell>
        </row>
        <row r="573">
          <cell r="A573" t="str">
            <v>TRIGO MOURISCO</v>
          </cell>
          <cell r="B573" t="str">
            <v>(3º Nível) TRIGO MOURISCO</v>
          </cell>
        </row>
        <row r="574">
          <cell r="A574" t="str">
            <v>TRUTAS CONGELADAS</v>
          </cell>
          <cell r="B574" t="str">
            <v>(3º Nível) TRUTAS CONGELADAS</v>
          </cell>
        </row>
        <row r="575">
          <cell r="A575" t="str">
            <v>TRUTAS, VIVAS</v>
          </cell>
          <cell r="B575" t="str">
            <v>(3º Nível) TRUTAS, VIVAS</v>
          </cell>
        </row>
        <row r="576">
          <cell r="A576" t="str">
            <v>UÍSQUE</v>
          </cell>
          <cell r="B576" t="str">
            <v>(3º Nível) UÍSQUE</v>
          </cell>
        </row>
        <row r="577">
          <cell r="A577" t="str">
            <v>UVAS FRESCAS</v>
          </cell>
          <cell r="B577" t="str">
            <v>(3º Nível) UVAS FRESCAS</v>
          </cell>
        </row>
        <row r="578">
          <cell r="A578" t="str">
            <v>UVAS SECAS</v>
          </cell>
          <cell r="B578" t="str">
            <v>(3º Nível) UVAS SECAS</v>
          </cell>
        </row>
        <row r="579">
          <cell r="A579" t="str">
            <v>VESTUÁRIO E OUTROS PRODUTOS TÊXTEIS DE ALGODÃO</v>
          </cell>
          <cell r="B579" t="str">
            <v>(3º Nível) VESTUÁRIO E OUTROS PRODUTOS TÊXTEIS DE ALGODÃO</v>
          </cell>
        </row>
        <row r="580">
          <cell r="A580" t="str">
            <v>VESTUÁRIOS E PRODUTOS TÊXTEIS DE LÃ</v>
          </cell>
          <cell r="B580" t="str">
            <v>(3º Nível) VESTUÁRIOS E PRODUTOS TÊXTEIS DE LÃ</v>
          </cell>
        </row>
        <row r="581">
          <cell r="A581" t="str">
            <v>VINAGRE</v>
          </cell>
          <cell r="B581" t="str">
            <v>(3º Nível) VINAGRE</v>
          </cell>
        </row>
        <row r="582">
          <cell r="A582" t="str">
            <v>VINHO</v>
          </cell>
          <cell r="B582" t="str">
            <v>(3º Nível) VINHO</v>
          </cell>
        </row>
        <row r="583">
          <cell r="A583" t="str">
            <v>VODKA</v>
          </cell>
          <cell r="B583" t="str">
            <v>(3º Nível) VODKA</v>
          </cell>
        </row>
        <row r="584">
          <cell r="A584" t="str">
            <v>WAFFLES E 'WAFERS'</v>
          </cell>
          <cell r="B584" t="str">
            <v>(3º Nível) WAFFLES E 'WAFERS'</v>
          </cell>
        </row>
        <row r="585">
          <cell r="A585" t="e">
            <v>#VALUE!</v>
          </cell>
        </row>
        <row r="586">
          <cell r="A586" t="e">
            <v>#VALUE!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  <row r="601">
          <cell r="A601" t="e">
            <v>#VALUE!</v>
          </cell>
        </row>
        <row r="602">
          <cell r="A602" t="e">
            <v>#VALUE!</v>
          </cell>
        </row>
        <row r="603">
          <cell r="A603" t="e">
            <v>#VALUE!</v>
          </cell>
        </row>
        <row r="604">
          <cell r="A604" t="e">
            <v>#VALUE!</v>
          </cell>
        </row>
        <row r="605">
          <cell r="A605" t="e">
            <v>#VALUE!</v>
          </cell>
        </row>
        <row r="606">
          <cell r="A606" t="e">
            <v>#VALUE!</v>
          </cell>
        </row>
        <row r="607">
          <cell r="A607" t="e">
            <v>#VALUE!</v>
          </cell>
        </row>
        <row r="608">
          <cell r="A608" t="e">
            <v>#VALUE!</v>
          </cell>
        </row>
        <row r="609">
          <cell r="A609" t="e">
            <v>#VALUE!</v>
          </cell>
        </row>
        <row r="610">
          <cell r="A610" t="e">
            <v>#VALUE!</v>
          </cell>
        </row>
        <row r="611">
          <cell r="A611" t="e">
            <v>#VALUE!</v>
          </cell>
        </row>
        <row r="612">
          <cell r="A612" t="e">
            <v>#VALUE!</v>
          </cell>
        </row>
        <row r="613">
          <cell r="A613" t="e">
            <v>#VALUE!</v>
          </cell>
        </row>
        <row r="614">
          <cell r="A614" t="e">
            <v>#VALUE!</v>
          </cell>
        </row>
        <row r="615">
          <cell r="A615" t="e">
            <v>#VALUE!</v>
          </cell>
        </row>
        <row r="616">
          <cell r="A616" t="e">
            <v>#VALUE!</v>
          </cell>
        </row>
      </sheetData>
      <sheetData sheetId="2">
        <row r="1">
          <cell r="C1" t="str">
            <v>Agosto/19 - Julho/20</v>
          </cell>
          <cell r="E1" t="str">
            <v>Agosto/20 - Julho/21</v>
          </cell>
          <cell r="M1" t="str">
            <v>Agosto</v>
          </cell>
        </row>
        <row r="4">
          <cell r="A4" t="str">
            <v/>
          </cell>
          <cell r="B4" t="str">
            <v xml:space="preserve">(1º Nível) </v>
          </cell>
          <cell r="C4">
            <v>101445911728</v>
          </cell>
          <cell r="D4">
            <v>217266153838</v>
          </cell>
          <cell r="E4">
            <v>112757632898</v>
          </cell>
          <cell r="F4">
            <v>216929118797</v>
          </cell>
          <cell r="G4">
            <v>12872018395</v>
          </cell>
          <cell r="H4">
            <v>17487082420</v>
          </cell>
          <cell r="I4">
            <v>14571078449</v>
          </cell>
          <cell r="J4">
            <v>18666189484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356286800</v>
          </cell>
          <cell r="D5">
            <v>139318727</v>
          </cell>
          <cell r="E5">
            <v>217013769</v>
          </cell>
          <cell r="F5">
            <v>60295458</v>
          </cell>
          <cell r="G5">
            <v>8572303</v>
          </cell>
          <cell r="H5">
            <v>236242</v>
          </cell>
          <cell r="I5">
            <v>9167996</v>
          </cell>
          <cell r="J5">
            <v>327367</v>
          </cell>
        </row>
        <row r="6">
          <cell r="A6" t="str">
            <v>BEBIDAS</v>
          </cell>
          <cell r="B6" t="str">
            <v>(1º Nível) BEBIDAS</v>
          </cell>
          <cell r="C6">
            <v>338801806</v>
          </cell>
          <cell r="D6">
            <v>244191471</v>
          </cell>
          <cell r="E6">
            <v>352094079</v>
          </cell>
          <cell r="F6">
            <v>316097767</v>
          </cell>
          <cell r="G6">
            <v>671570075</v>
          </cell>
          <cell r="H6">
            <v>298953413</v>
          </cell>
          <cell r="I6">
            <v>840426871</v>
          </cell>
          <cell r="J6">
            <v>371484112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283946319</v>
          </cell>
          <cell r="D7">
            <v>74800751</v>
          </cell>
          <cell r="E7">
            <v>325607221</v>
          </cell>
          <cell r="F7">
            <v>84269520</v>
          </cell>
          <cell r="G7">
            <v>305181542</v>
          </cell>
          <cell r="H7">
            <v>103349454</v>
          </cell>
          <cell r="I7">
            <v>377386101</v>
          </cell>
          <cell r="J7">
            <v>123321947</v>
          </cell>
        </row>
        <row r="8">
          <cell r="A8" t="str">
            <v>CAFÉ</v>
          </cell>
          <cell r="B8" t="str">
            <v>(1º Nível) CAFÉ</v>
          </cell>
          <cell r="C8">
            <v>5121420886</v>
          </cell>
          <cell r="D8">
            <v>2270751164</v>
          </cell>
          <cell r="E8">
            <v>5972939978</v>
          </cell>
          <cell r="F8">
            <v>2638165746</v>
          </cell>
          <cell r="G8">
            <v>82888848</v>
          </cell>
          <cell r="H8">
            <v>5243385</v>
          </cell>
          <cell r="I8">
            <v>74571963</v>
          </cell>
          <cell r="J8">
            <v>7594444</v>
          </cell>
          <cell r="M8">
            <v>3070756363</v>
          </cell>
          <cell r="N8">
            <v>1946014233</v>
          </cell>
          <cell r="O8">
            <v>3769099005</v>
          </cell>
          <cell r="P8">
            <v>2398077818</v>
          </cell>
        </row>
        <row r="9">
          <cell r="A9" t="str">
            <v>CARNES</v>
          </cell>
          <cell r="B9" t="str">
            <v>(1º Nível) CARNES</v>
          </cell>
          <cell r="C9">
            <v>17506114534</v>
          </cell>
          <cell r="D9">
            <v>7309596028</v>
          </cell>
          <cell r="E9">
            <v>18446438555</v>
          </cell>
          <cell r="F9">
            <v>7665132758</v>
          </cell>
          <cell r="G9">
            <v>424896055</v>
          </cell>
          <cell r="H9">
            <v>72647628</v>
          </cell>
          <cell r="I9">
            <v>480904635</v>
          </cell>
          <cell r="J9">
            <v>89349392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6850034081</v>
          </cell>
          <cell r="D10">
            <v>37643133602</v>
          </cell>
          <cell r="E10">
            <v>6687436397</v>
          </cell>
          <cell r="F10">
            <v>34969647250</v>
          </cell>
          <cell r="G10">
            <v>2890727259</v>
          </cell>
          <cell r="H10">
            <v>10955235743</v>
          </cell>
          <cell r="I10">
            <v>3412625020</v>
          </cell>
          <cell r="J10">
            <v>11374109000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345736693</v>
          </cell>
          <cell r="D11">
            <v>177179127</v>
          </cell>
          <cell r="E11">
            <v>389713916</v>
          </cell>
          <cell r="F11">
            <v>179113959</v>
          </cell>
          <cell r="G11">
            <v>49836540</v>
          </cell>
          <cell r="H11">
            <v>20239558</v>
          </cell>
          <cell r="I11">
            <v>66946070</v>
          </cell>
          <cell r="J11">
            <v>28706017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38305480437</v>
          </cell>
          <cell r="D12">
            <v>110025951223</v>
          </cell>
          <cell r="E12">
            <v>41938814003</v>
          </cell>
          <cell r="F12">
            <v>98416223564</v>
          </cell>
          <cell r="G12">
            <v>170124861</v>
          </cell>
          <cell r="H12">
            <v>492040163</v>
          </cell>
          <cell r="I12">
            <v>660184250</v>
          </cell>
          <cell r="J12">
            <v>1322272614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7624717360</v>
          </cell>
          <cell r="D13">
            <v>24761258333</v>
          </cell>
          <cell r="E13">
            <v>10925310148</v>
          </cell>
          <cell r="F13">
            <v>33763280049</v>
          </cell>
          <cell r="G13">
            <v>600666141</v>
          </cell>
          <cell r="H13">
            <v>1082395592</v>
          </cell>
          <cell r="I13">
            <v>241237583</v>
          </cell>
          <cell r="J13">
            <v>378692704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1281824015</v>
          </cell>
          <cell r="D14">
            <v>456400435</v>
          </cell>
          <cell r="E14">
            <v>1549870607</v>
          </cell>
          <cell r="F14">
            <v>473141674</v>
          </cell>
          <cell r="G14">
            <v>138474941</v>
          </cell>
          <cell r="H14">
            <v>37487634</v>
          </cell>
          <cell r="I14">
            <v>153812169</v>
          </cell>
          <cell r="J14">
            <v>57571594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949823739</v>
          </cell>
          <cell r="D15">
            <v>423934818</v>
          </cell>
          <cell r="E15">
            <v>1008623314</v>
          </cell>
          <cell r="F15">
            <v>435156210</v>
          </cell>
          <cell r="G15">
            <v>303050790</v>
          </cell>
          <cell r="H15">
            <v>98678878</v>
          </cell>
          <cell r="I15">
            <v>383176232</v>
          </cell>
          <cell r="J15">
            <v>192436487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1061604357</v>
          </cell>
          <cell r="D16">
            <v>610825285</v>
          </cell>
          <cell r="E16">
            <v>1139374604</v>
          </cell>
          <cell r="F16">
            <v>690113686</v>
          </cell>
          <cell r="G16">
            <v>645736223</v>
          </cell>
          <cell r="H16">
            <v>122423014</v>
          </cell>
          <cell r="I16">
            <v>722856536</v>
          </cell>
          <cell r="J16">
            <v>127869662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3415171060</v>
          </cell>
          <cell r="D17">
            <v>2080007458</v>
          </cell>
          <cell r="E17">
            <v>4144244470</v>
          </cell>
          <cell r="F17">
            <v>2559186982</v>
          </cell>
          <cell r="G17">
            <v>599016771</v>
          </cell>
          <cell r="H17">
            <v>71040128</v>
          </cell>
          <cell r="I17">
            <v>579774006</v>
          </cell>
          <cell r="J17">
            <v>87125891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967030137</v>
          </cell>
          <cell r="D18">
            <v>993272679</v>
          </cell>
          <cell r="E18">
            <v>1138306460</v>
          </cell>
          <cell r="F18">
            <v>1170150186</v>
          </cell>
          <cell r="G18">
            <v>607076090</v>
          </cell>
          <cell r="H18">
            <v>465824577</v>
          </cell>
          <cell r="I18">
            <v>597275178</v>
          </cell>
          <cell r="J18">
            <v>424832036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1807155046</v>
          </cell>
          <cell r="D19">
            <v>496593387</v>
          </cell>
          <cell r="E19">
            <v>1639358572</v>
          </cell>
          <cell r="F19">
            <v>547901121</v>
          </cell>
          <cell r="G19">
            <v>54997421</v>
          </cell>
          <cell r="H19">
            <v>12451807</v>
          </cell>
          <cell r="I19">
            <v>52739120</v>
          </cell>
          <cell r="J19">
            <v>10725141</v>
          </cell>
        </row>
        <row r="20">
          <cell r="A20" t="str">
            <v>LÁCTEOS</v>
          </cell>
          <cell r="B20" t="str">
            <v>(1º Nível) LÁCTEOS</v>
          </cell>
          <cell r="C20">
            <v>64492840</v>
          </cell>
          <cell r="D20">
            <v>27857280</v>
          </cell>
          <cell r="E20">
            <v>99057128</v>
          </cell>
          <cell r="F20">
            <v>40120351</v>
          </cell>
          <cell r="G20">
            <v>391107551</v>
          </cell>
          <cell r="H20">
            <v>119670552</v>
          </cell>
          <cell r="I20">
            <v>610011878</v>
          </cell>
          <cell r="J20">
            <v>191255126</v>
          </cell>
        </row>
        <row r="21">
          <cell r="A21" t="str">
            <v>PESCADOS</v>
          </cell>
          <cell r="B21" t="str">
            <v>(1º Nível) PESCADOS</v>
          </cell>
          <cell r="C21">
            <v>289769076</v>
          </cell>
          <cell r="D21">
            <v>49046640</v>
          </cell>
          <cell r="E21">
            <v>296890113</v>
          </cell>
          <cell r="F21">
            <v>45782965</v>
          </cell>
          <cell r="G21">
            <v>1019073096</v>
          </cell>
          <cell r="H21">
            <v>290943880</v>
          </cell>
          <cell r="I21">
            <v>1024879273</v>
          </cell>
          <cell r="J21">
            <v>332420403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11306084</v>
          </cell>
          <cell r="D22">
            <v>3056246</v>
          </cell>
          <cell r="E22">
            <v>14306859</v>
          </cell>
          <cell r="F22">
            <v>3196648</v>
          </cell>
          <cell r="G22">
            <v>40717114</v>
          </cell>
          <cell r="H22">
            <v>4191612</v>
          </cell>
          <cell r="I22">
            <v>40219790</v>
          </cell>
          <cell r="J22">
            <v>3217141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803393861</v>
          </cell>
          <cell r="D23">
            <v>485570273</v>
          </cell>
          <cell r="E23">
            <v>855275272</v>
          </cell>
          <cell r="F23">
            <v>528503171</v>
          </cell>
          <cell r="G23">
            <v>337529207</v>
          </cell>
          <cell r="H23">
            <v>91396767</v>
          </cell>
          <cell r="I23">
            <v>333661260</v>
          </cell>
          <cell r="J23">
            <v>92548233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91692638</v>
          </cell>
          <cell r="D24">
            <v>41429756</v>
          </cell>
          <cell r="E24">
            <v>175657114</v>
          </cell>
          <cell r="F24">
            <v>54648438</v>
          </cell>
          <cell r="G24">
            <v>1219</v>
          </cell>
          <cell r="H24">
            <v>10</v>
          </cell>
          <cell r="I24">
            <v>11024</v>
          </cell>
          <cell r="J24">
            <v>935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11285146063</v>
          </cell>
          <cell r="D25">
            <v>25541315840</v>
          </cell>
          <cell r="E25">
            <v>12523732059</v>
          </cell>
          <cell r="F25">
            <v>28477189747</v>
          </cell>
          <cell r="G25">
            <v>1317940649</v>
          </cell>
          <cell r="H25">
            <v>1143257516</v>
          </cell>
          <cell r="I25">
            <v>1442764547</v>
          </cell>
          <cell r="J25">
            <v>1304889562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210124445</v>
          </cell>
          <cell r="D26">
            <v>287759971</v>
          </cell>
          <cell r="E26">
            <v>303262944</v>
          </cell>
          <cell r="F26">
            <v>378066618</v>
          </cell>
          <cell r="G26">
            <v>1028765557</v>
          </cell>
          <cell r="H26">
            <v>1232271365</v>
          </cell>
          <cell r="I26">
            <v>920104402</v>
          </cell>
          <cell r="J26">
            <v>1137795944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278328318</v>
          </cell>
          <cell r="D27">
            <v>552609982</v>
          </cell>
          <cell r="E27">
            <v>457809994</v>
          </cell>
          <cell r="F27">
            <v>634976968</v>
          </cell>
          <cell r="G27">
            <v>855604959</v>
          </cell>
          <cell r="H27">
            <v>598042753</v>
          </cell>
          <cell r="I27">
            <v>1216596806</v>
          </cell>
          <cell r="J27">
            <v>847365104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291027561</v>
          </cell>
          <cell r="D28">
            <v>296425132</v>
          </cell>
          <cell r="E28">
            <v>364803408</v>
          </cell>
          <cell r="F28">
            <v>362619821</v>
          </cell>
          <cell r="G28">
            <v>317661021</v>
          </cell>
          <cell r="H28">
            <v>164879203</v>
          </cell>
          <cell r="I28">
            <v>321707451</v>
          </cell>
          <cell r="J28">
            <v>157115757</v>
          </cell>
        </row>
        <row r="29">
          <cell r="A29" t="str">
            <v>SUCOS</v>
          </cell>
          <cell r="B29" t="str">
            <v>(1º Nível) SUCOS</v>
          </cell>
          <cell r="C29">
            <v>1905483572</v>
          </cell>
          <cell r="D29">
            <v>2273868230</v>
          </cell>
          <cell r="E29">
            <v>1791691914</v>
          </cell>
          <cell r="F29">
            <v>2436138140</v>
          </cell>
          <cell r="G29">
            <v>10802162</v>
          </cell>
          <cell r="H29">
            <v>4181546</v>
          </cell>
          <cell r="I29">
            <v>8038288</v>
          </cell>
          <cell r="J29">
            <v>3162871</v>
          </cell>
        </row>
        <row r="30">
          <cell r="A30" t="str">
            <v/>
          </cell>
          <cell r="B30" t="str">
            <v xml:space="preserve">(2º Nível) </v>
          </cell>
          <cell r="C30">
            <v>101445911728</v>
          </cell>
          <cell r="D30">
            <v>217266153838</v>
          </cell>
          <cell r="E30">
            <v>112757632898</v>
          </cell>
          <cell r="F30">
            <v>216929118797</v>
          </cell>
          <cell r="G30">
            <v>12872018395</v>
          </cell>
          <cell r="H30">
            <v>17487082420</v>
          </cell>
          <cell r="I30">
            <v>14571078449</v>
          </cell>
          <cell r="J30">
            <v>18666189484</v>
          </cell>
        </row>
        <row r="31">
          <cell r="A31" t="str">
            <v>ABACATES</v>
          </cell>
          <cell r="B31" t="str">
            <v>(2º Nível) ABACATES</v>
          </cell>
          <cell r="C31">
            <v>14175093</v>
          </cell>
          <cell r="D31">
            <v>8065678</v>
          </cell>
          <cell r="E31">
            <v>14549420</v>
          </cell>
          <cell r="F31">
            <v>8393821</v>
          </cell>
          <cell r="G31">
            <v>1041443</v>
          </cell>
          <cell r="H31">
            <v>486796</v>
          </cell>
          <cell r="I31">
            <v>714898</v>
          </cell>
          <cell r="J31">
            <v>269589</v>
          </cell>
        </row>
        <row r="32">
          <cell r="A32" t="str">
            <v>ABACAXIS</v>
          </cell>
          <cell r="B32" t="str">
            <v>(2º Nível) ABACAXIS</v>
          </cell>
          <cell r="C32">
            <v>1494010</v>
          </cell>
          <cell r="D32">
            <v>2789337</v>
          </cell>
          <cell r="E32">
            <v>3337794</v>
          </cell>
          <cell r="F32">
            <v>5742079</v>
          </cell>
          <cell r="G32">
            <v>235713</v>
          </cell>
          <cell r="H32">
            <v>14490</v>
          </cell>
          <cell r="I32">
            <v>121259</v>
          </cell>
          <cell r="J32">
            <v>18734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599</v>
          </cell>
          <cell r="D33">
            <v>269</v>
          </cell>
          <cell r="E33">
            <v>643</v>
          </cell>
          <cell r="F33">
            <v>244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6541169009</v>
          </cell>
          <cell r="D34">
            <v>22955452290</v>
          </cell>
          <cell r="E34">
            <v>9625074571</v>
          </cell>
          <cell r="F34">
            <v>31504041674</v>
          </cell>
          <cell r="G34">
            <v>1544367</v>
          </cell>
          <cell r="H34">
            <v>1753858</v>
          </cell>
          <cell r="I34">
            <v>2840599</v>
          </cell>
          <cell r="J34">
            <v>2681232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478063327</v>
          </cell>
          <cell r="D35">
            <v>97024874</v>
          </cell>
          <cell r="E35">
            <v>469871394</v>
          </cell>
          <cell r="F35">
            <v>95013833</v>
          </cell>
          <cell r="G35">
            <v>105566338</v>
          </cell>
          <cell r="H35">
            <v>13308600</v>
          </cell>
          <cell r="I35">
            <v>118135305</v>
          </cell>
          <cell r="J35">
            <v>15416862</v>
          </cell>
        </row>
        <row r="36">
          <cell r="A36" t="str">
            <v>ÁLCOOL</v>
          </cell>
          <cell r="B36" t="str">
            <v>(2º Nível) ÁLCOOL</v>
          </cell>
          <cell r="C36">
            <v>1065722051</v>
          </cell>
          <cell r="D36">
            <v>1755555022</v>
          </cell>
          <cell r="E36">
            <v>1283461555</v>
          </cell>
          <cell r="F36">
            <v>2216751022</v>
          </cell>
          <cell r="G36">
            <v>548716135</v>
          </cell>
          <cell r="H36">
            <v>1033719385</v>
          </cell>
          <cell r="I36">
            <v>180265683</v>
          </cell>
          <cell r="J36">
            <v>323045539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3284538431</v>
          </cell>
          <cell r="D37">
            <v>2015259730</v>
          </cell>
          <cell r="E37">
            <v>4028362075</v>
          </cell>
          <cell r="F37">
            <v>2495134412</v>
          </cell>
          <cell r="G37">
            <v>544090278</v>
          </cell>
          <cell r="H37">
            <v>55501771</v>
          </cell>
          <cell r="I37">
            <v>527699581</v>
          </cell>
          <cell r="J37">
            <v>71775151</v>
          </cell>
        </row>
        <row r="38">
          <cell r="A38" t="str">
            <v>AMEIXAS</v>
          </cell>
          <cell r="B38" t="str">
            <v>(2º Nível) AMEIXAS</v>
          </cell>
          <cell r="C38">
            <v>15257</v>
          </cell>
          <cell r="D38">
            <v>4252</v>
          </cell>
          <cell r="E38">
            <v>21608</v>
          </cell>
          <cell r="F38">
            <v>4703</v>
          </cell>
          <cell r="G38">
            <v>21535033</v>
          </cell>
          <cell r="H38">
            <v>11861031</v>
          </cell>
          <cell r="I38">
            <v>31038526</v>
          </cell>
          <cell r="J38">
            <v>11730311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293613884</v>
          </cell>
          <cell r="D39">
            <v>238672072</v>
          </cell>
          <cell r="E39">
            <v>308570858</v>
          </cell>
          <cell r="F39">
            <v>240233305</v>
          </cell>
          <cell r="G39">
            <v>4419556</v>
          </cell>
          <cell r="H39">
            <v>2343514</v>
          </cell>
          <cell r="I39">
            <v>5479422</v>
          </cell>
          <cell r="J39">
            <v>4259478</v>
          </cell>
        </row>
        <row r="40">
          <cell r="A40" t="str">
            <v>AVESTRUZES VIVAS</v>
          </cell>
          <cell r="B40" t="str">
            <v>(2º Nível) AVESTRUZES VIVAS</v>
          </cell>
          <cell r="C40">
            <v>19</v>
          </cell>
          <cell r="D40">
            <v>1</v>
          </cell>
          <cell r="E40">
            <v>1025</v>
          </cell>
          <cell r="F40">
            <v>40</v>
          </cell>
        </row>
        <row r="41">
          <cell r="A41" t="str">
            <v>BANANAS</v>
          </cell>
          <cell r="B41" t="str">
            <v>(2º Nível) BANANAS</v>
          </cell>
          <cell r="C41">
            <v>25806201</v>
          </cell>
          <cell r="D41">
            <v>88652246</v>
          </cell>
          <cell r="E41">
            <v>29778659</v>
          </cell>
          <cell r="F41">
            <v>87165732</v>
          </cell>
          <cell r="G41">
            <v>210479</v>
          </cell>
          <cell r="H41">
            <v>90050</v>
          </cell>
          <cell r="I41">
            <v>104049</v>
          </cell>
          <cell r="J41">
            <v>29890</v>
          </cell>
        </row>
        <row r="42">
          <cell r="A42" t="str">
            <v>BEBIDAS ALCÓOLICAS</v>
          </cell>
          <cell r="B42" t="str">
            <v>(2º Nível) BEBIDAS ALCÓOLICAS</v>
          </cell>
          <cell r="C42">
            <v>125658674</v>
          </cell>
          <cell r="D42">
            <v>185604008</v>
          </cell>
          <cell r="E42">
            <v>166140214</v>
          </cell>
          <cell r="F42">
            <v>249082908</v>
          </cell>
          <cell r="G42">
            <v>529005261</v>
          </cell>
          <cell r="H42">
            <v>192845060</v>
          </cell>
          <cell r="I42">
            <v>688724509</v>
          </cell>
          <cell r="J42">
            <v>260466320</v>
          </cell>
        </row>
        <row r="43">
          <cell r="A43" t="str">
            <v>BEBIDAS NÃO ALCOÓLICAS</v>
          </cell>
          <cell r="B43" t="str">
            <v>(2º Nível) BEBIDAS NÃO ALCOÓLICAS</v>
          </cell>
          <cell r="C43">
            <v>17419978</v>
          </cell>
          <cell r="D43">
            <v>44667835</v>
          </cell>
          <cell r="E43">
            <v>22952728</v>
          </cell>
          <cell r="F43">
            <v>53246824</v>
          </cell>
          <cell r="G43">
            <v>89485902</v>
          </cell>
          <cell r="H43">
            <v>99929751</v>
          </cell>
          <cell r="I43">
            <v>91482342</v>
          </cell>
          <cell r="J43">
            <v>103931834</v>
          </cell>
        </row>
        <row r="44">
          <cell r="A44" t="str">
            <v>BORRACHA NATURAL E GOMAS NATURAIS</v>
          </cell>
          <cell r="B44" t="str">
            <v>(2º Nível) BORRACHA NATURAL E GOMAS NATURAIS</v>
          </cell>
          <cell r="C44">
            <v>1095208</v>
          </cell>
          <cell r="D44">
            <v>680266</v>
          </cell>
          <cell r="E44">
            <v>4220157</v>
          </cell>
          <cell r="F44">
            <v>2534158</v>
          </cell>
          <cell r="G44">
            <v>290746949</v>
          </cell>
          <cell r="H44">
            <v>197724687</v>
          </cell>
          <cell r="I44">
            <v>338061191</v>
          </cell>
          <cell r="J44">
            <v>204497802</v>
          </cell>
        </row>
        <row r="45">
          <cell r="A45" t="str">
            <v>BOVINOS E BUBALINOS VIVOS</v>
          </cell>
          <cell r="B45" t="str">
            <v>(2º Nível) BOVINOS E BUBALINOS VIVOS</v>
          </cell>
          <cell r="C45">
            <v>268184024</v>
          </cell>
          <cell r="D45">
            <v>137726737</v>
          </cell>
          <cell r="E45">
            <v>122280989</v>
          </cell>
          <cell r="F45">
            <v>58609126</v>
          </cell>
          <cell r="G45">
            <v>369982</v>
          </cell>
          <cell r="H45">
            <v>23627</v>
          </cell>
          <cell r="I45">
            <v>590330</v>
          </cell>
          <cell r="J45">
            <v>25710</v>
          </cell>
        </row>
        <row r="46">
          <cell r="A46" t="str">
            <v>CACAU INTEIRO OU PARTIDO</v>
          </cell>
          <cell r="B46" t="str">
            <v>(2º Nível) CACAU INTEIRO OU PARTIDO</v>
          </cell>
          <cell r="C46">
            <v>2013128</v>
          </cell>
          <cell r="D46">
            <v>522814</v>
          </cell>
          <cell r="E46">
            <v>2182233</v>
          </cell>
          <cell r="F46">
            <v>569662</v>
          </cell>
          <cell r="G46">
            <v>131301885</v>
          </cell>
          <cell r="H46">
            <v>52838915</v>
          </cell>
          <cell r="I46">
            <v>143273421</v>
          </cell>
          <cell r="J46">
            <v>52761208</v>
          </cell>
        </row>
        <row r="47">
          <cell r="A47" t="str">
            <v>CAFÉ VERDE E CAFÉ TORRADO</v>
          </cell>
          <cell r="B47" t="str">
            <v>(2º Nível) CAFÉ VERDE E CAFÉ TORRADO</v>
          </cell>
          <cell r="C47">
            <v>4559721369</v>
          </cell>
          <cell r="D47">
            <v>2171050553</v>
          </cell>
          <cell r="E47">
            <v>5472104883</v>
          </cell>
          <cell r="F47">
            <v>2544861915</v>
          </cell>
          <cell r="G47">
            <v>74743963</v>
          </cell>
          <cell r="H47">
            <v>4490175</v>
          </cell>
          <cell r="I47">
            <v>66818351</v>
          </cell>
          <cell r="J47">
            <v>6884367</v>
          </cell>
        </row>
        <row r="48">
          <cell r="A48" t="str">
            <v>CAMELOS E OUTROS CAMELIDEOS VIVOS</v>
          </cell>
          <cell r="B48" t="str">
            <v>(2º Nível) CAMELOS E OUTROS CAMELIDEOS VIVOS</v>
          </cell>
          <cell r="G48">
            <v>8450</v>
          </cell>
          <cell r="H48">
            <v>9750</v>
          </cell>
          <cell r="I48">
            <v>7980</v>
          </cell>
          <cell r="J48">
            <v>9975</v>
          </cell>
        </row>
        <row r="49">
          <cell r="A49" t="str">
            <v>CAQUIS</v>
          </cell>
          <cell r="B49" t="str">
            <v>(2º Nível) CAQUIS</v>
          </cell>
          <cell r="C49">
            <v>239190</v>
          </cell>
          <cell r="D49">
            <v>137557</v>
          </cell>
          <cell r="E49">
            <v>1064666</v>
          </cell>
          <cell r="F49">
            <v>911764</v>
          </cell>
          <cell r="G49">
            <v>2527181</v>
          </cell>
          <cell r="H49">
            <v>2022612</v>
          </cell>
          <cell r="I49">
            <v>1967677</v>
          </cell>
          <cell r="J49">
            <v>1335209</v>
          </cell>
        </row>
        <row r="50">
          <cell r="A50" t="str">
            <v>CARNE BOVINA</v>
          </cell>
          <cell r="B50" t="str">
            <v>(2º Nível) CARNE BOVINA</v>
          </cell>
          <cell r="C50">
            <v>8556249497</v>
          </cell>
          <cell r="D50">
            <v>1974416272</v>
          </cell>
          <cell r="E50">
            <v>8878278463</v>
          </cell>
          <cell r="F50">
            <v>1975458751</v>
          </cell>
          <cell r="G50">
            <v>217944914</v>
          </cell>
          <cell r="H50">
            <v>46168673</v>
          </cell>
          <cell r="I50">
            <v>278958876</v>
          </cell>
          <cell r="J50">
            <v>61382235</v>
          </cell>
        </row>
        <row r="51">
          <cell r="A51" t="str">
            <v>CARNE DE FRANGO</v>
          </cell>
          <cell r="B51" t="str">
            <v>(2º Nível) CARNE DE FRANGO</v>
          </cell>
          <cell r="C51">
            <v>6471214586</v>
          </cell>
          <cell r="D51">
            <v>4165219103</v>
          </cell>
          <cell r="E51">
            <v>6529629377</v>
          </cell>
          <cell r="F51">
            <v>4302475094</v>
          </cell>
          <cell r="G51">
            <v>10285909</v>
          </cell>
          <cell r="H51">
            <v>5039061</v>
          </cell>
          <cell r="I51">
            <v>12699885</v>
          </cell>
          <cell r="J51">
            <v>5565194</v>
          </cell>
        </row>
        <row r="52">
          <cell r="A52" t="str">
            <v>CARNE DE GANSO</v>
          </cell>
          <cell r="B52" t="str">
            <v>(2º Nível) CARNE DE GANSO</v>
          </cell>
          <cell r="C52">
            <v>1536</v>
          </cell>
          <cell r="D52">
            <v>171</v>
          </cell>
          <cell r="E52">
            <v>0</v>
          </cell>
          <cell r="F52">
            <v>0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592372</v>
          </cell>
          <cell r="D53">
            <v>62199</v>
          </cell>
          <cell r="E53">
            <v>519489</v>
          </cell>
          <cell r="F53">
            <v>56082</v>
          </cell>
          <cell r="G53">
            <v>35417188</v>
          </cell>
          <cell r="H53">
            <v>5047539</v>
          </cell>
          <cell r="I53">
            <v>32958992</v>
          </cell>
          <cell r="J53">
            <v>4247684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8128756</v>
          </cell>
          <cell r="D54">
            <v>3127486</v>
          </cell>
          <cell r="E54">
            <v>9621707</v>
          </cell>
          <cell r="F54">
            <v>3424444</v>
          </cell>
          <cell r="G54">
            <v>524974</v>
          </cell>
          <cell r="H54">
            <v>23603</v>
          </cell>
          <cell r="I54">
            <v>567793</v>
          </cell>
          <cell r="J54">
            <v>19028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83464217</v>
          </cell>
          <cell r="D55">
            <v>40979327</v>
          </cell>
          <cell r="E55">
            <v>78716607</v>
          </cell>
          <cell r="F55">
            <v>42186253</v>
          </cell>
        </row>
        <row r="56">
          <cell r="A56" t="str">
            <v>CARNE SUÍNA</v>
          </cell>
          <cell r="B56" t="str">
            <v>(2º Nível) CARNE SUÍNA</v>
          </cell>
          <cell r="C56">
            <v>2018902744</v>
          </cell>
          <cell r="D56">
            <v>903879517</v>
          </cell>
          <cell r="E56">
            <v>2566919033</v>
          </cell>
          <cell r="F56">
            <v>1093363175</v>
          </cell>
          <cell r="G56">
            <v>157506798</v>
          </cell>
          <cell r="H56">
            <v>15921236</v>
          </cell>
          <cell r="I56">
            <v>151252069</v>
          </cell>
          <cell r="J56">
            <v>17560512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5647296</v>
          </cell>
          <cell r="D57">
            <v>2409832</v>
          </cell>
          <cell r="E57">
            <v>13579184</v>
          </cell>
          <cell r="F57">
            <v>4824363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5175528</v>
          </cell>
          <cell r="D58">
            <v>139199</v>
          </cell>
          <cell r="E58">
            <v>5133021</v>
          </cell>
          <cell r="F58">
            <v>186905</v>
          </cell>
          <cell r="G58">
            <v>5659029</v>
          </cell>
          <cell r="H58">
            <v>67985</v>
          </cell>
          <cell r="I58">
            <v>3824662</v>
          </cell>
          <cell r="J58">
            <v>76655</v>
          </cell>
        </row>
        <row r="59">
          <cell r="A59" t="str">
            <v>CELULOSE</v>
          </cell>
          <cell r="B59" t="str">
            <v>(2º Nível) CELULOSE</v>
          </cell>
          <cell r="C59">
            <v>6106511615</v>
          </cell>
          <cell r="D59">
            <v>15725647644</v>
          </cell>
          <cell r="E59">
            <v>6127957494</v>
          </cell>
          <cell r="F59">
            <v>16139575482</v>
          </cell>
          <cell r="G59">
            <v>159681080</v>
          </cell>
          <cell r="H59">
            <v>222687735</v>
          </cell>
          <cell r="I59">
            <v>159416639</v>
          </cell>
          <cell r="J59">
            <v>207916608</v>
          </cell>
        </row>
        <row r="60">
          <cell r="A60" t="str">
            <v>CEREAIS</v>
          </cell>
          <cell r="B60" t="str">
            <v>(2º Nível) CEREAIS</v>
          </cell>
          <cell r="C60">
            <v>6464601241</v>
          </cell>
          <cell r="D60">
            <v>37067376997</v>
          </cell>
          <cell r="E60">
            <v>6246677280</v>
          </cell>
          <cell r="F60">
            <v>34471144427</v>
          </cell>
          <cell r="G60">
            <v>2044124890</v>
          </cell>
          <cell r="H60">
            <v>9475854148</v>
          </cell>
          <cell r="I60">
            <v>2412400948</v>
          </cell>
          <cell r="J60">
            <v>9521628608</v>
          </cell>
        </row>
        <row r="61">
          <cell r="A61" t="str">
            <v>CEREJAS</v>
          </cell>
          <cell r="B61" t="str">
            <v>(2º Nível) CEREJAS</v>
          </cell>
          <cell r="C61">
            <v>71315</v>
          </cell>
          <cell r="D61">
            <v>8683</v>
          </cell>
          <cell r="E61">
            <v>114958</v>
          </cell>
          <cell r="F61">
            <v>13994</v>
          </cell>
          <cell r="G61">
            <v>21185527</v>
          </cell>
          <cell r="H61">
            <v>5958583</v>
          </cell>
          <cell r="I61">
            <v>19574060</v>
          </cell>
          <cell r="J61">
            <v>5771108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84859887</v>
          </cell>
          <cell r="D62">
            <v>41848426</v>
          </cell>
          <cell r="E62">
            <v>99453293</v>
          </cell>
          <cell r="F62">
            <v>58018368</v>
          </cell>
          <cell r="G62">
            <v>8331222</v>
          </cell>
          <cell r="H62">
            <v>1234387</v>
          </cell>
          <cell r="I62">
            <v>9691124</v>
          </cell>
          <cell r="J62">
            <v>1780331</v>
          </cell>
        </row>
        <row r="63">
          <cell r="A63" t="str">
            <v>CLEMENTINAS</v>
          </cell>
          <cell r="B63" t="str">
            <v>(2º Nível) CLEMENTINAS</v>
          </cell>
          <cell r="G63">
            <v>670492</v>
          </cell>
          <cell r="H63">
            <v>558098</v>
          </cell>
          <cell r="I63">
            <v>1451553</v>
          </cell>
          <cell r="J63">
            <v>1261185</v>
          </cell>
        </row>
        <row r="64">
          <cell r="A64" t="str">
            <v>COCOS</v>
          </cell>
          <cell r="B64" t="str">
            <v>(2º Nível) COCOS</v>
          </cell>
          <cell r="C64">
            <v>787784</v>
          </cell>
          <cell r="D64">
            <v>907734</v>
          </cell>
          <cell r="E64">
            <v>1291220</v>
          </cell>
          <cell r="F64">
            <v>1093925</v>
          </cell>
          <cell r="G64">
            <v>17424692</v>
          </cell>
          <cell r="H64">
            <v>13767978</v>
          </cell>
          <cell r="I64">
            <v>18561340</v>
          </cell>
          <cell r="J64">
            <v>13978104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73053849</v>
          </cell>
          <cell r="D65">
            <v>44386759</v>
          </cell>
          <cell r="E65">
            <v>79448174</v>
          </cell>
          <cell r="F65">
            <v>51662124</v>
          </cell>
          <cell r="G65">
            <v>36430287</v>
          </cell>
          <cell r="H65">
            <v>14808430</v>
          </cell>
          <cell r="I65">
            <v>46728026</v>
          </cell>
          <cell r="J65">
            <v>16220399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943949198</v>
          </cell>
          <cell r="D66">
            <v>443403747</v>
          </cell>
          <cell r="E66">
            <v>1234976913</v>
          </cell>
          <cell r="F66">
            <v>459457986</v>
          </cell>
          <cell r="G66">
            <v>28277815</v>
          </cell>
          <cell r="H66">
            <v>33357789</v>
          </cell>
          <cell r="I66">
            <v>52773348</v>
          </cell>
          <cell r="J66">
            <v>53469348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1021197</v>
          </cell>
          <cell r="D67">
            <v>140989</v>
          </cell>
          <cell r="E67">
            <v>1261218</v>
          </cell>
          <cell r="F67">
            <v>77214</v>
          </cell>
          <cell r="G67">
            <v>463234</v>
          </cell>
          <cell r="H67">
            <v>14774</v>
          </cell>
          <cell r="I67">
            <v>447791</v>
          </cell>
          <cell r="J67">
            <v>8071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4009310</v>
          </cell>
          <cell r="D68">
            <v>41337</v>
          </cell>
          <cell r="E68">
            <v>4604673</v>
          </cell>
          <cell r="F68">
            <v>67547</v>
          </cell>
          <cell r="G68">
            <v>394567</v>
          </cell>
          <cell r="H68">
            <v>16427</v>
          </cell>
          <cell r="I68">
            <v>219186</v>
          </cell>
          <cell r="J68">
            <v>6737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2503711</v>
          </cell>
          <cell r="D69">
            <v>113242</v>
          </cell>
          <cell r="E69">
            <v>4587210</v>
          </cell>
          <cell r="F69">
            <v>194080</v>
          </cell>
          <cell r="G69">
            <v>1999594</v>
          </cell>
          <cell r="H69">
            <v>717242</v>
          </cell>
          <cell r="I69">
            <v>2959113</v>
          </cell>
          <cell r="J69">
            <v>1381018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59439</v>
          </cell>
          <cell r="D70">
            <v>1319</v>
          </cell>
          <cell r="E70">
            <v>155152</v>
          </cell>
          <cell r="F70">
            <v>5990</v>
          </cell>
          <cell r="G70">
            <v>549491</v>
          </cell>
          <cell r="H70">
            <v>2241</v>
          </cell>
          <cell r="I70">
            <v>172678</v>
          </cell>
          <cell r="J70">
            <v>979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30878</v>
          </cell>
          <cell r="D71">
            <v>5312</v>
          </cell>
          <cell r="E71">
            <v>0</v>
          </cell>
          <cell r="F71">
            <v>0</v>
          </cell>
          <cell r="G71">
            <v>283255</v>
          </cell>
          <cell r="H71">
            <v>26013</v>
          </cell>
          <cell r="I71">
            <v>91092</v>
          </cell>
          <cell r="J71">
            <v>6679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86208775</v>
          </cell>
          <cell r="D72">
            <v>3035588</v>
          </cell>
          <cell r="E72">
            <v>100014239</v>
          </cell>
          <cell r="F72">
            <v>3775450</v>
          </cell>
          <cell r="G72">
            <v>31397147</v>
          </cell>
          <cell r="H72">
            <v>6974737</v>
          </cell>
          <cell r="I72">
            <v>21379165</v>
          </cell>
          <cell r="J72">
            <v>5572490</v>
          </cell>
        </row>
        <row r="73">
          <cell r="A73" t="str">
            <v>DAMASCOS</v>
          </cell>
          <cell r="B73" t="str">
            <v>(2º Nível) DAMASCOS</v>
          </cell>
          <cell r="C73">
            <v>28676</v>
          </cell>
          <cell r="D73">
            <v>18062</v>
          </cell>
          <cell r="E73">
            <v>7284</v>
          </cell>
          <cell r="F73">
            <v>808</v>
          </cell>
          <cell r="G73">
            <v>13439878</v>
          </cell>
          <cell r="H73">
            <v>4756334</v>
          </cell>
          <cell r="I73">
            <v>14595618</v>
          </cell>
          <cell r="J73">
            <v>4370396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7057508</v>
          </cell>
          <cell r="D74">
            <v>2335572</v>
          </cell>
          <cell r="E74">
            <v>20569100</v>
          </cell>
          <cell r="F74">
            <v>6090025</v>
          </cell>
          <cell r="G74">
            <v>42168144</v>
          </cell>
          <cell r="H74">
            <v>6582187</v>
          </cell>
          <cell r="I74">
            <v>31848964</v>
          </cell>
          <cell r="J74">
            <v>6342828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17826300</v>
          </cell>
          <cell r="D75">
            <v>50251021</v>
          </cell>
          <cell r="E75">
            <v>16774022</v>
          </cell>
          <cell r="F75">
            <v>42487353</v>
          </cell>
          <cell r="G75">
            <v>50405639</v>
          </cell>
          <cell r="H75">
            <v>46922349</v>
          </cell>
          <cell r="I75">
            <v>58131301</v>
          </cell>
          <cell r="J75">
            <v>52965933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7953362</v>
          </cell>
          <cell r="D76">
            <v>3900091</v>
          </cell>
          <cell r="E76">
            <v>6398685</v>
          </cell>
          <cell r="F76">
            <v>3534654</v>
          </cell>
          <cell r="G76">
            <v>10904352</v>
          </cell>
          <cell r="H76">
            <v>8797952</v>
          </cell>
          <cell r="I76">
            <v>9610582</v>
          </cell>
          <cell r="J76">
            <v>7955022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361913530</v>
          </cell>
          <cell r="D77">
            <v>219502121</v>
          </cell>
          <cell r="E77">
            <v>369174695</v>
          </cell>
          <cell r="F77">
            <v>243344596</v>
          </cell>
          <cell r="G77">
            <v>3216272</v>
          </cell>
          <cell r="H77">
            <v>447516</v>
          </cell>
          <cell r="I77">
            <v>4467020</v>
          </cell>
          <cell r="J77">
            <v>574739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49255015</v>
          </cell>
          <cell r="D78">
            <v>38963871</v>
          </cell>
          <cell r="E78">
            <v>45971295</v>
          </cell>
          <cell r="F78">
            <v>38532177</v>
          </cell>
          <cell r="G78">
            <v>15616127</v>
          </cell>
          <cell r="H78">
            <v>12474400</v>
          </cell>
          <cell r="I78">
            <v>16819821</v>
          </cell>
          <cell r="J78">
            <v>12458555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8106261</v>
          </cell>
          <cell r="D79">
            <v>43503</v>
          </cell>
          <cell r="E79">
            <v>9428271</v>
          </cell>
          <cell r="F79">
            <v>72514</v>
          </cell>
          <cell r="G79">
            <v>530</v>
          </cell>
          <cell r="H79">
            <v>0</v>
          </cell>
          <cell r="I79">
            <v>9168</v>
          </cell>
          <cell r="J79">
            <v>800</v>
          </cell>
        </row>
        <row r="80">
          <cell r="A80" t="str">
            <v>ENZIMAS E SEUS CONCENTRADOS</v>
          </cell>
          <cell r="B80" t="str">
            <v>(2º Nível) ENZIMAS E SEUS CONCENTRADOS</v>
          </cell>
          <cell r="C80">
            <v>45330146</v>
          </cell>
          <cell r="D80">
            <v>5199599</v>
          </cell>
          <cell r="E80">
            <v>45677333</v>
          </cell>
          <cell r="F80">
            <v>5167819</v>
          </cell>
          <cell r="G80">
            <v>166904809</v>
          </cell>
          <cell r="H80">
            <v>21997411</v>
          </cell>
          <cell r="I80">
            <v>182813539</v>
          </cell>
          <cell r="J80">
            <v>20981588</v>
          </cell>
        </row>
        <row r="81">
          <cell r="A81" t="str">
            <v>ESPECIARIAS</v>
          </cell>
          <cell r="B81" t="str">
            <v>(2º Nível) ESPECIARIAS</v>
          </cell>
          <cell r="C81">
            <v>260876806</v>
          </cell>
          <cell r="D81">
            <v>135330701</v>
          </cell>
          <cell r="E81">
            <v>290260623</v>
          </cell>
          <cell r="F81">
            <v>121095591</v>
          </cell>
          <cell r="G81">
            <v>41505318</v>
          </cell>
          <cell r="H81">
            <v>19005171</v>
          </cell>
          <cell r="I81">
            <v>57254946</v>
          </cell>
          <cell r="J81">
            <v>26925686</v>
          </cell>
        </row>
        <row r="82">
          <cell r="A82" t="str">
            <v>EXTRATOS DE CAFÉ E SUCEDÂNEOS DO CAFÉ</v>
          </cell>
          <cell r="B82" t="str">
            <v>(2º Nível) EXTRATOS DE CAFÉ E SUCEDÂNEOS DO CAFÉ</v>
          </cell>
          <cell r="C82">
            <v>561699517</v>
          </cell>
          <cell r="D82">
            <v>99700611</v>
          </cell>
          <cell r="E82">
            <v>500835095</v>
          </cell>
          <cell r="F82">
            <v>93303831</v>
          </cell>
          <cell r="G82">
            <v>8144885</v>
          </cell>
          <cell r="H82">
            <v>753210</v>
          </cell>
          <cell r="I82">
            <v>7753612</v>
          </cell>
          <cell r="J82">
            <v>710077</v>
          </cell>
        </row>
        <row r="83">
          <cell r="A83" t="str">
            <v>EXTRATOS TANANTES E TINTORIAIS,  TANINOS E SEUS DERIVADOS,  MAT. CORANTES DE ORIG. VEG.</v>
          </cell>
          <cell r="B83" t="str">
            <v>(2º Nível) EXTRATOS TANANTES E TINTORIAIS,  TANINOS E SEUS DERIVADOS,  MAT. CORANTES DE ORIG. VEG.</v>
          </cell>
          <cell r="C83">
            <v>46459402</v>
          </cell>
          <cell r="D83">
            <v>25291485</v>
          </cell>
          <cell r="E83">
            <v>50082435</v>
          </cell>
          <cell r="F83">
            <v>27945877</v>
          </cell>
          <cell r="G83">
            <v>17005764</v>
          </cell>
          <cell r="H83">
            <v>3156150</v>
          </cell>
          <cell r="I83">
            <v>18502982</v>
          </cell>
          <cell r="J83">
            <v>3738050</v>
          </cell>
        </row>
        <row r="84">
          <cell r="A84" t="str">
            <v>FARELO DE SOJA</v>
          </cell>
          <cell r="B84" t="str">
            <v>(2º Nível) FARELO DE SOJA</v>
          </cell>
          <cell r="C84">
            <v>5836301895</v>
          </cell>
          <cell r="D84">
            <v>17171537229</v>
          </cell>
          <cell r="E84">
            <v>6892737982</v>
          </cell>
          <cell r="F84">
            <v>16887334372</v>
          </cell>
          <cell r="G84">
            <v>1229605</v>
          </cell>
          <cell r="H84">
            <v>2357432</v>
          </cell>
          <cell r="I84">
            <v>1969017</v>
          </cell>
          <cell r="J84">
            <v>4971582</v>
          </cell>
        </row>
        <row r="85">
          <cell r="A85" t="str">
            <v>FIGOS</v>
          </cell>
          <cell r="B85" t="str">
            <v>(2º Nível) FIGOS</v>
          </cell>
          <cell r="C85">
            <v>5729541</v>
          </cell>
          <cell r="D85">
            <v>1170823</v>
          </cell>
          <cell r="E85">
            <v>6127962</v>
          </cell>
          <cell r="F85">
            <v>1560624</v>
          </cell>
          <cell r="G85">
            <v>1348631</v>
          </cell>
          <cell r="H85">
            <v>357052</v>
          </cell>
          <cell r="I85">
            <v>970123</v>
          </cell>
          <cell r="J85">
            <v>273310</v>
          </cell>
        </row>
        <row r="86">
          <cell r="A86" t="str">
            <v>FUMO NÃO MANUFATURADO E DESPERDÍCIOS DE FUMO</v>
          </cell>
          <cell r="B86" t="str">
            <v>(2º Nível) FUMO NÃO MANUFATURADO E DESPERDÍCIOS DE FUMO</v>
          </cell>
          <cell r="C86">
            <v>1699268571</v>
          </cell>
          <cell r="D86">
            <v>472520070</v>
          </cell>
          <cell r="E86">
            <v>1511627951</v>
          </cell>
          <cell r="F86">
            <v>515011194</v>
          </cell>
          <cell r="G86">
            <v>21132854</v>
          </cell>
          <cell r="H86">
            <v>7447856</v>
          </cell>
          <cell r="I86">
            <v>18482856</v>
          </cell>
          <cell r="J86">
            <v>6572671</v>
          </cell>
        </row>
        <row r="87">
          <cell r="A87" t="str">
            <v>GALOS E GALINHAS VIVOS</v>
          </cell>
          <cell r="B87" t="str">
            <v>(2º Nível) GALOS E GALINHAS VIVOS</v>
          </cell>
          <cell r="C87">
            <v>78653263</v>
          </cell>
          <cell r="D87">
            <v>1118299</v>
          </cell>
          <cell r="E87">
            <v>84462075</v>
          </cell>
          <cell r="F87">
            <v>1195712</v>
          </cell>
          <cell r="G87">
            <v>438621</v>
          </cell>
          <cell r="H87">
            <v>290</v>
          </cell>
          <cell r="I87">
            <v>1344061</v>
          </cell>
          <cell r="J87">
            <v>1989</v>
          </cell>
        </row>
        <row r="88">
          <cell r="A88" t="str">
            <v>GOIABAS</v>
          </cell>
          <cell r="B88" t="str">
            <v>(2º Nível) GOIABAS</v>
          </cell>
          <cell r="C88">
            <v>398329</v>
          </cell>
          <cell r="D88">
            <v>181857</v>
          </cell>
          <cell r="E88">
            <v>910696</v>
          </cell>
          <cell r="F88">
            <v>409945</v>
          </cell>
        </row>
        <row r="89">
          <cell r="A89" t="str">
            <v>GOMAS, RESINAS E DEMAIS SUCOS E EXTRATOS VEGETAIS</v>
          </cell>
          <cell r="B89" t="str">
            <v>(2º Nível) GOMAS, RESINAS E DEMAIS SUCOS E EXTRATOS VEGETAIS</v>
          </cell>
          <cell r="C89">
            <v>135925817</v>
          </cell>
          <cell r="D89">
            <v>51233230</v>
          </cell>
          <cell r="E89">
            <v>132965097</v>
          </cell>
          <cell r="F89">
            <v>48432028</v>
          </cell>
          <cell r="G89">
            <v>132830026</v>
          </cell>
          <cell r="H89">
            <v>12957787</v>
          </cell>
          <cell r="I89">
            <v>145440284</v>
          </cell>
          <cell r="J89">
            <v>14344615</v>
          </cell>
        </row>
        <row r="90">
          <cell r="A90" t="str">
            <v>GORDURAS e OLEOS DE ORIGEM ANIMAL</v>
          </cell>
          <cell r="B90" t="str">
            <v>(2º Nível) GORDURAS e OLEOS DE ORIGEM ANIMAL</v>
          </cell>
          <cell r="C90">
            <v>17959587</v>
          </cell>
          <cell r="D90">
            <v>11866736</v>
          </cell>
          <cell r="E90">
            <v>32037186</v>
          </cell>
          <cell r="F90">
            <v>22966210</v>
          </cell>
          <cell r="G90">
            <v>49956848</v>
          </cell>
          <cell r="H90">
            <v>58425728</v>
          </cell>
          <cell r="I90">
            <v>118646254</v>
          </cell>
          <cell r="J90">
            <v>129508628</v>
          </cell>
        </row>
        <row r="91">
          <cell r="A91" t="str">
            <v>IOGURTE E LEITELHO</v>
          </cell>
          <cell r="B91" t="str">
            <v>(2º Nível) IOGURTE E LEITELHO</v>
          </cell>
          <cell r="C91">
            <v>1074623</v>
          </cell>
          <cell r="D91">
            <v>842517</v>
          </cell>
          <cell r="E91">
            <v>893035</v>
          </cell>
          <cell r="F91">
            <v>726756</v>
          </cell>
          <cell r="G91">
            <v>1681697</v>
          </cell>
          <cell r="H91">
            <v>437416</v>
          </cell>
          <cell r="I91">
            <v>4634579</v>
          </cell>
          <cell r="J91">
            <v>1465157</v>
          </cell>
        </row>
        <row r="92">
          <cell r="A92" t="str">
            <v>KIWIS</v>
          </cell>
          <cell r="B92" t="str">
            <v>(2º Nível) KIWIS</v>
          </cell>
          <cell r="C92">
            <v>144991</v>
          </cell>
          <cell r="D92">
            <v>40199</v>
          </cell>
          <cell r="E92">
            <v>128396</v>
          </cell>
          <cell r="F92">
            <v>42016</v>
          </cell>
          <cell r="G92">
            <v>44668645</v>
          </cell>
          <cell r="H92">
            <v>27698309</v>
          </cell>
          <cell r="I92">
            <v>47004292</v>
          </cell>
          <cell r="J92">
            <v>25019384</v>
          </cell>
        </row>
        <row r="93">
          <cell r="A93" t="str">
            <v>LÃ OU PELOS FINOS E PRODUTOS TÊXTEIS DE LÃ OU PELOS FINOS</v>
          </cell>
          <cell r="B93" t="str">
            <v>(2º Nível) LÃ OU PELOS FINOS E PRODUTOS TÊXTEIS DE LÃ OU PELOS FINOS</v>
          </cell>
          <cell r="C93">
            <v>22024208</v>
          </cell>
          <cell r="D93">
            <v>6075847</v>
          </cell>
          <cell r="E93">
            <v>16713134</v>
          </cell>
          <cell r="F93">
            <v>5598372</v>
          </cell>
          <cell r="G93">
            <v>16889615</v>
          </cell>
          <cell r="H93">
            <v>984572</v>
          </cell>
          <cell r="I93">
            <v>13482816</v>
          </cell>
          <cell r="J93">
            <v>689469</v>
          </cell>
        </row>
        <row r="94">
          <cell r="A94" t="str">
            <v>LARANJAS</v>
          </cell>
          <cell r="B94" t="str">
            <v>(2º Nível) LARANJAS</v>
          </cell>
          <cell r="C94">
            <v>1884593</v>
          </cell>
          <cell r="D94">
            <v>3462931</v>
          </cell>
          <cell r="E94">
            <v>4115968</v>
          </cell>
          <cell r="F94">
            <v>8585189</v>
          </cell>
          <cell r="G94">
            <v>20924800</v>
          </cell>
          <cell r="H94">
            <v>26563741</v>
          </cell>
          <cell r="I94">
            <v>18891969</v>
          </cell>
          <cell r="J94">
            <v>21359062</v>
          </cell>
        </row>
        <row r="95">
          <cell r="A95" t="str">
            <v>LEITE CONDENSADO E CREME DE LEITE</v>
          </cell>
          <cell r="B95" t="str">
            <v>(2º Nível) LEITE CONDENSADO E CREME DE LEITE</v>
          </cell>
          <cell r="C95">
            <v>31759871</v>
          </cell>
          <cell r="D95">
            <v>16827728</v>
          </cell>
          <cell r="E95">
            <v>32837615</v>
          </cell>
          <cell r="F95">
            <v>17859989</v>
          </cell>
        </row>
        <row r="96">
          <cell r="A96" t="str">
            <v>LEITE FLUIDO E LEITE EM PÓ</v>
          </cell>
          <cell r="B96" t="str">
            <v>(2º Nível) LEITE FLUIDO E LEITE EM PÓ</v>
          </cell>
          <cell r="C96">
            <v>5152764</v>
          </cell>
          <cell r="D96">
            <v>3461504</v>
          </cell>
          <cell r="E96">
            <v>21006734</v>
          </cell>
          <cell r="F96">
            <v>9786196</v>
          </cell>
          <cell r="G96">
            <v>202728720</v>
          </cell>
          <cell r="H96">
            <v>68903935</v>
          </cell>
          <cell r="I96">
            <v>382964262</v>
          </cell>
          <cell r="J96">
            <v>126964684</v>
          </cell>
        </row>
        <row r="97">
          <cell r="A97" t="str">
            <v>LIMÕES E LIMAS</v>
          </cell>
          <cell r="B97" t="str">
            <v>(2º Nível) LIMÕES E LIMAS</v>
          </cell>
          <cell r="C97">
            <v>97602369</v>
          </cell>
          <cell r="D97">
            <v>113142830</v>
          </cell>
          <cell r="E97">
            <v>111821640</v>
          </cell>
          <cell r="F97">
            <v>130087295</v>
          </cell>
          <cell r="G97">
            <v>2948574</v>
          </cell>
          <cell r="H97">
            <v>2899176</v>
          </cell>
          <cell r="I97">
            <v>2197395</v>
          </cell>
          <cell r="J97">
            <v>2291568</v>
          </cell>
        </row>
        <row r="98">
          <cell r="A98" t="str">
            <v>LINHO E PRODUTOS DE LINHO</v>
          </cell>
          <cell r="B98" t="str">
            <v>(2º Nível) LINHO E PRODUTOS DE LINHO</v>
          </cell>
          <cell r="C98">
            <v>1352783</v>
          </cell>
          <cell r="D98">
            <v>88406</v>
          </cell>
          <cell r="E98">
            <v>1875733</v>
          </cell>
          <cell r="F98">
            <v>131607</v>
          </cell>
          <cell r="G98">
            <v>14195180</v>
          </cell>
          <cell r="H98">
            <v>1934157</v>
          </cell>
          <cell r="I98">
            <v>14901801</v>
          </cell>
          <cell r="J98">
            <v>2123571</v>
          </cell>
        </row>
        <row r="99">
          <cell r="A99" t="str">
            <v>MAÇÃS</v>
          </cell>
          <cell r="B99" t="str">
            <v>(2º Nível) MAÇÃS</v>
          </cell>
          <cell r="C99">
            <v>41330057</v>
          </cell>
          <cell r="D99">
            <v>62473232</v>
          </cell>
          <cell r="E99">
            <v>73312004</v>
          </cell>
          <cell r="F99">
            <v>97898346</v>
          </cell>
          <cell r="G99">
            <v>75874782</v>
          </cell>
          <cell r="H99">
            <v>93280558</v>
          </cell>
          <cell r="I99">
            <v>78731016</v>
          </cell>
          <cell r="J99">
            <v>86302131</v>
          </cell>
        </row>
        <row r="100">
          <cell r="A100" t="str">
            <v>MADEIRA</v>
          </cell>
          <cell r="B100" t="str">
            <v>(2º Nível) MADEIRA</v>
          </cell>
          <cell r="C100">
            <v>3301160688</v>
          </cell>
          <cell r="D100">
            <v>7663627235</v>
          </cell>
          <cell r="E100">
            <v>4736244562</v>
          </cell>
          <cell r="F100">
            <v>10348373091</v>
          </cell>
          <cell r="G100">
            <v>123704162</v>
          </cell>
          <cell r="H100">
            <v>96401335</v>
          </cell>
          <cell r="I100">
            <v>148894962</v>
          </cell>
          <cell r="J100">
            <v>139069946</v>
          </cell>
        </row>
        <row r="101">
          <cell r="A101" t="str">
            <v>MAMÕES (PAPAIA)</v>
          </cell>
          <cell r="B101" t="str">
            <v>(2º Nível) MAMÕES (PAPAIA)</v>
          </cell>
          <cell r="C101">
            <v>42581393</v>
          </cell>
          <cell r="D101">
            <v>42865956</v>
          </cell>
          <cell r="E101">
            <v>49485742</v>
          </cell>
          <cell r="F101">
            <v>49796439</v>
          </cell>
        </row>
        <row r="102">
          <cell r="A102" t="str">
            <v>MANGAS</v>
          </cell>
          <cell r="B102" t="str">
            <v>(2º Nível) MANGAS</v>
          </cell>
          <cell r="C102">
            <v>207556412</v>
          </cell>
          <cell r="D102">
            <v>205749976</v>
          </cell>
          <cell r="E102">
            <v>269782140</v>
          </cell>
          <cell r="F102">
            <v>267204277</v>
          </cell>
          <cell r="G102">
            <v>24257</v>
          </cell>
          <cell r="H102">
            <v>4000</v>
          </cell>
          <cell r="I102">
            <v>0</v>
          </cell>
          <cell r="J102">
            <v>0</v>
          </cell>
        </row>
        <row r="103">
          <cell r="A103" t="str">
            <v>MANGOSTOES</v>
          </cell>
          <cell r="B103" t="str">
            <v>(2º Nível) MANGOSTOES</v>
          </cell>
          <cell r="C103">
            <v>35173</v>
          </cell>
          <cell r="D103">
            <v>12217</v>
          </cell>
          <cell r="E103">
            <v>16731</v>
          </cell>
          <cell r="F103">
            <v>3328</v>
          </cell>
        </row>
        <row r="104">
          <cell r="A104" t="str">
            <v>MANTEIGA E DEMAIS GORDURAS LÁCTEAS</v>
          </cell>
          <cell r="B104" t="str">
            <v>(2º Nível) MANTEIGA E DEMAIS GORDURAS LÁCTEAS</v>
          </cell>
          <cell r="C104">
            <v>2219175</v>
          </cell>
          <cell r="D104">
            <v>481530</v>
          </cell>
          <cell r="E104">
            <v>1753716</v>
          </cell>
          <cell r="F104">
            <v>417962</v>
          </cell>
          <cell r="G104">
            <v>13288879</v>
          </cell>
          <cell r="H104">
            <v>2359719</v>
          </cell>
          <cell r="I104">
            <v>22466286</v>
          </cell>
          <cell r="J104">
            <v>4843775</v>
          </cell>
        </row>
        <row r="105">
          <cell r="A105" t="str">
            <v>MARMELOS</v>
          </cell>
          <cell r="B105" t="str">
            <v>(2º Nível) MARMELOS</v>
          </cell>
          <cell r="G105">
            <v>29314</v>
          </cell>
          <cell r="H105">
            <v>28403</v>
          </cell>
          <cell r="I105">
            <v>0</v>
          </cell>
          <cell r="J105">
            <v>0</v>
          </cell>
        </row>
        <row r="106">
          <cell r="A106" t="str">
            <v>MEL NATURAL</v>
          </cell>
          <cell r="B106" t="str">
            <v>(2º Nível) MEL NATURAL</v>
          </cell>
          <cell r="C106">
            <v>83586377</v>
          </cell>
          <cell r="D106">
            <v>41386253</v>
          </cell>
          <cell r="E106">
            <v>166228843</v>
          </cell>
          <cell r="F106">
            <v>54575924</v>
          </cell>
          <cell r="G106">
            <v>689</v>
          </cell>
          <cell r="H106">
            <v>10</v>
          </cell>
          <cell r="I106">
            <v>1856</v>
          </cell>
          <cell r="J106">
            <v>135</v>
          </cell>
        </row>
        <row r="107">
          <cell r="A107" t="str">
            <v>MELANCIAS</v>
          </cell>
          <cell r="B107" t="str">
            <v>(2º Nível) MELANCIAS</v>
          </cell>
          <cell r="C107">
            <v>38741826</v>
          </cell>
          <cell r="D107">
            <v>93599279</v>
          </cell>
          <cell r="E107">
            <v>48251073</v>
          </cell>
          <cell r="F107">
            <v>115101990</v>
          </cell>
        </row>
        <row r="108">
          <cell r="A108" t="str">
            <v>MELÕES</v>
          </cell>
          <cell r="B108" t="str">
            <v>(2º Nível) MELÕES</v>
          </cell>
          <cell r="C108">
            <v>148334747</v>
          </cell>
          <cell r="D108">
            <v>239446555</v>
          </cell>
          <cell r="E108">
            <v>156238117</v>
          </cell>
          <cell r="F108">
            <v>244733815</v>
          </cell>
        </row>
        <row r="109">
          <cell r="A109" t="str">
            <v>MORANGOS</v>
          </cell>
          <cell r="B109" t="str">
            <v>(2º Nível) MORANGOS</v>
          </cell>
          <cell r="C109">
            <v>318068</v>
          </cell>
          <cell r="D109">
            <v>156699</v>
          </cell>
          <cell r="E109">
            <v>162920</v>
          </cell>
          <cell r="F109">
            <v>42865</v>
          </cell>
          <cell r="G109">
            <v>8445902</v>
          </cell>
          <cell r="H109">
            <v>6002911</v>
          </cell>
          <cell r="I109">
            <v>6423558</v>
          </cell>
          <cell r="J109">
            <v>4638559</v>
          </cell>
        </row>
        <row r="110">
          <cell r="A110" t="str">
            <v>NOZES E CASTANHAS</v>
          </cell>
          <cell r="B110" t="str">
            <v>(2º Nível) NOZES E CASTANHAS</v>
          </cell>
          <cell r="C110">
            <v>153972326</v>
          </cell>
          <cell r="D110">
            <v>29254942</v>
          </cell>
          <cell r="E110">
            <v>128333949</v>
          </cell>
          <cell r="F110">
            <v>26301077</v>
          </cell>
          <cell r="G110">
            <v>87715806</v>
          </cell>
          <cell r="H110">
            <v>13514066</v>
          </cell>
          <cell r="I110">
            <v>95166051</v>
          </cell>
          <cell r="J110">
            <v>16994002</v>
          </cell>
        </row>
        <row r="111">
          <cell r="A111" t="str">
            <v>OLEO DE SOJA</v>
          </cell>
          <cell r="B111" t="str">
            <v>(2º Nível) OLEO DE SOJA</v>
          </cell>
          <cell r="C111">
            <v>823880865</v>
          </cell>
          <cell r="D111">
            <v>1213424432</v>
          </cell>
          <cell r="E111">
            <v>1186213344</v>
          </cell>
          <cell r="F111">
            <v>1103815248</v>
          </cell>
          <cell r="G111">
            <v>36602543</v>
          </cell>
          <cell r="H111">
            <v>51366520</v>
          </cell>
          <cell r="I111">
            <v>224140542</v>
          </cell>
          <cell r="J111">
            <v>263912690</v>
          </cell>
        </row>
        <row r="112">
          <cell r="A112" t="str">
            <v>OLEOS ESSENCIAIS</v>
          </cell>
          <cell r="B112" t="str">
            <v>(2º Nível) OLEOS ESSENCIAIS</v>
          </cell>
          <cell r="C112">
            <v>259158966</v>
          </cell>
          <cell r="D112">
            <v>67083219</v>
          </cell>
          <cell r="E112">
            <v>268299801</v>
          </cell>
          <cell r="F112">
            <v>52401824</v>
          </cell>
          <cell r="G112">
            <v>73177386</v>
          </cell>
          <cell r="H112">
            <v>2427223</v>
          </cell>
          <cell r="I112">
            <v>90920485</v>
          </cell>
          <cell r="J112">
            <v>2527118</v>
          </cell>
        </row>
        <row r="113">
          <cell r="A113" t="str">
            <v>OLEOS VEGETAIS</v>
          </cell>
          <cell r="B113" t="str">
            <v>(2º Nível) OLEOS VEGETAIS</v>
          </cell>
          <cell r="C113">
            <v>230557379</v>
          </cell>
          <cell r="D113">
            <v>474045608</v>
          </cell>
          <cell r="E113">
            <v>367245299</v>
          </cell>
          <cell r="F113">
            <v>525828675</v>
          </cell>
          <cell r="G113">
            <v>836199985</v>
          </cell>
          <cell r="H113">
            <v>579832914</v>
          </cell>
          <cell r="I113">
            <v>1190569687</v>
          </cell>
          <cell r="J113">
            <v>819562822</v>
          </cell>
        </row>
        <row r="114">
          <cell r="A114" t="str">
            <v>OSSOS, OSSEÍNAS, CARAPAÇAS E FARINHAS DE CARNE E MIUDEZAS</v>
          </cell>
          <cell r="B114" t="str">
            <v>(2º Nível) OSSOS, OSSEÍNAS, CARAPAÇAS E FARINHAS DE CARNE E MIUDEZAS</v>
          </cell>
          <cell r="C114">
            <v>132723178</v>
          </cell>
          <cell r="D114">
            <v>204713154</v>
          </cell>
          <cell r="E114">
            <v>137088391</v>
          </cell>
          <cell r="F114">
            <v>196637949</v>
          </cell>
          <cell r="G114">
            <v>7763925</v>
          </cell>
          <cell r="H114">
            <v>5922681</v>
          </cell>
          <cell r="I114">
            <v>11663082</v>
          </cell>
          <cell r="J114">
            <v>17837594</v>
          </cell>
        </row>
        <row r="115">
          <cell r="A115" t="str">
            <v>OUTRAS FRUTAS</v>
          </cell>
          <cell r="B115" t="str">
            <v>(2º Nível) OUTRAS FRUTAS</v>
          </cell>
          <cell r="C115">
            <v>18677081</v>
          </cell>
          <cell r="D115">
            <v>10874693</v>
          </cell>
          <cell r="E115">
            <v>22609246</v>
          </cell>
          <cell r="F115">
            <v>9614441</v>
          </cell>
          <cell r="G115">
            <v>54843597</v>
          </cell>
          <cell r="H115">
            <v>40734519</v>
          </cell>
          <cell r="I115">
            <v>43821909</v>
          </cell>
          <cell r="J115">
            <v>27187256</v>
          </cell>
        </row>
        <row r="116">
          <cell r="A116" t="str">
            <v>OUTROS ANIMAIS VIVOS</v>
          </cell>
          <cell r="B116" t="str">
            <v>(2º Nível) OUTROS ANIMAIS VIVOS</v>
          </cell>
          <cell r="C116">
            <v>54180</v>
          </cell>
          <cell r="D116">
            <v>1109</v>
          </cell>
          <cell r="E116">
            <v>237300</v>
          </cell>
          <cell r="F116">
            <v>3301</v>
          </cell>
          <cell r="G116">
            <v>290279</v>
          </cell>
          <cell r="H116">
            <v>385</v>
          </cell>
          <cell r="I116">
            <v>252677</v>
          </cell>
          <cell r="J116">
            <v>397</v>
          </cell>
        </row>
        <row r="117">
          <cell r="A117" t="str">
            <v>OUTROS COUROS E PELES</v>
          </cell>
          <cell r="B117" t="str">
            <v>(2º Nível) OUTROS COUROS E PELES</v>
          </cell>
          <cell r="C117">
            <v>6717931</v>
          </cell>
          <cell r="D117">
            <v>1039991</v>
          </cell>
          <cell r="E117">
            <v>8398047</v>
          </cell>
          <cell r="F117">
            <v>1296551</v>
          </cell>
          <cell r="G117">
            <v>1760826</v>
          </cell>
          <cell r="H117">
            <v>353535</v>
          </cell>
          <cell r="I117">
            <v>732403</v>
          </cell>
          <cell r="J117">
            <v>569115</v>
          </cell>
        </row>
        <row r="118">
          <cell r="A118" t="str">
            <v>OUTROS PRODUTOS ALIMENTÍCIOS</v>
          </cell>
          <cell r="B118" t="str">
            <v>(2º Nível) OUTROS PRODUTOS ALIMENTÍCIOS</v>
          </cell>
          <cell r="C118">
            <v>372006584</v>
          </cell>
          <cell r="D118">
            <v>163427045</v>
          </cell>
          <cell r="E118">
            <v>386927879</v>
          </cell>
          <cell r="F118">
            <v>184807276</v>
          </cell>
          <cell r="G118">
            <v>292078550</v>
          </cell>
          <cell r="H118">
            <v>81319944</v>
          </cell>
          <cell r="I118">
            <v>297141364</v>
          </cell>
          <cell r="J118">
            <v>82336633</v>
          </cell>
        </row>
        <row r="119">
          <cell r="A119" t="str">
            <v>OUTROS PRODUTOS DE ORIGEM ANIMAL</v>
          </cell>
          <cell r="B119" t="str">
            <v>(2º Nível) OUTROS PRODUTOS DE ORIGEM ANIMAL</v>
          </cell>
          <cell r="C119">
            <v>186348340</v>
          </cell>
          <cell r="D119">
            <v>81902926</v>
          </cell>
          <cell r="E119">
            <v>204379286</v>
          </cell>
          <cell r="F119">
            <v>88840013</v>
          </cell>
          <cell r="G119">
            <v>13505614</v>
          </cell>
          <cell r="H119">
            <v>16645440</v>
          </cell>
          <cell r="I119">
            <v>17160900</v>
          </cell>
          <cell r="J119">
            <v>22121728</v>
          </cell>
        </row>
        <row r="120">
          <cell r="A120" t="str">
            <v>OUTROS PRODUTOS DE ORIGEM VEGETAL</v>
          </cell>
          <cell r="B120" t="str">
            <v>(2º Nível) OUTROS PRODUTOS DE ORIGEM VEGETAL</v>
          </cell>
          <cell r="C120">
            <v>253416999</v>
          </cell>
          <cell r="D120">
            <v>274519023</v>
          </cell>
          <cell r="E120">
            <v>247064823</v>
          </cell>
          <cell r="F120">
            <v>342778472</v>
          </cell>
          <cell r="G120">
            <v>56357947</v>
          </cell>
          <cell r="H120">
            <v>39490818</v>
          </cell>
          <cell r="I120">
            <v>61914750</v>
          </cell>
          <cell r="J120">
            <v>39318981</v>
          </cell>
        </row>
        <row r="121">
          <cell r="A121" t="str">
            <v>OUTROS PRODUTOS HORTÍCOLAS, LEGUMINOSAS, RAÍZES E TUBÉRCULOS</v>
          </cell>
          <cell r="B121" t="str">
            <v>(2º Nível) OUTROS PRODUTOS HORTÍCOLAS, LEGUMINOSAS, RAÍZES E TUBÉRCULOS</v>
          </cell>
          <cell r="C121">
            <v>120582</v>
          </cell>
          <cell r="D121">
            <v>109658</v>
          </cell>
          <cell r="E121">
            <v>265051</v>
          </cell>
          <cell r="F121">
            <v>247619</v>
          </cell>
          <cell r="G121">
            <v>125155</v>
          </cell>
          <cell r="H121">
            <v>2032621</v>
          </cell>
          <cell r="I121">
            <v>27918</v>
          </cell>
          <cell r="J121">
            <v>3034</v>
          </cell>
        </row>
        <row r="122">
          <cell r="A122" t="str">
            <v>OUTROS SUCOS</v>
          </cell>
          <cell r="B122" t="str">
            <v>(2º Nível) OUTROS SUCOS</v>
          </cell>
          <cell r="C122">
            <v>4306268</v>
          </cell>
          <cell r="D122">
            <v>2130984</v>
          </cell>
          <cell r="E122">
            <v>4992232</v>
          </cell>
          <cell r="F122">
            <v>3871319</v>
          </cell>
          <cell r="G122">
            <v>1474378</v>
          </cell>
          <cell r="H122">
            <v>743133</v>
          </cell>
          <cell r="I122">
            <v>1743207</v>
          </cell>
          <cell r="J122">
            <v>847990</v>
          </cell>
        </row>
        <row r="123">
          <cell r="A123" t="str">
            <v>OVINOS E CAPRINOS VIVOS</v>
          </cell>
          <cell r="B123" t="str">
            <v>(2º Nível) OVINOS E CAPRINOS VIVOS</v>
          </cell>
          <cell r="G123">
            <v>41136</v>
          </cell>
          <cell r="H123">
            <v>2679</v>
          </cell>
          <cell r="I123">
            <v>0</v>
          </cell>
          <cell r="J123">
            <v>0</v>
          </cell>
        </row>
        <row r="124">
          <cell r="A124" t="str">
            <v>OVOS E GEMAS</v>
          </cell>
          <cell r="B124" t="str">
            <v>(2º Nível) OVOS E GEMAS</v>
          </cell>
          <cell r="C124">
            <v>49693790</v>
          </cell>
          <cell r="D124">
            <v>14435485</v>
          </cell>
          <cell r="E124">
            <v>60704682</v>
          </cell>
          <cell r="F124">
            <v>20999414</v>
          </cell>
          <cell r="G124">
            <v>48683224</v>
          </cell>
          <cell r="H124">
            <v>405759</v>
          </cell>
          <cell r="I124">
            <v>41458936</v>
          </cell>
          <cell r="J124">
            <v>262354</v>
          </cell>
        </row>
        <row r="125">
          <cell r="A125" t="str">
            <v>PAPEL</v>
          </cell>
          <cell r="B125" t="str">
            <v>(2º Nível) PAPEL</v>
          </cell>
          <cell r="C125">
            <v>1876378552</v>
          </cell>
          <cell r="D125">
            <v>2151360695</v>
          </cell>
          <cell r="E125">
            <v>1655309846</v>
          </cell>
          <cell r="F125">
            <v>1986707016</v>
          </cell>
          <cell r="G125">
            <v>743808458</v>
          </cell>
          <cell r="H125">
            <v>626443759</v>
          </cell>
          <cell r="I125">
            <v>796391755</v>
          </cell>
          <cell r="J125">
            <v>753405206</v>
          </cell>
        </row>
        <row r="126">
          <cell r="A126" t="str">
            <v>PATOS VIVOS</v>
          </cell>
          <cell r="B126" t="str">
            <v>(2º Nível) PATOS VIVOS</v>
          </cell>
          <cell r="G126">
            <v>54922</v>
          </cell>
          <cell r="H126">
            <v>802</v>
          </cell>
          <cell r="I126">
            <v>43484</v>
          </cell>
          <cell r="J126">
            <v>584</v>
          </cell>
        </row>
        <row r="127">
          <cell r="A127" t="str">
            <v>PEIXES</v>
          </cell>
          <cell r="B127" t="str">
            <v>(2º Nível) PEIXES</v>
          </cell>
          <cell r="C127">
            <v>193923300</v>
          </cell>
          <cell r="D127">
            <v>43177322</v>
          </cell>
          <cell r="E127">
            <v>180573314</v>
          </cell>
          <cell r="F127">
            <v>37744632</v>
          </cell>
          <cell r="G127">
            <v>949745551</v>
          </cell>
          <cell r="H127">
            <v>271423299</v>
          </cell>
          <cell r="I127">
            <v>961618065</v>
          </cell>
          <cell r="J127">
            <v>311175571</v>
          </cell>
        </row>
        <row r="128">
          <cell r="A128" t="str">
            <v>PENAS, PELES, CERDAS E PÊLOS ANIMAIS</v>
          </cell>
          <cell r="B128" t="str">
            <v>(2º Nível) PENAS, PELES, CERDAS E PÊLOS ANIMAIS</v>
          </cell>
          <cell r="C128">
            <v>4712782</v>
          </cell>
          <cell r="D128">
            <v>12389762</v>
          </cell>
          <cell r="E128">
            <v>5197935</v>
          </cell>
          <cell r="F128">
            <v>8445356</v>
          </cell>
          <cell r="G128">
            <v>2642141</v>
          </cell>
          <cell r="H128">
            <v>587616</v>
          </cell>
          <cell r="I128">
            <v>3896855</v>
          </cell>
          <cell r="J128">
            <v>916770</v>
          </cell>
        </row>
        <row r="129">
          <cell r="A129" t="str">
            <v>PÊRAS</v>
          </cell>
          <cell r="B129" t="str">
            <v>(2º Nível) PÊRAS</v>
          </cell>
          <cell r="C129">
            <v>206679</v>
          </cell>
          <cell r="D129">
            <v>91618</v>
          </cell>
          <cell r="E129">
            <v>174380</v>
          </cell>
          <cell r="F129">
            <v>80087</v>
          </cell>
          <cell r="G129">
            <v>109529456</v>
          </cell>
          <cell r="H129">
            <v>142225765</v>
          </cell>
          <cell r="I129">
            <v>101362329</v>
          </cell>
          <cell r="J129">
            <v>135466066</v>
          </cell>
        </row>
        <row r="130">
          <cell r="A130" t="str">
            <v>PÊSSEGOS</v>
          </cell>
          <cell r="B130" t="str">
            <v>(2º Nível) PÊSSEGOS</v>
          </cell>
          <cell r="C130">
            <v>704627</v>
          </cell>
          <cell r="D130">
            <v>643037</v>
          </cell>
          <cell r="E130">
            <v>2243564</v>
          </cell>
          <cell r="F130">
            <v>2246877</v>
          </cell>
          <cell r="G130">
            <v>15556717</v>
          </cell>
          <cell r="H130">
            <v>13573117</v>
          </cell>
          <cell r="I130">
            <v>9064222</v>
          </cell>
          <cell r="J130">
            <v>7535032</v>
          </cell>
        </row>
        <row r="131">
          <cell r="A131" t="str">
            <v>PLANTAS E PARTES PARA INDÚSTRIA, MEDICINA OU PERFUMARIA</v>
          </cell>
          <cell r="B131" t="str">
            <v>(2º Nível) PLANTAS E PARTES PARA INDÚSTRIA, MEDICINA OU PERFUMARIA</v>
          </cell>
          <cell r="C131">
            <v>10362467</v>
          </cell>
          <cell r="D131">
            <v>1567689</v>
          </cell>
          <cell r="E131">
            <v>10247498</v>
          </cell>
          <cell r="F131">
            <v>1654817</v>
          </cell>
          <cell r="G131">
            <v>52897957</v>
          </cell>
          <cell r="H131">
            <v>11625464</v>
          </cell>
          <cell r="I131">
            <v>71362894</v>
          </cell>
          <cell r="J131">
            <v>17208525</v>
          </cell>
        </row>
        <row r="132">
          <cell r="A132" t="str">
            <v>PLANTAS VIVAS NÃO ORNAMENTAIS</v>
          </cell>
          <cell r="B132" t="str">
            <v>(2º Nível) PLANTAS VIVAS NÃO ORNAMENTAIS</v>
          </cell>
          <cell r="C132">
            <v>840564</v>
          </cell>
          <cell r="D132">
            <v>270511</v>
          </cell>
          <cell r="E132">
            <v>1502527</v>
          </cell>
          <cell r="F132">
            <v>706061</v>
          </cell>
          <cell r="G132">
            <v>9328889</v>
          </cell>
          <cell r="H132">
            <v>944660</v>
          </cell>
          <cell r="I132">
            <v>10767924</v>
          </cell>
          <cell r="J132">
            <v>1063385</v>
          </cell>
        </row>
        <row r="133">
          <cell r="A133" t="str">
            <v>POMELOS</v>
          </cell>
          <cell r="B133" t="str">
            <v>(2º Nível) POMELOS</v>
          </cell>
          <cell r="C133">
            <v>38854</v>
          </cell>
          <cell r="D133">
            <v>12192</v>
          </cell>
          <cell r="E133">
            <v>24906</v>
          </cell>
          <cell r="F133">
            <v>8866</v>
          </cell>
          <cell r="G133">
            <v>361251</v>
          </cell>
          <cell r="H133">
            <v>338313</v>
          </cell>
          <cell r="I133">
            <v>262305</v>
          </cell>
          <cell r="J133">
            <v>223138</v>
          </cell>
        </row>
        <row r="134">
          <cell r="A134" t="str">
            <v>PREPARAÇÕES A BASE DE CEREAIS</v>
          </cell>
          <cell r="B134" t="str">
            <v>(2º Nível) PREPARAÇÕES A BASE DE CEREAIS</v>
          </cell>
          <cell r="C134">
            <v>251199587</v>
          </cell>
          <cell r="D134">
            <v>168502405</v>
          </cell>
          <cell r="E134">
            <v>315043698</v>
          </cell>
          <cell r="F134">
            <v>214016250</v>
          </cell>
          <cell r="G134">
            <v>202303904</v>
          </cell>
          <cell r="H134">
            <v>74682092</v>
          </cell>
          <cell r="I134">
            <v>188389669</v>
          </cell>
          <cell r="J134">
            <v>66751548</v>
          </cell>
        </row>
        <row r="135">
          <cell r="A135" t="str">
            <v>PREPARAÇÕES E CONSERVAS DE PEIXES, CRUSTÁCEOS E MOLUSCOS</v>
          </cell>
          <cell r="B135" t="str">
            <v>(2º Nível) PREPARAÇÕES E CONSERVAS DE PEIXES, CRUSTÁCEOS E MOLUSCOS</v>
          </cell>
          <cell r="C135">
            <v>9637001</v>
          </cell>
          <cell r="D135">
            <v>2833730</v>
          </cell>
          <cell r="E135">
            <v>16302560</v>
          </cell>
          <cell r="F135">
            <v>4262883</v>
          </cell>
          <cell r="G135">
            <v>37930398</v>
          </cell>
          <cell r="H135">
            <v>12545844</v>
          </cell>
          <cell r="I135">
            <v>41882043</v>
          </cell>
          <cell r="J135">
            <v>15672342</v>
          </cell>
        </row>
        <row r="136">
          <cell r="A136" t="str">
            <v>PREPARAÇÕES P/ ELABORAÇÃO DE BEBIDAS</v>
          </cell>
          <cell r="B136" t="str">
            <v>(2º Nível) PREPARAÇÕES P/ ELABORAÇÃO DE BEBIDAS</v>
          </cell>
          <cell r="C136">
            <v>195723154</v>
          </cell>
          <cell r="D136">
            <v>13919628</v>
          </cell>
          <cell r="E136">
            <v>163001137</v>
          </cell>
          <cell r="F136">
            <v>13768035</v>
          </cell>
          <cell r="G136">
            <v>53078912</v>
          </cell>
          <cell r="H136">
            <v>6178602</v>
          </cell>
          <cell r="I136">
            <v>60220020</v>
          </cell>
          <cell r="J136">
            <v>7085958</v>
          </cell>
        </row>
        <row r="137">
          <cell r="A137" t="str">
            <v>PRODUTOS ANIMAIS PARA PREPARAÇÕES DE PRODUTOS FARMACEUT.</v>
          </cell>
          <cell r="B137" t="str">
            <v>(2º Nível) PRODUTOS ANIMAIS PARA PREPARAÇÕES DE PRODUTOS FARMACEUT.</v>
          </cell>
          <cell r="C137">
            <v>77554129</v>
          </cell>
          <cell r="D137">
            <v>1601549</v>
          </cell>
          <cell r="E137">
            <v>95132754</v>
          </cell>
          <cell r="F137">
            <v>2253016</v>
          </cell>
          <cell r="G137">
            <v>39426111</v>
          </cell>
          <cell r="H137">
            <v>3375170</v>
          </cell>
          <cell r="I137">
            <v>30024053</v>
          </cell>
          <cell r="J137">
            <v>6361142</v>
          </cell>
        </row>
        <row r="138">
          <cell r="A138" t="str">
            <v>PRODUTOS DE CONFEITARIA</v>
          </cell>
          <cell r="B138" t="str">
            <v>(2º Nível) PRODUTOS DE CONFEITARIA</v>
          </cell>
          <cell r="C138">
            <v>137773393</v>
          </cell>
          <cell r="D138">
            <v>83471156</v>
          </cell>
          <cell r="E138">
            <v>159776535</v>
          </cell>
          <cell r="F138">
            <v>103462590</v>
          </cell>
          <cell r="G138">
            <v>41031101</v>
          </cell>
          <cell r="H138">
            <v>7733309</v>
          </cell>
          <cell r="I138">
            <v>31040474</v>
          </cell>
          <cell r="J138">
            <v>5952122</v>
          </cell>
        </row>
        <row r="139">
          <cell r="A139" t="str">
            <v>PRODUTOS DE COURO E PELETERIA</v>
          </cell>
          <cell r="B139" t="str">
            <v>(2º Nível) PRODUTOS DE COURO E PELETERIA</v>
          </cell>
          <cell r="C139">
            <v>323532351</v>
          </cell>
          <cell r="D139">
            <v>11654498</v>
          </cell>
          <cell r="E139">
            <v>295887394</v>
          </cell>
          <cell r="F139">
            <v>12042306</v>
          </cell>
          <cell r="G139">
            <v>104746159</v>
          </cell>
          <cell r="H139">
            <v>2999613</v>
          </cell>
          <cell r="I139">
            <v>96416558</v>
          </cell>
          <cell r="J139">
            <v>2129647</v>
          </cell>
        </row>
        <row r="140">
          <cell r="A140" t="str">
            <v>PRODUTOS DE FLORICULTURA</v>
          </cell>
          <cell r="B140" t="str">
            <v>(2º Nível) PRODUTOS DE FLORICULTURA</v>
          </cell>
          <cell r="C140">
            <v>10465520</v>
          </cell>
          <cell r="D140">
            <v>2785735</v>
          </cell>
          <cell r="E140">
            <v>12804332</v>
          </cell>
          <cell r="F140">
            <v>2490587</v>
          </cell>
          <cell r="G140">
            <v>31388225</v>
          </cell>
          <cell r="H140">
            <v>3246952</v>
          </cell>
          <cell r="I140">
            <v>29451866</v>
          </cell>
          <cell r="J140">
            <v>2153756</v>
          </cell>
        </row>
        <row r="141">
          <cell r="A141" t="str">
            <v>PRODUTOS DIVERSOS DA INDÚSTRIA QUÍMICA, DE ORIGEM VEGETAL</v>
          </cell>
          <cell r="B141" t="str">
            <v>(2º Nível) PRODUTOS DIVERSOS DA INDÚSTRIA QUÍMICA, DE ORIGEM VEGETAL</v>
          </cell>
          <cell r="C141">
            <v>170032857</v>
          </cell>
          <cell r="D141">
            <v>142275880</v>
          </cell>
          <cell r="E141">
            <v>218841536</v>
          </cell>
          <cell r="F141">
            <v>145304658</v>
          </cell>
          <cell r="G141">
            <v>13223344</v>
          </cell>
          <cell r="H141">
            <v>4939625</v>
          </cell>
          <cell r="I141">
            <v>13881445</v>
          </cell>
          <cell r="J141">
            <v>4587359</v>
          </cell>
        </row>
        <row r="142">
          <cell r="A142" t="str">
            <v>PRODUTOS DO CACAU</v>
          </cell>
          <cell r="B142" t="str">
            <v>(2º Nível) PRODUTOS DO CACAU</v>
          </cell>
          <cell r="C142">
            <v>281933191</v>
          </cell>
          <cell r="D142">
            <v>74277937</v>
          </cell>
          <cell r="E142">
            <v>323424988</v>
          </cell>
          <cell r="F142">
            <v>83699858</v>
          </cell>
          <cell r="G142">
            <v>173879657</v>
          </cell>
          <cell r="H142">
            <v>50510539</v>
          </cell>
          <cell r="I142">
            <v>234112680</v>
          </cell>
          <cell r="J142">
            <v>70560739</v>
          </cell>
        </row>
        <row r="143">
          <cell r="A143" t="str">
            <v>PRODUTOS DO FUMO MANUFATURADOS</v>
          </cell>
          <cell r="B143" t="str">
            <v>(2º Nível) PRODUTOS DO FUMO MANUFATURADOS</v>
          </cell>
          <cell r="C143">
            <v>107886475</v>
          </cell>
          <cell r="D143">
            <v>24073317</v>
          </cell>
          <cell r="E143">
            <v>127730621</v>
          </cell>
          <cell r="F143">
            <v>32889927</v>
          </cell>
          <cell r="G143">
            <v>33864567</v>
          </cell>
          <cell r="H143">
            <v>5003951</v>
          </cell>
          <cell r="I143">
            <v>34256264</v>
          </cell>
          <cell r="J143">
            <v>4152470</v>
          </cell>
        </row>
        <row r="144">
          <cell r="A144" t="str">
            <v>PRODUTOS E SUBPRODUTOS DA INDÚSTRIA DE MOAGEM</v>
          </cell>
          <cell r="B144" t="str">
            <v>(2º Nível) PRODUTOS E SUBPRODUTOS DA INDÚSTRIA DE MOAGEM</v>
          </cell>
          <cell r="C144">
            <v>134233253</v>
          </cell>
          <cell r="D144">
            <v>407254200</v>
          </cell>
          <cell r="E144">
            <v>125715419</v>
          </cell>
          <cell r="F144">
            <v>284486573</v>
          </cell>
          <cell r="G144">
            <v>644298465</v>
          </cell>
          <cell r="H144">
            <v>1404699503</v>
          </cell>
          <cell r="I144">
            <v>811834403</v>
          </cell>
          <cell r="J144">
            <v>1785728844</v>
          </cell>
        </row>
        <row r="145">
          <cell r="A145" t="str">
            <v>PRODUTOS HORTÍCOLAS, LEGUMINOSAS, RAÍZES E TUBÉRCULOS CONGELADOS</v>
          </cell>
          <cell r="B145" t="str">
            <v>(2º Nível) PRODUTOS HORTÍCOLAS, LEGUMINOSAS, RAÍZES E TUBÉRCULOS CONGELADOS</v>
          </cell>
          <cell r="C145">
            <v>520099</v>
          </cell>
          <cell r="D145">
            <v>755712</v>
          </cell>
          <cell r="E145">
            <v>589152</v>
          </cell>
          <cell r="F145">
            <v>1087809</v>
          </cell>
          <cell r="G145">
            <v>21031511</v>
          </cell>
          <cell r="H145">
            <v>20335327</v>
          </cell>
          <cell r="I145">
            <v>21739052</v>
          </cell>
          <cell r="J145">
            <v>19465604</v>
          </cell>
        </row>
        <row r="146">
          <cell r="A146" t="str">
            <v>PRODUTOS HORTÍCOLAS, LEGUMINOSAS, RAÍZES E TUBÉRCULOS FRESCOS OU REFRIGERADOS</v>
          </cell>
          <cell r="B146" t="str">
            <v>(2º Nível) PRODUTOS HORTÍCOLAS, LEGUMINOSAS, RAÍZES E TUBÉRCULOS FRESCOS OU REFRIGERADOS</v>
          </cell>
          <cell r="C146">
            <v>28930751</v>
          </cell>
          <cell r="D146">
            <v>69886629</v>
          </cell>
          <cell r="E146">
            <v>36315165</v>
          </cell>
          <cell r="F146">
            <v>75100582</v>
          </cell>
          <cell r="G146">
            <v>369228751</v>
          </cell>
          <cell r="H146">
            <v>440129281</v>
          </cell>
          <cell r="I146">
            <v>225404286</v>
          </cell>
          <cell r="J146">
            <v>290776154</v>
          </cell>
        </row>
        <row r="147">
          <cell r="A147" t="str">
            <v>PRODUTOS HORTÍCOLAS, LEGUMINOSAS, RAÍZES E TUBÉRCULOS PREPARADOS OU CONSERVADOS</v>
          </cell>
          <cell r="B147" t="str">
            <v>(2º Nível) PRODUTOS HORTÍCOLAS, LEGUMINOSAS, RAÍZES E TUBÉRCULOS PREPARADOS OU CONSERVADOS</v>
          </cell>
          <cell r="C147">
            <v>64976045</v>
          </cell>
          <cell r="D147">
            <v>64517686</v>
          </cell>
          <cell r="E147">
            <v>83399633</v>
          </cell>
          <cell r="F147">
            <v>91115876</v>
          </cell>
          <cell r="G147">
            <v>489989174</v>
          </cell>
          <cell r="H147">
            <v>568781599</v>
          </cell>
          <cell r="I147">
            <v>512852359</v>
          </cell>
          <cell r="J147">
            <v>632206343</v>
          </cell>
        </row>
        <row r="148">
          <cell r="A148" t="str">
            <v>PRODUTOS HORTÍCOLAS, LEGUMINOSAS, RAÍZES E TUBÉRCULOS SECOS</v>
          </cell>
          <cell r="B148" t="str">
            <v>(2º Nível) PRODUTOS HORTÍCOLAS, LEGUMINOSAS, RAÍZES E TUBÉRCULOS SECOS</v>
          </cell>
          <cell r="C148">
            <v>115576968</v>
          </cell>
          <cell r="D148">
            <v>152490286</v>
          </cell>
          <cell r="E148">
            <v>182693943</v>
          </cell>
          <cell r="F148">
            <v>210514732</v>
          </cell>
          <cell r="G148">
            <v>148390966</v>
          </cell>
          <cell r="H148">
            <v>200992537</v>
          </cell>
          <cell r="I148">
            <v>160080787</v>
          </cell>
          <cell r="J148">
            <v>195344809</v>
          </cell>
        </row>
        <row r="149">
          <cell r="A149" t="str">
            <v>PSITACIFORMES (INCL.OS PAPAGAIOS,AS ARARAS,ETC) VIVOS</v>
          </cell>
          <cell r="B149" t="str">
            <v>(2º Nível) PSITACIFORMES (INCL.OS PAPAGAIOS,AS ARARAS,ETC) VIVOS</v>
          </cell>
          <cell r="C149">
            <v>92705</v>
          </cell>
          <cell r="D149">
            <v>12</v>
          </cell>
          <cell r="E149">
            <v>77945</v>
          </cell>
          <cell r="F149">
            <v>11</v>
          </cell>
          <cell r="G149">
            <v>18723</v>
          </cell>
          <cell r="H149">
            <v>75</v>
          </cell>
          <cell r="I149">
            <v>9148</v>
          </cell>
          <cell r="J149">
            <v>48</v>
          </cell>
        </row>
        <row r="150">
          <cell r="A150" t="str">
            <v>QUEIJOS</v>
          </cell>
          <cell r="B150" t="str">
            <v>(2º Nível) QUEIJOS</v>
          </cell>
          <cell r="C150">
            <v>16922657</v>
          </cell>
          <cell r="D150">
            <v>3545168</v>
          </cell>
          <cell r="E150">
            <v>21276524</v>
          </cell>
          <cell r="F150">
            <v>4497939</v>
          </cell>
          <cell r="G150">
            <v>105834852</v>
          </cell>
          <cell r="H150">
            <v>24718570</v>
          </cell>
          <cell r="I150">
            <v>139824574</v>
          </cell>
          <cell r="J150">
            <v>34434744</v>
          </cell>
        </row>
        <row r="151">
          <cell r="A151" t="str">
            <v>RAÇÕES PARA ANIMAIS DOMÉSTICOS</v>
          </cell>
          <cell r="B151" t="str">
            <v>(2º Nível) RAÇÕES PARA ANIMAIS DOMÉSTICOS</v>
          </cell>
          <cell r="C151">
            <v>291027561</v>
          </cell>
          <cell r="D151">
            <v>296425132</v>
          </cell>
          <cell r="E151">
            <v>364803408</v>
          </cell>
          <cell r="F151">
            <v>362619821</v>
          </cell>
          <cell r="G151">
            <v>317661021</v>
          </cell>
          <cell r="H151">
            <v>164879203</v>
          </cell>
          <cell r="I151">
            <v>321707451</v>
          </cell>
          <cell r="J151">
            <v>157115757</v>
          </cell>
        </row>
        <row r="152">
          <cell r="A152" t="str">
            <v>RÉPTEIS VIVOS</v>
          </cell>
          <cell r="B152" t="str">
            <v>(2º Nível) RÉPTEIS VIVOS</v>
          </cell>
          <cell r="C152">
            <v>112788</v>
          </cell>
          <cell r="D152">
            <v>380</v>
          </cell>
          <cell r="E152">
            <v>195207</v>
          </cell>
          <cell r="F152">
            <v>586</v>
          </cell>
          <cell r="G152">
            <v>0</v>
          </cell>
          <cell r="H152">
            <v>0</v>
          </cell>
          <cell r="I152">
            <v>3853</v>
          </cell>
          <cell r="J152">
            <v>10</v>
          </cell>
        </row>
        <row r="153">
          <cell r="A153" t="str">
            <v>SEDA E PRODUTOS DE SEDA</v>
          </cell>
          <cell r="B153" t="str">
            <v>(2º Nível) SEDA E PRODUTOS DE SEDA</v>
          </cell>
          <cell r="C153">
            <v>24697846</v>
          </cell>
          <cell r="D153">
            <v>477160</v>
          </cell>
          <cell r="E153">
            <v>23281151</v>
          </cell>
          <cell r="F153">
            <v>648374</v>
          </cell>
          <cell r="G153">
            <v>8003146</v>
          </cell>
          <cell r="H153">
            <v>53312</v>
          </cell>
          <cell r="I153">
            <v>6659238</v>
          </cell>
          <cell r="J153">
            <v>43432</v>
          </cell>
        </row>
        <row r="154">
          <cell r="A154" t="str">
            <v>SEMEN E EMBRIÕES</v>
          </cell>
          <cell r="B154" t="str">
            <v>(2º Nível) SEMEN E EMBRIÕES</v>
          </cell>
          <cell r="C154">
            <v>2768606</v>
          </cell>
          <cell r="D154">
            <v>332</v>
          </cell>
          <cell r="E154">
            <v>4211686</v>
          </cell>
          <cell r="F154">
            <v>419</v>
          </cell>
          <cell r="G154">
            <v>35506589</v>
          </cell>
          <cell r="H154">
            <v>7884</v>
          </cell>
          <cell r="I154">
            <v>42190847</v>
          </cell>
          <cell r="J154">
            <v>11409</v>
          </cell>
        </row>
        <row r="155">
          <cell r="A155" t="str">
            <v>SEMENTES</v>
          </cell>
          <cell r="B155" t="str">
            <v>(2º Nível) SEMENTES</v>
          </cell>
          <cell r="C155">
            <v>132964341</v>
          </cell>
          <cell r="D155">
            <v>39755069</v>
          </cell>
          <cell r="E155">
            <v>159797396</v>
          </cell>
          <cell r="F155">
            <v>62893537</v>
          </cell>
          <cell r="G155">
            <v>122434638</v>
          </cell>
          <cell r="H155">
            <v>17030584</v>
          </cell>
          <cell r="I155">
            <v>128409575</v>
          </cell>
          <cell r="J155">
            <v>17208404</v>
          </cell>
        </row>
        <row r="156">
          <cell r="A156" t="str">
            <v>SEMENTES E FARELOS DE OLEAGINOSAS (EXCLUI SOJA)</v>
          </cell>
          <cell r="B156" t="str">
            <v>(2º Nível) SEMENTES E FARELOS DE OLEAGINOSAS (EXCLUI SOJA)</v>
          </cell>
          <cell r="C156">
            <v>47770939</v>
          </cell>
          <cell r="D156">
            <v>78564374</v>
          </cell>
          <cell r="E156">
            <v>90564695</v>
          </cell>
          <cell r="F156">
            <v>109148293</v>
          </cell>
          <cell r="G156">
            <v>19404974</v>
          </cell>
          <cell r="H156">
            <v>18209839</v>
          </cell>
          <cell r="I156">
            <v>26027119</v>
          </cell>
          <cell r="J156">
            <v>27802282</v>
          </cell>
        </row>
        <row r="157">
          <cell r="A157" t="str">
            <v>SISAL E PRODUTOS DE SISAL</v>
          </cell>
          <cell r="B157" t="str">
            <v>(2º Nível) SISAL E PRODUTOS DE SISAL</v>
          </cell>
          <cell r="C157">
            <v>33302777</v>
          </cell>
          <cell r="D157">
            <v>19142444</v>
          </cell>
          <cell r="E157">
            <v>28041082</v>
          </cell>
          <cell r="F157">
            <v>19142040</v>
          </cell>
          <cell r="G157">
            <v>222425</v>
          </cell>
          <cell r="H157">
            <v>91916</v>
          </cell>
          <cell r="I157">
            <v>210749</v>
          </cell>
          <cell r="J157">
            <v>35713</v>
          </cell>
        </row>
        <row r="158">
          <cell r="A158" t="str">
            <v>SOJA EM GRÃOS</v>
          </cell>
          <cell r="B158" t="str">
            <v>(2º Nível) SOJA EM GRÃOS</v>
          </cell>
          <cell r="C158">
            <v>31645297677</v>
          </cell>
          <cell r="D158">
            <v>91640989562</v>
          </cell>
          <cell r="E158">
            <v>33859862677</v>
          </cell>
          <cell r="F158">
            <v>80425073944</v>
          </cell>
          <cell r="G158">
            <v>132292713</v>
          </cell>
          <cell r="H158">
            <v>438316211</v>
          </cell>
          <cell r="I158">
            <v>434074691</v>
          </cell>
          <cell r="J158">
            <v>1053388342</v>
          </cell>
        </row>
        <row r="159">
          <cell r="A159" t="str">
            <v>SORO DE LEITE</v>
          </cell>
          <cell r="B159" t="str">
            <v>(2º Nível) SORO DE LEITE</v>
          </cell>
          <cell r="C159">
            <v>306242</v>
          </cell>
          <cell r="D159">
            <v>363261</v>
          </cell>
          <cell r="E159">
            <v>720404</v>
          </cell>
          <cell r="F159">
            <v>741484</v>
          </cell>
          <cell r="G159">
            <v>25405259</v>
          </cell>
          <cell r="H159">
            <v>16668725</v>
          </cell>
          <cell r="I159">
            <v>28273213</v>
          </cell>
          <cell r="J159">
            <v>17203938</v>
          </cell>
        </row>
        <row r="160">
          <cell r="A160" t="str">
            <v>SUCOS DE LARANJA</v>
          </cell>
          <cell r="B160" t="str">
            <v>(2º Nível) SUCOS DE LARANJA</v>
          </cell>
          <cell r="C160">
            <v>1719244908</v>
          </cell>
          <cell r="D160">
            <v>2163737590</v>
          </cell>
          <cell r="E160">
            <v>1593896784</v>
          </cell>
          <cell r="F160">
            <v>2298703812</v>
          </cell>
          <cell r="G160">
            <v>35592</v>
          </cell>
          <cell r="H160">
            <v>37374</v>
          </cell>
          <cell r="I160">
            <v>68003</v>
          </cell>
          <cell r="J160">
            <v>68438</v>
          </cell>
        </row>
        <row r="161">
          <cell r="A161" t="str">
            <v>SUCOS DE OUTRAS FRUTAS</v>
          </cell>
          <cell r="B161" t="str">
            <v>(2º Nível) SUCOS DE OUTRAS FRUTAS</v>
          </cell>
          <cell r="C161">
            <v>181932396</v>
          </cell>
          <cell r="D161">
            <v>107999656</v>
          </cell>
          <cell r="E161">
            <v>192802898</v>
          </cell>
          <cell r="F161">
            <v>133563009</v>
          </cell>
          <cell r="G161">
            <v>9292192</v>
          </cell>
          <cell r="H161">
            <v>3401039</v>
          </cell>
          <cell r="I161">
            <v>6227078</v>
          </cell>
          <cell r="J161">
            <v>2246443</v>
          </cell>
        </row>
        <row r="162">
          <cell r="A162" t="str">
            <v>SUÍNOS VIVOS</v>
          </cell>
          <cell r="B162" t="str">
            <v>(2º Nível) SUÍNOS VIVOS</v>
          </cell>
          <cell r="C162">
            <v>4013694</v>
          </cell>
          <cell r="D162">
            <v>332721</v>
          </cell>
          <cell r="E162">
            <v>4625564</v>
          </cell>
          <cell r="F162">
            <v>299533</v>
          </cell>
          <cell r="G162">
            <v>1691161</v>
          </cell>
          <cell r="H162">
            <v>130649</v>
          </cell>
          <cell r="I162">
            <v>3091801</v>
          </cell>
          <cell r="J162">
            <v>211999</v>
          </cell>
        </row>
        <row r="163">
          <cell r="A163" t="str">
            <v>TAMARAS</v>
          </cell>
          <cell r="B163" t="str">
            <v>(2º Nível) TAMARAS</v>
          </cell>
          <cell r="C163">
            <v>113276</v>
          </cell>
          <cell r="D163">
            <v>49515</v>
          </cell>
          <cell r="E163">
            <v>75894</v>
          </cell>
          <cell r="F163">
            <v>18368</v>
          </cell>
          <cell r="G163">
            <v>2462272</v>
          </cell>
          <cell r="H163">
            <v>855606</v>
          </cell>
          <cell r="I163">
            <v>3196169</v>
          </cell>
          <cell r="J163">
            <v>1168689</v>
          </cell>
        </row>
        <row r="164">
          <cell r="A164" t="str">
            <v>TANGERINAS, MANDARINAS E SATOSUMAS</v>
          </cell>
          <cell r="B164" t="str">
            <v>(2º Nível) TANGERINAS, MANDARINAS E SATOSUMAS</v>
          </cell>
          <cell r="C164">
            <v>459989</v>
          </cell>
          <cell r="D164">
            <v>408661</v>
          </cell>
          <cell r="E164">
            <v>292899</v>
          </cell>
          <cell r="F164">
            <v>331476</v>
          </cell>
          <cell r="G164">
            <v>8540762</v>
          </cell>
          <cell r="H164">
            <v>9497245</v>
          </cell>
          <cell r="I164">
            <v>7190272</v>
          </cell>
          <cell r="J164">
            <v>7292328</v>
          </cell>
        </row>
        <row r="165">
          <cell r="A165" t="str">
            <v>UVAS</v>
          </cell>
          <cell r="B165" t="str">
            <v>(2º Nível) UVAS</v>
          </cell>
          <cell r="C165">
            <v>92528431</v>
          </cell>
          <cell r="D165">
            <v>44665159</v>
          </cell>
          <cell r="E165">
            <v>134584450</v>
          </cell>
          <cell r="F165">
            <v>61093915</v>
          </cell>
          <cell r="G165">
            <v>59100599</v>
          </cell>
          <cell r="H165">
            <v>33927394</v>
          </cell>
          <cell r="I165">
            <v>48136562</v>
          </cell>
          <cell r="J165">
            <v>34096586</v>
          </cell>
        </row>
        <row r="166">
          <cell r="A166" t="str">
            <v>TAMARAS</v>
          </cell>
          <cell r="B166" t="str">
            <v>(2º Nível) TAMARAS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</row>
        <row r="168">
          <cell r="A168" t="str">
            <v>UVAS</v>
          </cell>
          <cell r="B168" t="str">
            <v>(2º Nível) UVAS</v>
          </cell>
        </row>
        <row r="169">
          <cell r="A169" t="str">
            <v/>
          </cell>
          <cell r="B169" t="str">
            <v xml:space="preserve">(3º Nível) </v>
          </cell>
          <cell r="C169">
            <v>101445911728</v>
          </cell>
          <cell r="D169">
            <v>217266153838</v>
          </cell>
          <cell r="E169">
            <v>112757632898</v>
          </cell>
          <cell r="F169">
            <v>216929118797</v>
          </cell>
          <cell r="G169">
            <v>12872018395</v>
          </cell>
          <cell r="H169">
            <v>17487082420</v>
          </cell>
          <cell r="I169">
            <v>14571078449</v>
          </cell>
          <cell r="J169">
            <v>18666189484</v>
          </cell>
        </row>
        <row r="170">
          <cell r="A170" t="str">
            <v>ABACATES FRESCOS OU SECOS</v>
          </cell>
          <cell r="B170" t="str">
            <v>(3º Nível) ABACATES FRESCOS OU SECOS</v>
          </cell>
          <cell r="C170">
            <v>14175093</v>
          </cell>
          <cell r="D170">
            <v>8065678</v>
          </cell>
          <cell r="E170">
            <v>14549420</v>
          </cell>
          <cell r="F170">
            <v>8393821</v>
          </cell>
          <cell r="G170">
            <v>1041443</v>
          </cell>
          <cell r="H170">
            <v>486796</v>
          </cell>
          <cell r="I170">
            <v>714898</v>
          </cell>
          <cell r="J170">
            <v>269589</v>
          </cell>
        </row>
        <row r="171">
          <cell r="A171" t="str">
            <v>ABACAXIS FRESCOS OU SECOS</v>
          </cell>
          <cell r="B171" t="str">
            <v>(3º Nível) ABACAXIS FRESCOS OU SECOS</v>
          </cell>
          <cell r="C171">
            <v>1239434</v>
          </cell>
          <cell r="D171">
            <v>2653780</v>
          </cell>
          <cell r="E171">
            <v>2608412</v>
          </cell>
          <cell r="F171">
            <v>5283108</v>
          </cell>
          <cell r="G171">
            <v>235713</v>
          </cell>
          <cell r="H171">
            <v>14490</v>
          </cell>
          <cell r="I171">
            <v>99068</v>
          </cell>
          <cell r="J171">
            <v>11500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  <cell r="C172">
            <v>254576</v>
          </cell>
          <cell r="D172">
            <v>135557</v>
          </cell>
          <cell r="E172">
            <v>729382</v>
          </cell>
          <cell r="F172">
            <v>458971</v>
          </cell>
          <cell r="G172">
            <v>0</v>
          </cell>
          <cell r="H172">
            <v>0</v>
          </cell>
          <cell r="I172">
            <v>22191</v>
          </cell>
          <cell r="J172">
            <v>7234</v>
          </cell>
        </row>
        <row r="173">
          <cell r="A173" t="str">
            <v>ABELHAS VIVAS</v>
          </cell>
          <cell r="B173" t="str">
            <v>(3º Nível) ABELHAS VIVAS</v>
          </cell>
          <cell r="C173">
            <v>599</v>
          </cell>
          <cell r="D173">
            <v>269</v>
          </cell>
          <cell r="E173">
            <v>643</v>
          </cell>
          <cell r="F173">
            <v>244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  <cell r="C174">
            <v>5672</v>
          </cell>
          <cell r="D174">
            <v>6450</v>
          </cell>
          <cell r="E174">
            <v>5527</v>
          </cell>
          <cell r="F174">
            <v>6385</v>
          </cell>
          <cell r="G174">
            <v>27968</v>
          </cell>
          <cell r="H174">
            <v>7575</v>
          </cell>
          <cell r="I174">
            <v>29921</v>
          </cell>
          <cell r="J174">
            <v>8588</v>
          </cell>
        </row>
        <row r="175">
          <cell r="A175" t="str">
            <v>AÇÚCAR DE CANA EM BRUTO</v>
          </cell>
          <cell r="B175" t="str">
            <v>(3º Nível) AÇÚCAR DE CANA EM BRUTO</v>
          </cell>
          <cell r="C175">
            <v>5508624379</v>
          </cell>
          <cell r="D175">
            <v>20015440788</v>
          </cell>
          <cell r="E175">
            <v>8243978737</v>
          </cell>
          <cell r="F175">
            <v>27621552072</v>
          </cell>
          <cell r="G175">
            <v>756454</v>
          </cell>
          <cell r="H175">
            <v>781934</v>
          </cell>
          <cell r="I175">
            <v>1761604</v>
          </cell>
          <cell r="J175">
            <v>1748022</v>
          </cell>
        </row>
        <row r="176">
          <cell r="A176" t="str">
            <v>AÇÚCAR REFINADO</v>
          </cell>
          <cell r="B176" t="str">
            <v>(3º Nível) AÇÚCAR REFINADO</v>
          </cell>
          <cell r="C176">
            <v>1032538958</v>
          </cell>
          <cell r="D176">
            <v>2940005052</v>
          </cell>
          <cell r="E176">
            <v>1381090307</v>
          </cell>
          <cell r="F176">
            <v>3882483217</v>
          </cell>
          <cell r="G176">
            <v>759945</v>
          </cell>
          <cell r="H176">
            <v>964349</v>
          </cell>
          <cell r="I176">
            <v>1049074</v>
          </cell>
          <cell r="J176">
            <v>924622</v>
          </cell>
        </row>
        <row r="177">
          <cell r="A177" t="str">
            <v>ALBUMINAS</v>
          </cell>
          <cell r="B177" t="str">
            <v>(3º Nível) ALBUMINAS</v>
          </cell>
          <cell r="C177">
            <v>167557</v>
          </cell>
          <cell r="D177">
            <v>68328</v>
          </cell>
          <cell r="E177">
            <v>817108</v>
          </cell>
          <cell r="F177">
            <v>167096</v>
          </cell>
          <cell r="G177">
            <v>44043571</v>
          </cell>
          <cell r="H177">
            <v>6122298</v>
          </cell>
          <cell r="I177">
            <v>42807519</v>
          </cell>
          <cell r="J177">
            <v>6817083</v>
          </cell>
        </row>
        <row r="178">
          <cell r="A178" t="str">
            <v>ÁLCOOL ETÍLICO</v>
          </cell>
          <cell r="B178" t="str">
            <v>(3º Nível) ÁLCOOL ETÍLICO</v>
          </cell>
          <cell r="C178">
            <v>1065722051</v>
          </cell>
          <cell r="D178">
            <v>1755555022</v>
          </cell>
          <cell r="E178">
            <v>1283461555</v>
          </cell>
          <cell r="F178">
            <v>2216751022</v>
          </cell>
          <cell r="G178">
            <v>548716135</v>
          </cell>
          <cell r="H178">
            <v>1033719385</v>
          </cell>
          <cell r="I178">
            <v>180265683</v>
          </cell>
          <cell r="J178">
            <v>323045539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  <cell r="C179">
            <v>559194</v>
          </cell>
          <cell r="D179">
            <v>337034</v>
          </cell>
          <cell r="E179">
            <v>39847</v>
          </cell>
          <cell r="F179">
            <v>12031</v>
          </cell>
          <cell r="G179">
            <v>1838125</v>
          </cell>
          <cell r="H179">
            <v>450047</v>
          </cell>
          <cell r="I179">
            <v>101768</v>
          </cell>
          <cell r="J179">
            <v>22439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  <cell r="C180">
            <v>3070197169</v>
          </cell>
          <cell r="D180">
            <v>1945677199</v>
          </cell>
          <cell r="E180">
            <v>3769059158</v>
          </cell>
          <cell r="F180">
            <v>2398065787</v>
          </cell>
          <cell r="G180">
            <v>2567876</v>
          </cell>
          <cell r="H180">
            <v>1021887</v>
          </cell>
          <cell r="I180">
            <v>6308218</v>
          </cell>
          <cell r="J180">
            <v>2691274</v>
          </cell>
        </row>
        <row r="181">
          <cell r="A181" t="str">
            <v>ALHO</v>
          </cell>
          <cell r="B181" t="str">
            <v>(3º Nível) ALHO</v>
          </cell>
          <cell r="C181">
            <v>312114</v>
          </cell>
          <cell r="D181">
            <v>70046</v>
          </cell>
          <cell r="E181">
            <v>2181382</v>
          </cell>
          <cell r="F181">
            <v>754277</v>
          </cell>
          <cell r="G181">
            <v>304802540</v>
          </cell>
          <cell r="H181">
            <v>183956145</v>
          </cell>
          <cell r="I181">
            <v>193899510</v>
          </cell>
          <cell r="J181">
            <v>168207700</v>
          </cell>
        </row>
        <row r="182">
          <cell r="A182" t="str">
            <v>ALHO EM PÓ</v>
          </cell>
          <cell r="B182" t="str">
            <v>(3º Nível) ALHO EM PÓ</v>
          </cell>
          <cell r="C182">
            <v>207291</v>
          </cell>
          <cell r="D182">
            <v>83585</v>
          </cell>
          <cell r="E182">
            <v>174620</v>
          </cell>
          <cell r="F182">
            <v>66515</v>
          </cell>
          <cell r="G182">
            <v>3135103</v>
          </cell>
          <cell r="H182">
            <v>2475117</v>
          </cell>
          <cell r="I182">
            <v>3320827</v>
          </cell>
          <cell r="J182">
            <v>2689284</v>
          </cell>
        </row>
        <row r="183">
          <cell r="A183" t="str">
            <v>ALIMENTOS PARA CAES E GATOS</v>
          </cell>
          <cell r="B183" t="str">
            <v>(3º Nível) ALIMENTOS PARA CAES E GATOS</v>
          </cell>
          <cell r="C183">
            <v>40986728</v>
          </cell>
          <cell r="D183">
            <v>47991917</v>
          </cell>
          <cell r="E183">
            <v>69456565</v>
          </cell>
          <cell r="F183">
            <v>65370158</v>
          </cell>
          <cell r="G183">
            <v>8411053</v>
          </cell>
          <cell r="H183">
            <v>4849257</v>
          </cell>
          <cell r="I183">
            <v>13050206</v>
          </cell>
          <cell r="J183">
            <v>7462844</v>
          </cell>
        </row>
        <row r="184">
          <cell r="A184" t="str">
            <v>AMEIXAS SECAS</v>
          </cell>
          <cell r="B184" t="str">
            <v>(3º Nível) AMEIXAS SECAS</v>
          </cell>
          <cell r="C184">
            <v>15257</v>
          </cell>
          <cell r="D184">
            <v>4252</v>
          </cell>
          <cell r="E184">
            <v>21608</v>
          </cell>
          <cell r="F184">
            <v>4703</v>
          </cell>
          <cell r="G184">
            <v>21535033</v>
          </cell>
          <cell r="H184">
            <v>11861031</v>
          </cell>
          <cell r="I184">
            <v>31038526</v>
          </cell>
          <cell r="J184">
            <v>11730311</v>
          </cell>
        </row>
        <row r="185">
          <cell r="A185" t="str">
            <v>AMÊNDOA</v>
          </cell>
          <cell r="B185" t="str">
            <v>(3º Nível) AMÊNDOA</v>
          </cell>
          <cell r="C185">
            <v>310565</v>
          </cell>
          <cell r="D185">
            <v>21089</v>
          </cell>
          <cell r="E185">
            <v>60587</v>
          </cell>
          <cell r="F185">
            <v>4485</v>
          </cell>
          <cell r="G185">
            <v>23964207</v>
          </cell>
          <cell r="H185">
            <v>3518929</v>
          </cell>
          <cell r="I185">
            <v>20095733</v>
          </cell>
          <cell r="J185">
            <v>4171778</v>
          </cell>
        </row>
        <row r="186">
          <cell r="A186" t="str">
            <v>AMENDOIM EM GRÃOS</v>
          </cell>
          <cell r="B186" t="str">
            <v>(3º Nível) AMENDOIM EM GRÃOS</v>
          </cell>
          <cell r="C186">
            <v>284675644</v>
          </cell>
          <cell r="D186">
            <v>234246001</v>
          </cell>
          <cell r="E186">
            <v>295460344</v>
          </cell>
          <cell r="F186">
            <v>233332774</v>
          </cell>
          <cell r="G186">
            <v>4342750</v>
          </cell>
          <cell r="H186">
            <v>2325000</v>
          </cell>
          <cell r="I186">
            <v>5320230</v>
          </cell>
          <cell r="J186">
            <v>4230399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  <cell r="C187">
            <v>8938240</v>
          </cell>
          <cell r="D187">
            <v>4426071</v>
          </cell>
          <cell r="E187">
            <v>13110514</v>
          </cell>
          <cell r="F187">
            <v>6900531</v>
          </cell>
          <cell r="G187">
            <v>76806</v>
          </cell>
          <cell r="H187">
            <v>18514</v>
          </cell>
          <cell r="I187">
            <v>159192</v>
          </cell>
          <cell r="J187">
            <v>29079</v>
          </cell>
        </row>
        <row r="188">
          <cell r="A188" t="str">
            <v>AMIDO DE MILHO</v>
          </cell>
          <cell r="B188" t="str">
            <v>(3º Nível) AMIDO DE MILHO</v>
          </cell>
          <cell r="C188">
            <v>24859273</v>
          </cell>
          <cell r="D188">
            <v>73180675</v>
          </cell>
          <cell r="E188">
            <v>25722640</v>
          </cell>
          <cell r="F188">
            <v>64723376</v>
          </cell>
          <cell r="G188">
            <v>2557671</v>
          </cell>
          <cell r="H188">
            <v>5315062</v>
          </cell>
          <cell r="I188">
            <v>1681847</v>
          </cell>
          <cell r="J188">
            <v>2975165</v>
          </cell>
        </row>
        <row r="189">
          <cell r="A189" t="str">
            <v>AMIDO DE TRIGO</v>
          </cell>
          <cell r="B189" t="str">
            <v>(3º Nível) AMIDO DE TRIGO</v>
          </cell>
          <cell r="C189">
            <v>243</v>
          </cell>
          <cell r="D189">
            <v>113</v>
          </cell>
          <cell r="E189">
            <v>17</v>
          </cell>
          <cell r="F189">
            <v>10</v>
          </cell>
          <cell r="G189">
            <v>872097</v>
          </cell>
          <cell r="H189">
            <v>1999703</v>
          </cell>
          <cell r="I189">
            <v>1294498</v>
          </cell>
          <cell r="J189">
            <v>2863130</v>
          </cell>
        </row>
        <row r="190">
          <cell r="A190" t="str">
            <v>AMOMOS E CARDAMOMOS</v>
          </cell>
          <cell r="B190" t="str">
            <v>(3º Nível) AMOMOS E CARDAMOMOS</v>
          </cell>
          <cell r="C190">
            <v>1158</v>
          </cell>
          <cell r="D190">
            <v>52</v>
          </cell>
          <cell r="E190">
            <v>2958</v>
          </cell>
          <cell r="F190">
            <v>197</v>
          </cell>
          <cell r="G190">
            <v>27592</v>
          </cell>
          <cell r="H190">
            <v>915</v>
          </cell>
          <cell r="I190">
            <v>1020122</v>
          </cell>
          <cell r="J190">
            <v>49525</v>
          </cell>
        </row>
        <row r="191">
          <cell r="A191" t="str">
            <v>ARROZ</v>
          </cell>
          <cell r="B191" t="str">
            <v>(3º Nível) ARROZ</v>
          </cell>
          <cell r="C191">
            <v>523301646</v>
          </cell>
          <cell r="D191">
            <v>1456129175</v>
          </cell>
          <cell r="E191">
            <v>342906876</v>
          </cell>
          <cell r="F191">
            <v>834589725</v>
          </cell>
          <cell r="G191">
            <v>230967945</v>
          </cell>
          <cell r="H191">
            <v>701402972</v>
          </cell>
          <cell r="I191">
            <v>455426255</v>
          </cell>
          <cell r="J191">
            <v>1088036909</v>
          </cell>
        </row>
        <row r="192">
          <cell r="A192" t="str">
            <v>ASININOS E MUARES VIVOS</v>
          </cell>
          <cell r="B192" t="str">
            <v>(3º Nível) ASININOS E MUARES VIVOS</v>
          </cell>
          <cell r="C192">
            <v>15485</v>
          </cell>
          <cell r="D192">
            <v>1345</v>
          </cell>
          <cell r="E192">
            <v>0</v>
          </cell>
          <cell r="F192">
            <v>0</v>
          </cell>
        </row>
        <row r="193">
          <cell r="A193" t="str">
            <v>ASPARGOS</v>
          </cell>
          <cell r="B193" t="str">
            <v>(3º Nível) ASPARGOS</v>
          </cell>
          <cell r="C193">
            <v>23417</v>
          </cell>
          <cell r="D193">
            <v>3270</v>
          </cell>
          <cell r="E193">
            <v>23618</v>
          </cell>
          <cell r="F193">
            <v>3692</v>
          </cell>
          <cell r="G193">
            <v>3215827</v>
          </cell>
          <cell r="H193">
            <v>986767</v>
          </cell>
          <cell r="I193">
            <v>2322074</v>
          </cell>
          <cell r="J193">
            <v>731732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  <cell r="C194">
            <v>32899</v>
          </cell>
          <cell r="D194">
            <v>7684</v>
          </cell>
          <cell r="E194">
            <v>6358</v>
          </cell>
          <cell r="F194">
            <v>658</v>
          </cell>
          <cell r="G194">
            <v>1078019</v>
          </cell>
          <cell r="H194">
            <v>525765</v>
          </cell>
          <cell r="I194">
            <v>875295</v>
          </cell>
          <cell r="J194">
            <v>295764</v>
          </cell>
        </row>
        <row r="195">
          <cell r="A195" t="str">
            <v>ATUM CONGELADO</v>
          </cell>
          <cell r="B195" t="str">
            <v>(3º Nível) ATUM CONGELADO</v>
          </cell>
          <cell r="C195">
            <v>5343303</v>
          </cell>
          <cell r="D195">
            <v>2544097</v>
          </cell>
          <cell r="E195">
            <v>2686401</v>
          </cell>
          <cell r="F195">
            <v>1385637</v>
          </cell>
          <cell r="G195">
            <v>0</v>
          </cell>
          <cell r="H195">
            <v>0</v>
          </cell>
          <cell r="I195">
            <v>7468</v>
          </cell>
          <cell r="J195">
            <v>1000</v>
          </cell>
        </row>
        <row r="196">
          <cell r="A196" t="str">
            <v>ATUM, FRESCO OU REFRIGERADO</v>
          </cell>
          <cell r="B196" t="str">
            <v>(3º Nível) ATUM, FRESCO OU REFRIGERADO</v>
          </cell>
          <cell r="C196">
            <v>2362773</v>
          </cell>
          <cell r="D196">
            <v>287198</v>
          </cell>
          <cell r="E196">
            <v>3147822</v>
          </cell>
          <cell r="F196">
            <v>386150</v>
          </cell>
        </row>
        <row r="197">
          <cell r="A197" t="str">
            <v>AVEIA</v>
          </cell>
          <cell r="B197" t="str">
            <v>(3º Nível) AVEIA</v>
          </cell>
          <cell r="C197">
            <v>528542</v>
          </cell>
          <cell r="D197">
            <v>3623864</v>
          </cell>
          <cell r="E197">
            <v>243681</v>
          </cell>
          <cell r="F197">
            <v>936472</v>
          </cell>
          <cell r="G197">
            <v>85844</v>
          </cell>
          <cell r="H197">
            <v>385410</v>
          </cell>
          <cell r="I197">
            <v>15872</v>
          </cell>
          <cell r="J197">
            <v>82000</v>
          </cell>
        </row>
        <row r="198">
          <cell r="A198" t="str">
            <v>AVEIA EM FLOCOS OU ELABORADOS DE OUTRO MODO</v>
          </cell>
          <cell r="B198" t="str">
            <v>(3º Nível) AVEIA EM FLOCOS OU ELABORADOS DE OUTRO MODO</v>
          </cell>
          <cell r="C198">
            <v>1116208</v>
          </cell>
          <cell r="D198">
            <v>2002083</v>
          </cell>
          <cell r="E198">
            <v>2661239</v>
          </cell>
          <cell r="F198">
            <v>3917776</v>
          </cell>
          <cell r="G198">
            <v>116941</v>
          </cell>
          <cell r="H198">
            <v>73468</v>
          </cell>
          <cell r="I198">
            <v>234056</v>
          </cell>
          <cell r="J198">
            <v>348809</v>
          </cell>
        </row>
        <row r="199">
          <cell r="A199" t="str">
            <v>AVELÃS</v>
          </cell>
          <cell r="B199" t="str">
            <v>(3º Nível) AVELÃS</v>
          </cell>
          <cell r="C199">
            <v>3456</v>
          </cell>
          <cell r="D199">
            <v>1492</v>
          </cell>
          <cell r="E199">
            <v>5261</v>
          </cell>
          <cell r="F199">
            <v>1333</v>
          </cell>
          <cell r="G199">
            <v>28487350</v>
          </cell>
          <cell r="H199">
            <v>4282374</v>
          </cell>
          <cell r="I199">
            <v>42277973</v>
          </cell>
          <cell r="J199">
            <v>5784546</v>
          </cell>
        </row>
        <row r="200">
          <cell r="A200" t="str">
            <v>AVESTRUZES VIVAS</v>
          </cell>
          <cell r="B200" t="str">
            <v>(3º Nível) AVESTRUZES VIVAS</v>
          </cell>
          <cell r="C200">
            <v>19</v>
          </cell>
          <cell r="D200">
            <v>1</v>
          </cell>
          <cell r="E200">
            <v>1025</v>
          </cell>
          <cell r="F200">
            <v>40</v>
          </cell>
        </row>
        <row r="201">
          <cell r="A201" t="str">
            <v>AZEITE DE OLIVA</v>
          </cell>
          <cell r="B201" t="str">
            <v>(3º Nível) AZEITE DE OLIVA</v>
          </cell>
          <cell r="C201">
            <v>564315</v>
          </cell>
          <cell r="D201">
            <v>213213</v>
          </cell>
          <cell r="E201">
            <v>509979</v>
          </cell>
          <cell r="F201">
            <v>120157</v>
          </cell>
          <cell r="G201">
            <v>401762620</v>
          </cell>
          <cell r="H201">
            <v>101905788</v>
          </cell>
          <cell r="I201">
            <v>433059623</v>
          </cell>
          <cell r="J201">
            <v>105874503</v>
          </cell>
        </row>
        <row r="202">
          <cell r="A202" t="str">
            <v>AZEITONAS PREPARADAS OU CONSERVADAS</v>
          </cell>
          <cell r="B202" t="str">
            <v>(3º Nível) AZEITONAS PREPARADAS OU CONSERVADAS</v>
          </cell>
          <cell r="C202">
            <v>500176</v>
          </cell>
          <cell r="D202">
            <v>268435</v>
          </cell>
          <cell r="E202">
            <v>669075</v>
          </cell>
          <cell r="F202">
            <v>341202</v>
          </cell>
          <cell r="G202">
            <v>104856263</v>
          </cell>
          <cell r="H202">
            <v>121355250</v>
          </cell>
          <cell r="I202">
            <v>111764287</v>
          </cell>
          <cell r="J202">
            <v>132463428</v>
          </cell>
        </row>
        <row r="203">
          <cell r="A203" t="str">
            <v>BACALHAU CONGELADO</v>
          </cell>
          <cell r="B203" t="str">
            <v>(3º Nível) BACALHAU CONGELADO</v>
          </cell>
          <cell r="C203">
            <v>4230</v>
          </cell>
          <cell r="D203">
            <v>723</v>
          </cell>
          <cell r="E203">
            <v>6574</v>
          </cell>
          <cell r="F203">
            <v>1083</v>
          </cell>
          <cell r="G203">
            <v>39312597</v>
          </cell>
          <cell r="H203">
            <v>3521498</v>
          </cell>
          <cell r="I203">
            <v>35607251</v>
          </cell>
          <cell r="J203">
            <v>3188415</v>
          </cell>
        </row>
        <row r="204">
          <cell r="A204" t="str">
            <v>BACALHAU, FRESCO OU REFRIGERADO</v>
          </cell>
          <cell r="B204" t="str">
            <v>(3º Nível) BACALHAU, FRESCO OU REFRIGERADO</v>
          </cell>
          <cell r="C204">
            <v>1265</v>
          </cell>
          <cell r="D204">
            <v>127</v>
          </cell>
          <cell r="E204">
            <v>578</v>
          </cell>
          <cell r="F204">
            <v>68</v>
          </cell>
        </row>
        <row r="205">
          <cell r="A205" t="str">
            <v>BACALHAU, SECOS, SALGADOS OU DEFUMADOS</v>
          </cell>
          <cell r="B205" t="str">
            <v>(3º Nível) BACALHAU, SECOS, SALGADOS OU DEFUMADOS</v>
          </cell>
          <cell r="C205">
            <v>373579</v>
          </cell>
          <cell r="D205">
            <v>34382</v>
          </cell>
          <cell r="E205">
            <v>963011</v>
          </cell>
          <cell r="F205">
            <v>91838</v>
          </cell>
          <cell r="G205">
            <v>79309579</v>
          </cell>
          <cell r="H205">
            <v>8507799</v>
          </cell>
          <cell r="I205">
            <v>48204571</v>
          </cell>
          <cell r="J205">
            <v>5830237</v>
          </cell>
        </row>
        <row r="206">
          <cell r="A206" t="str">
            <v>BANANAS FRESCAS OU SECAS</v>
          </cell>
          <cell r="B206" t="str">
            <v>(3º Nível) BANANAS FRESCAS OU SECAS</v>
          </cell>
          <cell r="C206">
            <v>25806201</v>
          </cell>
          <cell r="D206">
            <v>88652246</v>
          </cell>
          <cell r="E206">
            <v>29778659</v>
          </cell>
          <cell r="F206">
            <v>87165732</v>
          </cell>
          <cell r="G206">
            <v>210479</v>
          </cell>
          <cell r="H206">
            <v>90050</v>
          </cell>
          <cell r="I206">
            <v>104049</v>
          </cell>
          <cell r="J206">
            <v>29890</v>
          </cell>
        </row>
        <row r="207">
          <cell r="A207" t="str">
            <v>BATATA-DOCE</v>
          </cell>
          <cell r="B207" t="str">
            <v>(3º Nível) BATATA-DOCE</v>
          </cell>
          <cell r="C207">
            <v>4798266</v>
          </cell>
          <cell r="D207">
            <v>8719039</v>
          </cell>
          <cell r="E207">
            <v>7497257</v>
          </cell>
          <cell r="F207">
            <v>12637271</v>
          </cell>
          <cell r="G207">
            <v>17395</v>
          </cell>
          <cell r="H207">
            <v>4900</v>
          </cell>
          <cell r="I207">
            <v>0</v>
          </cell>
          <cell r="J207">
            <v>0</v>
          </cell>
        </row>
        <row r="208">
          <cell r="A208" t="str">
            <v>BATATAS</v>
          </cell>
          <cell r="B208" t="str">
            <v>(3º Nível) BATATAS</v>
          </cell>
          <cell r="C208">
            <v>1544195</v>
          </cell>
          <cell r="D208">
            <v>5607887</v>
          </cell>
          <cell r="E208">
            <v>2879958</v>
          </cell>
          <cell r="F208">
            <v>8768800</v>
          </cell>
          <cell r="G208">
            <v>2302284</v>
          </cell>
          <cell r="H208">
            <v>9945624</v>
          </cell>
          <cell r="I208">
            <v>11925</v>
          </cell>
          <cell r="J208">
            <v>79500</v>
          </cell>
        </row>
        <row r="209">
          <cell r="A209" t="str">
            <v>BATATAS CONGELADAS</v>
          </cell>
          <cell r="B209" t="str">
            <v>(3º Nível) BATATAS CONGELADAS</v>
          </cell>
          <cell r="C209">
            <v>105304</v>
          </cell>
          <cell r="D209">
            <v>102119</v>
          </cell>
          <cell r="E209">
            <v>109123</v>
          </cell>
          <cell r="F209">
            <v>147161</v>
          </cell>
          <cell r="G209">
            <v>44917</v>
          </cell>
          <cell r="H209">
            <v>89540</v>
          </cell>
          <cell r="I209">
            <v>26956</v>
          </cell>
          <cell r="J209">
            <v>47273</v>
          </cell>
        </row>
        <row r="210">
          <cell r="A210" t="str">
            <v>BATATAS PREPARADAS OU CONSERVADAS</v>
          </cell>
          <cell r="B210" t="str">
            <v>(3º Nível) BATATAS PREPARADAS OU CONSERVADAS</v>
          </cell>
          <cell r="C210">
            <v>1471805</v>
          </cell>
          <cell r="D210">
            <v>369643</v>
          </cell>
          <cell r="E210">
            <v>3637808</v>
          </cell>
          <cell r="F210">
            <v>2968748</v>
          </cell>
          <cell r="G210">
            <v>292904587</v>
          </cell>
          <cell r="H210">
            <v>351723536</v>
          </cell>
          <cell r="I210">
            <v>298610539</v>
          </cell>
          <cell r="J210">
            <v>400810443</v>
          </cell>
        </row>
        <row r="211">
          <cell r="A211" t="str">
            <v>BORRACHA NATURAL</v>
          </cell>
          <cell r="B211" t="str">
            <v>(3º Nível) BORRACHA NATURAL</v>
          </cell>
          <cell r="C211">
            <v>1094923</v>
          </cell>
          <cell r="D211">
            <v>680265</v>
          </cell>
          <cell r="E211">
            <v>4216486</v>
          </cell>
          <cell r="F211">
            <v>2533668</v>
          </cell>
          <cell r="G211">
            <v>290714667</v>
          </cell>
          <cell r="H211">
            <v>197724395</v>
          </cell>
          <cell r="I211">
            <v>338061191</v>
          </cell>
          <cell r="J211">
            <v>204497802</v>
          </cell>
        </row>
        <row r="212">
          <cell r="A212" t="str">
            <v>BOVINOS VIVOS</v>
          </cell>
          <cell r="B212" t="str">
            <v>(3º Nível) BOVINOS VIVOS</v>
          </cell>
          <cell r="C212">
            <v>268183557</v>
          </cell>
          <cell r="D212">
            <v>137726635</v>
          </cell>
          <cell r="E212">
            <v>122280817</v>
          </cell>
          <cell r="F212">
            <v>58609095</v>
          </cell>
          <cell r="G212">
            <v>369982</v>
          </cell>
          <cell r="H212">
            <v>23627</v>
          </cell>
          <cell r="I212">
            <v>590330</v>
          </cell>
          <cell r="J212">
            <v>25710</v>
          </cell>
        </row>
        <row r="213">
          <cell r="A213" t="str">
            <v>BUBALINOS VIVOS</v>
          </cell>
          <cell r="B213" t="str">
            <v>(3º Nível) BUBALINOS VIVOS</v>
          </cell>
          <cell r="C213">
            <v>467</v>
          </cell>
          <cell r="D213">
            <v>102</v>
          </cell>
          <cell r="E213">
            <v>172</v>
          </cell>
          <cell r="F213">
            <v>31</v>
          </cell>
        </row>
        <row r="214">
          <cell r="A214" t="str">
            <v>BULBOS,  TUBÉRCULOS, RIZOMAS E SIMILARES</v>
          </cell>
          <cell r="B214" t="str">
            <v>(3º Nível) BULBOS,  TUBÉRCULOS, RIZOMAS E SIMILARES</v>
          </cell>
          <cell r="C214">
            <v>4903595</v>
          </cell>
          <cell r="D214">
            <v>2086438</v>
          </cell>
          <cell r="E214">
            <v>3759845</v>
          </cell>
          <cell r="F214">
            <v>1618718</v>
          </cell>
          <cell r="G214">
            <v>6261392</v>
          </cell>
          <cell r="H214">
            <v>1810267</v>
          </cell>
          <cell r="I214">
            <v>3797485</v>
          </cell>
          <cell r="J214">
            <v>919755</v>
          </cell>
        </row>
        <row r="215">
          <cell r="A215" t="str">
            <v>CACAU EM PÓ</v>
          </cell>
          <cell r="B215" t="str">
            <v>(3º Nível) CACAU EM PÓ</v>
          </cell>
          <cell r="C215">
            <v>51931267</v>
          </cell>
          <cell r="D215">
            <v>20865065</v>
          </cell>
          <cell r="E215">
            <v>53560573</v>
          </cell>
          <cell r="F215">
            <v>20147293</v>
          </cell>
          <cell r="G215">
            <v>37841061</v>
          </cell>
          <cell r="H215">
            <v>18912207</v>
          </cell>
          <cell r="I215">
            <v>63035996</v>
          </cell>
          <cell r="J215">
            <v>28050209</v>
          </cell>
        </row>
        <row r="216">
          <cell r="A216" t="str">
            <v>CACAU INTEIRO OU PARTIDO</v>
          </cell>
          <cell r="B216" t="str">
            <v>(3º Nível) CACAU INTEIRO OU PARTIDO</v>
          </cell>
          <cell r="C216">
            <v>2013128</v>
          </cell>
          <cell r="D216">
            <v>522814</v>
          </cell>
          <cell r="E216">
            <v>2182233</v>
          </cell>
          <cell r="F216">
            <v>569662</v>
          </cell>
          <cell r="G216">
            <v>131301885</v>
          </cell>
          <cell r="H216">
            <v>52838915</v>
          </cell>
          <cell r="I216">
            <v>143273421</v>
          </cell>
          <cell r="J216">
            <v>52761208</v>
          </cell>
        </row>
        <row r="217">
          <cell r="A217" t="str">
            <v>CACHAÇA</v>
          </cell>
          <cell r="B217" t="str">
            <v>(3º Nível) CACHAÇA</v>
          </cell>
          <cell r="C217">
            <v>11468686</v>
          </cell>
          <cell r="D217">
            <v>6621355</v>
          </cell>
          <cell r="E217">
            <v>10882620</v>
          </cell>
          <cell r="F217">
            <v>6410744</v>
          </cell>
          <cell r="G217">
            <v>1058899</v>
          </cell>
          <cell r="H217">
            <v>146788</v>
          </cell>
          <cell r="I217">
            <v>610891</v>
          </cell>
          <cell r="J217">
            <v>55890</v>
          </cell>
        </row>
        <row r="218">
          <cell r="A218" t="str">
            <v>CAFÉ SOLÚVEL</v>
          </cell>
          <cell r="B218" t="str">
            <v>(3º Nível) CAFÉ SOLÚVEL</v>
          </cell>
          <cell r="C218">
            <v>519823572</v>
          </cell>
          <cell r="D218">
            <v>89401259</v>
          </cell>
          <cell r="E218">
            <v>464321364</v>
          </cell>
          <cell r="F218">
            <v>84591443</v>
          </cell>
          <cell r="G218">
            <v>5616014</v>
          </cell>
          <cell r="H218">
            <v>457567</v>
          </cell>
          <cell r="I218">
            <v>5371185</v>
          </cell>
          <cell r="J218">
            <v>459526</v>
          </cell>
        </row>
        <row r="219">
          <cell r="A219" t="str">
            <v>CAFÉ TORRADO</v>
          </cell>
          <cell r="B219" t="str">
            <v>(3º Nível) CAFÉ TORRADO</v>
          </cell>
          <cell r="C219">
            <v>12865822</v>
          </cell>
          <cell r="D219">
            <v>3018973</v>
          </cell>
          <cell r="E219">
            <v>29750810</v>
          </cell>
          <cell r="F219">
            <v>7972819</v>
          </cell>
          <cell r="G219">
            <v>72677969</v>
          </cell>
          <cell r="H219">
            <v>3552931</v>
          </cell>
          <cell r="I219">
            <v>61310716</v>
          </cell>
          <cell r="J219">
            <v>4022974</v>
          </cell>
        </row>
        <row r="220">
          <cell r="A220" t="str">
            <v>CAFÉ VERDE</v>
          </cell>
          <cell r="B220" t="str">
            <v>(3º Nível) CAFÉ VERDE</v>
          </cell>
          <cell r="C220">
            <v>4546855547</v>
          </cell>
          <cell r="D220">
            <v>2168031580</v>
          </cell>
          <cell r="E220">
            <v>5442354073</v>
          </cell>
          <cell r="F220">
            <v>2536889096</v>
          </cell>
          <cell r="G220">
            <v>2065994</v>
          </cell>
          <cell r="H220">
            <v>937244</v>
          </cell>
          <cell r="I220">
            <v>5507635</v>
          </cell>
          <cell r="J220">
            <v>2861393</v>
          </cell>
        </row>
        <row r="221">
          <cell r="A221" t="str">
            <v>CALÇADOS DE COURO</v>
          </cell>
          <cell r="B221" t="str">
            <v>(3º Nível) CALÇADOS DE COURO</v>
          </cell>
          <cell r="C221">
            <v>278986202</v>
          </cell>
          <cell r="D221">
            <v>9122030</v>
          </cell>
          <cell r="E221">
            <v>236712842</v>
          </cell>
          <cell r="F221">
            <v>8543200</v>
          </cell>
          <cell r="G221">
            <v>60005382</v>
          </cell>
          <cell r="H221">
            <v>2176025</v>
          </cell>
          <cell r="I221">
            <v>45841172</v>
          </cell>
          <cell r="J221">
            <v>1370471</v>
          </cell>
        </row>
        <row r="222">
          <cell r="A222" t="str">
            <v>CALDOS E SOPAS E PREPARAÇÕES P/ CALDOS E SOPAS</v>
          </cell>
          <cell r="B222" t="str">
            <v>(3º Nível) CALDOS E SOPAS E PREPARAÇÕES P/ CALDOS E SOPAS</v>
          </cell>
          <cell r="C222">
            <v>4327491</v>
          </cell>
          <cell r="D222">
            <v>2119354</v>
          </cell>
          <cell r="E222">
            <v>6815736</v>
          </cell>
          <cell r="F222">
            <v>3529023</v>
          </cell>
          <cell r="G222">
            <v>1060122</v>
          </cell>
          <cell r="H222">
            <v>244344</v>
          </cell>
          <cell r="I222">
            <v>946608</v>
          </cell>
          <cell r="J222">
            <v>226392</v>
          </cell>
        </row>
        <row r="223">
          <cell r="A223" t="str">
            <v>CAMARÕES, CONGELADOS</v>
          </cell>
          <cell r="B223" t="str">
            <v>(3º Nível) CAMARÕES, CONGELADOS</v>
          </cell>
          <cell r="C223">
            <v>2750133</v>
          </cell>
          <cell r="D223">
            <v>228370</v>
          </cell>
          <cell r="E223">
            <v>4846012</v>
          </cell>
          <cell r="F223">
            <v>499020</v>
          </cell>
          <cell r="G223">
            <v>3077642</v>
          </cell>
          <cell r="H223">
            <v>332000</v>
          </cell>
          <cell r="I223">
            <v>1764917</v>
          </cell>
          <cell r="J223">
            <v>220035</v>
          </cell>
        </row>
        <row r="224">
          <cell r="A224" t="str">
            <v>CAMARÕES, NÃO CONGELADOS</v>
          </cell>
          <cell r="B224" t="str">
            <v>(3º Nível) CAMARÕES, NÃO CONGELADOS</v>
          </cell>
          <cell r="C224">
            <v>4442</v>
          </cell>
          <cell r="D224">
            <v>363</v>
          </cell>
          <cell r="E224">
            <v>3841</v>
          </cell>
          <cell r="F224">
            <v>272</v>
          </cell>
        </row>
        <row r="225">
          <cell r="A225" t="str">
            <v>CAMELOS E OUTROS CAMELIDEOS VIVOS</v>
          </cell>
          <cell r="B225" t="str">
            <v>(3º Nível) CAMELOS E OUTROS CAMELIDEOS VIVOS</v>
          </cell>
          <cell r="G225">
            <v>8450</v>
          </cell>
          <cell r="H225">
            <v>9750</v>
          </cell>
          <cell r="I225">
            <v>7980</v>
          </cell>
          <cell r="J225">
            <v>9975</v>
          </cell>
        </row>
        <row r="226">
          <cell r="A226" t="str">
            <v>CANELA</v>
          </cell>
          <cell r="B226" t="str">
            <v>(3º Nível) CANELA</v>
          </cell>
          <cell r="C226">
            <v>37105</v>
          </cell>
          <cell r="D226">
            <v>13566</v>
          </cell>
          <cell r="E226">
            <v>37905</v>
          </cell>
          <cell r="F226">
            <v>8877</v>
          </cell>
          <cell r="G226">
            <v>8854883</v>
          </cell>
          <cell r="H226">
            <v>2552544</v>
          </cell>
          <cell r="I226">
            <v>13926084</v>
          </cell>
          <cell r="J226">
            <v>4007464</v>
          </cell>
        </row>
        <row r="227">
          <cell r="A227" t="str">
            <v>CAQUIS FRESCOS</v>
          </cell>
          <cell r="B227" t="str">
            <v>(3º Nível) CAQUIS FRESCOS</v>
          </cell>
          <cell r="C227">
            <v>239190</v>
          </cell>
          <cell r="D227">
            <v>137557</v>
          </cell>
          <cell r="E227">
            <v>1064666</v>
          </cell>
          <cell r="F227">
            <v>911764</v>
          </cell>
          <cell r="G227">
            <v>2527181</v>
          </cell>
          <cell r="H227">
            <v>2022612</v>
          </cell>
          <cell r="I227">
            <v>1967677</v>
          </cell>
          <cell r="J227">
            <v>1335209</v>
          </cell>
        </row>
        <row r="228">
          <cell r="A228" t="str">
            <v>CARANGUEJOS, CONGELADOS</v>
          </cell>
          <cell r="B228" t="str">
            <v>(3º Nível) CARANGUEJOS, CONGELADOS</v>
          </cell>
          <cell r="C228">
            <v>14935</v>
          </cell>
          <cell r="D228">
            <v>2933</v>
          </cell>
          <cell r="E228">
            <v>6735</v>
          </cell>
          <cell r="F228">
            <v>1110</v>
          </cell>
          <cell r="G228">
            <v>265654</v>
          </cell>
          <cell r="H228">
            <v>15544</v>
          </cell>
          <cell r="I228">
            <v>478556</v>
          </cell>
          <cell r="J228">
            <v>25887</v>
          </cell>
        </row>
        <row r="229">
          <cell r="A229" t="str">
            <v>CARANGUEJOS, NÃO CONGELADOS</v>
          </cell>
          <cell r="B229" t="str">
            <v>(3º Nível) CARANGUEJOS, NÃO CONGELADOS</v>
          </cell>
          <cell r="C229">
            <v>0</v>
          </cell>
          <cell r="D229">
            <v>0</v>
          </cell>
          <cell r="E229">
            <v>706</v>
          </cell>
          <cell r="F229">
            <v>14</v>
          </cell>
          <cell r="G229">
            <v>1145</v>
          </cell>
          <cell r="H229">
            <v>8</v>
          </cell>
          <cell r="I229">
            <v>0</v>
          </cell>
          <cell r="J229">
            <v>0</v>
          </cell>
        </row>
        <row r="230">
          <cell r="A230" t="str">
            <v>CARNE BOVINA in natura</v>
          </cell>
          <cell r="B230" t="str">
            <v>(3º Nível) CARNE BOVINA in natura</v>
          </cell>
          <cell r="C230">
            <v>7544933332</v>
          </cell>
          <cell r="D230">
            <v>1694130786</v>
          </cell>
          <cell r="E230">
            <v>7726152242</v>
          </cell>
          <cell r="F230">
            <v>1680616365</v>
          </cell>
          <cell r="G230">
            <v>203992921</v>
          </cell>
          <cell r="H230">
            <v>33752992</v>
          </cell>
          <cell r="I230">
            <v>254461073</v>
          </cell>
          <cell r="J230">
            <v>45229794</v>
          </cell>
        </row>
        <row r="231">
          <cell r="A231" t="str">
            <v>CARNE BOVINA INDUSTRIALIZADA</v>
          </cell>
          <cell r="B231" t="str">
            <v>(3º Nível) CARNE BOVINA INDUSTRIALIZADA</v>
          </cell>
          <cell r="C231">
            <v>556036227</v>
          </cell>
          <cell r="D231">
            <v>101595308</v>
          </cell>
          <cell r="E231">
            <v>717374141</v>
          </cell>
          <cell r="F231">
            <v>114429455</v>
          </cell>
          <cell r="G231">
            <v>474469</v>
          </cell>
          <cell r="H231">
            <v>428571</v>
          </cell>
          <cell r="I231">
            <v>2145116</v>
          </cell>
          <cell r="J231">
            <v>799533</v>
          </cell>
        </row>
        <row r="232">
          <cell r="A232" t="str">
            <v>CARNE DE FRANGO in natura</v>
          </cell>
          <cell r="B232" t="str">
            <v>(3º Nível) CARNE DE FRANGO in natura</v>
          </cell>
          <cell r="C232">
            <v>6226720680</v>
          </cell>
          <cell r="D232">
            <v>4077165905</v>
          </cell>
          <cell r="E232">
            <v>6253041696</v>
          </cell>
          <cell r="F232">
            <v>4202604594</v>
          </cell>
          <cell r="G232">
            <v>10285909</v>
          </cell>
          <cell r="H232">
            <v>5039061</v>
          </cell>
          <cell r="I232">
            <v>12633534</v>
          </cell>
          <cell r="J232">
            <v>5534758</v>
          </cell>
        </row>
        <row r="233">
          <cell r="A233" t="str">
            <v>CARNE DE FRANGO INDUSTRIALIZADA</v>
          </cell>
          <cell r="B233" t="str">
            <v>(3º Nível) CARNE DE FRANGO INDUSTRIALIZADA</v>
          </cell>
          <cell r="C233">
            <v>244493906</v>
          </cell>
          <cell r="D233">
            <v>88053198</v>
          </cell>
          <cell r="E233">
            <v>276587681</v>
          </cell>
          <cell r="F233">
            <v>99870500</v>
          </cell>
          <cell r="G233">
            <v>0</v>
          </cell>
          <cell r="H233">
            <v>0</v>
          </cell>
          <cell r="I233">
            <v>66351</v>
          </cell>
          <cell r="J233">
            <v>30436</v>
          </cell>
        </row>
        <row r="234">
          <cell r="A234" t="str">
            <v>CARNE DE GANSO in natura</v>
          </cell>
          <cell r="B234" t="str">
            <v>(3º Nível) CARNE DE GANSO in natura</v>
          </cell>
          <cell r="C234">
            <v>1536</v>
          </cell>
          <cell r="D234">
            <v>171</v>
          </cell>
          <cell r="E234">
            <v>0</v>
          </cell>
          <cell r="F234">
            <v>0</v>
          </cell>
        </row>
        <row r="235">
          <cell r="A235" t="str">
            <v>CARNE DE OVINO in natura</v>
          </cell>
          <cell r="B235" t="str">
            <v>(3º Nível) CARNE DE OVINO in natura</v>
          </cell>
          <cell r="C235">
            <v>577511</v>
          </cell>
          <cell r="D235">
            <v>60657</v>
          </cell>
          <cell r="E235">
            <v>495681</v>
          </cell>
          <cell r="F235">
            <v>53465</v>
          </cell>
          <cell r="G235">
            <v>25488446</v>
          </cell>
          <cell r="H235">
            <v>3778988</v>
          </cell>
          <cell r="I235">
            <v>19772321</v>
          </cell>
          <cell r="J235">
            <v>2856960</v>
          </cell>
        </row>
        <row r="236">
          <cell r="A236" t="str">
            <v>CARNE DE PATO in natura</v>
          </cell>
          <cell r="B236" t="str">
            <v>(3º Nível) CARNE DE PATO in natura</v>
          </cell>
          <cell r="C236">
            <v>8128756</v>
          </cell>
          <cell r="D236">
            <v>3127486</v>
          </cell>
          <cell r="E236">
            <v>9621707</v>
          </cell>
          <cell r="F236">
            <v>3424444</v>
          </cell>
          <cell r="G236">
            <v>524974</v>
          </cell>
          <cell r="H236">
            <v>23603</v>
          </cell>
          <cell r="I236">
            <v>567793</v>
          </cell>
          <cell r="J236">
            <v>19028</v>
          </cell>
        </row>
        <row r="237">
          <cell r="A237" t="str">
            <v>CARNE DE PERU in natura</v>
          </cell>
          <cell r="B237" t="str">
            <v>(3º Nível) CARNE DE PERU in natura</v>
          </cell>
          <cell r="C237">
            <v>74795241</v>
          </cell>
          <cell r="D237">
            <v>38370908</v>
          </cell>
          <cell r="E237">
            <v>60866384</v>
          </cell>
          <cell r="F237">
            <v>36554206</v>
          </cell>
        </row>
        <row r="238">
          <cell r="A238" t="str">
            <v>CARNE DE PERU INDUSTRIALIZADA</v>
          </cell>
          <cell r="B238" t="str">
            <v>(3º Nível) CARNE DE PERU INDUSTRIALIZADA</v>
          </cell>
          <cell r="C238">
            <v>8668976</v>
          </cell>
          <cell r="D238">
            <v>2608419</v>
          </cell>
          <cell r="E238">
            <v>17850223</v>
          </cell>
          <cell r="F238">
            <v>5632047</v>
          </cell>
        </row>
        <row r="239">
          <cell r="A239" t="str">
            <v>CARNE SUÍNA in natura</v>
          </cell>
          <cell r="B239" t="str">
            <v>(3º Nível) CARNE SUÍNA in natura</v>
          </cell>
          <cell r="C239">
            <v>1896524377</v>
          </cell>
          <cell r="D239">
            <v>802576230</v>
          </cell>
          <cell r="E239">
            <v>2417847027</v>
          </cell>
          <cell r="F239">
            <v>982908175</v>
          </cell>
          <cell r="G239">
            <v>0</v>
          </cell>
          <cell r="H239">
            <v>0</v>
          </cell>
          <cell r="I239">
            <v>857872</v>
          </cell>
          <cell r="J239">
            <v>325190</v>
          </cell>
        </row>
        <row r="240">
          <cell r="A240" t="str">
            <v>CARNE SUÍNA INDUSTRIALIZADA</v>
          </cell>
          <cell r="B240" t="str">
            <v>(3º Nível) CARNE SUÍNA INDUSTRIALIZADA</v>
          </cell>
          <cell r="C240">
            <v>24850425</v>
          </cell>
          <cell r="D240">
            <v>11956880</v>
          </cell>
          <cell r="E240">
            <v>19730836</v>
          </cell>
          <cell r="F240">
            <v>10319686</v>
          </cell>
          <cell r="G240">
            <v>328005</v>
          </cell>
          <cell r="H240">
            <v>24529</v>
          </cell>
          <cell r="I240">
            <v>391909</v>
          </cell>
          <cell r="J240">
            <v>31868</v>
          </cell>
        </row>
        <row r="241">
          <cell r="A241" t="str">
            <v>CARNES DE CAPRINO in natura</v>
          </cell>
          <cell r="B241" t="str">
            <v>(3º Nível) CARNES DE CAPRINO in natura</v>
          </cell>
          <cell r="C241">
            <v>14654</v>
          </cell>
          <cell r="D241">
            <v>1534</v>
          </cell>
          <cell r="E241">
            <v>23484</v>
          </cell>
          <cell r="F241">
            <v>2592</v>
          </cell>
        </row>
        <row r="242">
          <cell r="A242" t="str">
            <v>CARNES DE CAVALO, ASININO E MUAR</v>
          </cell>
          <cell r="B242" t="str">
            <v>(3º Nível) CARNES DE CAVALO, ASININO E MUAR</v>
          </cell>
          <cell r="C242">
            <v>5647296</v>
          </cell>
          <cell r="D242">
            <v>2409832</v>
          </cell>
          <cell r="E242">
            <v>13579184</v>
          </cell>
          <cell r="F242">
            <v>4824363</v>
          </cell>
        </row>
        <row r="243">
          <cell r="A243" t="str">
            <v>CASEINAS E CASEINATOS</v>
          </cell>
          <cell r="B243" t="str">
            <v>(3º Nível) CASEINAS E CASEINATOS</v>
          </cell>
          <cell r="C243">
            <v>66349</v>
          </cell>
          <cell r="D243">
            <v>3373</v>
          </cell>
          <cell r="E243">
            <v>89369</v>
          </cell>
          <cell r="F243">
            <v>6702</v>
          </cell>
          <cell r="G243">
            <v>33182793</v>
          </cell>
          <cell r="H243">
            <v>4321131</v>
          </cell>
          <cell r="I243">
            <v>41705618</v>
          </cell>
          <cell r="J243">
            <v>4983455</v>
          </cell>
        </row>
        <row r="244">
          <cell r="A244" t="str">
            <v>CASTANHA DE CAJÚ</v>
          </cell>
          <cell r="B244" t="str">
            <v>(3º Nível) CASTANHA DE CAJÚ</v>
          </cell>
          <cell r="C244">
            <v>110055445</v>
          </cell>
          <cell r="D244">
            <v>17995061</v>
          </cell>
          <cell r="E244">
            <v>88620826</v>
          </cell>
          <cell r="F244">
            <v>14708108</v>
          </cell>
          <cell r="G244">
            <v>1023479</v>
          </cell>
          <cell r="H244">
            <v>278811</v>
          </cell>
          <cell r="I244">
            <v>566394</v>
          </cell>
          <cell r="J244">
            <v>211037</v>
          </cell>
        </row>
        <row r="245">
          <cell r="A245" t="str">
            <v>CASTANHA DO PARÁ</v>
          </cell>
          <cell r="B245" t="str">
            <v>(3º Nível) CASTANHA DO PARÁ</v>
          </cell>
          <cell r="C245">
            <v>20871047</v>
          </cell>
          <cell r="D245">
            <v>7408122</v>
          </cell>
          <cell r="E245">
            <v>28957879</v>
          </cell>
          <cell r="F245">
            <v>9830636</v>
          </cell>
          <cell r="G245">
            <v>558405</v>
          </cell>
          <cell r="H245">
            <v>242549</v>
          </cell>
          <cell r="I245">
            <v>2714453</v>
          </cell>
          <cell r="J245">
            <v>1101015</v>
          </cell>
        </row>
        <row r="246">
          <cell r="A246" t="str">
            <v>CASULOS DE BICHO-DA-SEDA E SEDA CRUA</v>
          </cell>
          <cell r="B246" t="str">
            <v>(3º Nível) CASULOS DE BICHO-DA-SEDA E SEDA CRUA</v>
          </cell>
          <cell r="C246">
            <v>153</v>
          </cell>
          <cell r="D246">
            <v>10</v>
          </cell>
          <cell r="E246">
            <v>2083104</v>
          </cell>
          <cell r="F246">
            <v>195240</v>
          </cell>
          <cell r="G246">
            <v>1329063</v>
          </cell>
          <cell r="H246">
            <v>22772</v>
          </cell>
          <cell r="I246">
            <v>1184383</v>
          </cell>
          <cell r="J246">
            <v>21268</v>
          </cell>
        </row>
        <row r="247">
          <cell r="A247" t="str">
            <v>CAVALOS VIVOS</v>
          </cell>
          <cell r="B247" t="str">
            <v>(3º Nível) CAVALOS VIVOS</v>
          </cell>
          <cell r="C247">
            <v>5160043</v>
          </cell>
          <cell r="D247">
            <v>137854</v>
          </cell>
          <cell r="E247">
            <v>5133021</v>
          </cell>
          <cell r="F247">
            <v>186905</v>
          </cell>
          <cell r="G247">
            <v>5659029</v>
          </cell>
          <cell r="H247">
            <v>67985</v>
          </cell>
          <cell r="I247">
            <v>3824662</v>
          </cell>
          <cell r="J247">
            <v>76655</v>
          </cell>
        </row>
        <row r="248">
          <cell r="A248" t="str">
            <v>CEBOLAS</v>
          </cell>
          <cell r="B248" t="str">
            <v>(3º Nível) CEBOLAS</v>
          </cell>
          <cell r="C248">
            <v>3193968</v>
          </cell>
          <cell r="D248">
            <v>19432637</v>
          </cell>
          <cell r="E248">
            <v>6299961</v>
          </cell>
          <cell r="F248">
            <v>22949854</v>
          </cell>
          <cell r="G248">
            <v>57705350</v>
          </cell>
          <cell r="H248">
            <v>243377374</v>
          </cell>
          <cell r="I248">
            <v>28210565</v>
          </cell>
          <cell r="J248">
            <v>119586888</v>
          </cell>
        </row>
        <row r="249">
          <cell r="A249" t="str">
            <v>CEBOLAS SECAS</v>
          </cell>
          <cell r="B249" t="str">
            <v>(3º Nível) CEBOLAS SECAS</v>
          </cell>
          <cell r="C249">
            <v>181588</v>
          </cell>
          <cell r="D249">
            <v>416249</v>
          </cell>
          <cell r="E249">
            <v>181925</v>
          </cell>
          <cell r="F249">
            <v>672960</v>
          </cell>
          <cell r="G249">
            <v>14857481</v>
          </cell>
          <cell r="H249">
            <v>7785722</v>
          </cell>
          <cell r="I249">
            <v>19720888</v>
          </cell>
          <cell r="J249">
            <v>10211307</v>
          </cell>
        </row>
        <row r="250">
          <cell r="A250" t="str">
            <v>CELULOSE</v>
          </cell>
          <cell r="B250" t="str">
            <v>(3º Nível) CELULOSE</v>
          </cell>
          <cell r="C250">
            <v>6106511615</v>
          </cell>
          <cell r="D250">
            <v>15725647644</v>
          </cell>
          <cell r="E250">
            <v>6127957494</v>
          </cell>
          <cell r="F250">
            <v>16139575482</v>
          </cell>
          <cell r="G250">
            <v>159681080</v>
          </cell>
          <cell r="H250">
            <v>222687735</v>
          </cell>
          <cell r="I250">
            <v>159416639</v>
          </cell>
          <cell r="J250">
            <v>207916608</v>
          </cell>
        </row>
        <row r="251">
          <cell r="A251" t="str">
            <v>CENOURAS E NABOS</v>
          </cell>
          <cell r="B251" t="str">
            <v>(3º Nível) CENOURAS E NABOS</v>
          </cell>
          <cell r="C251">
            <v>3281644</v>
          </cell>
          <cell r="D251">
            <v>9506628</v>
          </cell>
          <cell r="E251">
            <v>1692414</v>
          </cell>
          <cell r="F251">
            <v>4989892</v>
          </cell>
          <cell r="G251">
            <v>588097</v>
          </cell>
          <cell r="H251">
            <v>285915</v>
          </cell>
          <cell r="I251">
            <v>227159</v>
          </cell>
          <cell r="J251">
            <v>77550</v>
          </cell>
        </row>
        <row r="252">
          <cell r="A252" t="str">
            <v>CENTEIO</v>
          </cell>
          <cell r="B252" t="str">
            <v>(3º Nível) CENTEIO</v>
          </cell>
          <cell r="C252">
            <v>4451</v>
          </cell>
          <cell r="D252">
            <v>14160</v>
          </cell>
          <cell r="E252">
            <v>10471</v>
          </cell>
          <cell r="F252">
            <v>28174</v>
          </cell>
        </row>
        <row r="253">
          <cell r="A253" t="str">
            <v>CERAS DE ABELHA</v>
          </cell>
          <cell r="B253" t="str">
            <v>(3º Nível) CERAS DE ABELHA</v>
          </cell>
          <cell r="C253">
            <v>8106261</v>
          </cell>
          <cell r="D253">
            <v>43503</v>
          </cell>
          <cell r="E253">
            <v>9428271</v>
          </cell>
          <cell r="F253">
            <v>72514</v>
          </cell>
          <cell r="G253">
            <v>530</v>
          </cell>
          <cell r="H253">
            <v>0</v>
          </cell>
          <cell r="I253">
            <v>9168</v>
          </cell>
          <cell r="J253">
            <v>800</v>
          </cell>
        </row>
        <row r="254">
          <cell r="A254" t="str">
            <v>CERDAS E PÊLOS DE ANIMAIS</v>
          </cell>
          <cell r="B254" t="str">
            <v>(3º Nível) CERDAS E PÊLOS DE ANIMAIS</v>
          </cell>
          <cell r="C254">
            <v>1375087</v>
          </cell>
          <cell r="D254">
            <v>244651</v>
          </cell>
          <cell r="E254">
            <v>2587722</v>
          </cell>
          <cell r="F254">
            <v>367822</v>
          </cell>
          <cell r="G254">
            <v>1986807</v>
          </cell>
          <cell r="H254">
            <v>194235</v>
          </cell>
          <cell r="I254">
            <v>2984325</v>
          </cell>
          <cell r="J254">
            <v>334888</v>
          </cell>
        </row>
        <row r="255">
          <cell r="A255" t="str">
            <v>CEREJAS FRESCAS</v>
          </cell>
          <cell r="B255" t="str">
            <v>(3º Nível) CEREJAS FRESCAS</v>
          </cell>
          <cell r="C255">
            <v>1792</v>
          </cell>
          <cell r="D255">
            <v>136</v>
          </cell>
          <cell r="E255">
            <v>1674</v>
          </cell>
          <cell r="F255">
            <v>124</v>
          </cell>
          <cell r="G255">
            <v>14151051</v>
          </cell>
          <cell r="H255">
            <v>3019584</v>
          </cell>
          <cell r="I255">
            <v>11741441</v>
          </cell>
          <cell r="J255">
            <v>2365769</v>
          </cell>
        </row>
        <row r="256">
          <cell r="A256" t="str">
            <v>CEREJAS PREPARADAS OU CONSERVADAS</v>
          </cell>
          <cell r="B256" t="str">
            <v>(3º Nível) CEREJAS PREPARADAS OU CONSERVADAS</v>
          </cell>
          <cell r="C256">
            <v>69523</v>
          </cell>
          <cell r="D256">
            <v>8547</v>
          </cell>
          <cell r="E256">
            <v>113284</v>
          </cell>
          <cell r="F256">
            <v>13870</v>
          </cell>
          <cell r="G256">
            <v>7034476</v>
          </cell>
          <cell r="H256">
            <v>2938999</v>
          </cell>
          <cell r="I256">
            <v>7832619</v>
          </cell>
          <cell r="J256">
            <v>3405339</v>
          </cell>
        </row>
        <row r="257">
          <cell r="A257" t="str">
            <v>CERVEJA</v>
          </cell>
          <cell r="B257" t="str">
            <v>(3º Nível) CERVEJA</v>
          </cell>
          <cell r="C257">
            <v>84375004</v>
          </cell>
          <cell r="D257">
            <v>154102001</v>
          </cell>
          <cell r="E257">
            <v>113113415</v>
          </cell>
          <cell r="F257">
            <v>206707455</v>
          </cell>
          <cell r="G257">
            <v>16689577</v>
          </cell>
          <cell r="H257">
            <v>17599952</v>
          </cell>
          <cell r="I257">
            <v>15332273</v>
          </cell>
          <cell r="J257">
            <v>18129151</v>
          </cell>
        </row>
        <row r="258">
          <cell r="A258" t="str">
            <v>CEVADA</v>
          </cell>
          <cell r="B258" t="str">
            <v>(3º Nível) CEVADA</v>
          </cell>
          <cell r="C258">
            <v>1380</v>
          </cell>
          <cell r="D258">
            <v>386</v>
          </cell>
          <cell r="E258">
            <v>3385</v>
          </cell>
          <cell r="F258">
            <v>31270</v>
          </cell>
          <cell r="G258">
            <v>182464836</v>
          </cell>
          <cell r="H258">
            <v>693101529</v>
          </cell>
          <cell r="I258">
            <v>125272559</v>
          </cell>
          <cell r="J258">
            <v>472822360</v>
          </cell>
        </row>
        <row r="259">
          <cell r="A259" t="str">
            <v>CHÁ PRETO</v>
          </cell>
          <cell r="B259" t="str">
            <v>(3º Nível) CHÁ PRETO</v>
          </cell>
          <cell r="C259">
            <v>51818</v>
          </cell>
          <cell r="D259">
            <v>18419</v>
          </cell>
          <cell r="E259">
            <v>56691</v>
          </cell>
          <cell r="F259">
            <v>5611</v>
          </cell>
          <cell r="G259">
            <v>1374266</v>
          </cell>
          <cell r="H259">
            <v>200270</v>
          </cell>
          <cell r="I259">
            <v>1078883</v>
          </cell>
          <cell r="J259">
            <v>208792</v>
          </cell>
        </row>
        <row r="260">
          <cell r="A260" t="str">
            <v>CHÁ VERDE</v>
          </cell>
          <cell r="B260" t="str">
            <v>(3º Nível) CHÁ VERDE</v>
          </cell>
          <cell r="C260">
            <v>1590101</v>
          </cell>
          <cell r="D260">
            <v>247974</v>
          </cell>
          <cell r="E260">
            <v>962409</v>
          </cell>
          <cell r="F260">
            <v>160535</v>
          </cell>
          <cell r="G260">
            <v>1388888</v>
          </cell>
          <cell r="H260">
            <v>375998</v>
          </cell>
          <cell r="I260">
            <v>1522498</v>
          </cell>
          <cell r="J260">
            <v>473254</v>
          </cell>
        </row>
        <row r="261">
          <cell r="A261" t="str">
            <v>CHARUTOS E CIGARRILHAS</v>
          </cell>
          <cell r="B261" t="str">
            <v>(3º Nível) CHARUTOS E CIGARRILHAS</v>
          </cell>
          <cell r="C261">
            <v>728800</v>
          </cell>
          <cell r="D261">
            <v>20306</v>
          </cell>
          <cell r="E261">
            <v>2405393</v>
          </cell>
          <cell r="F261">
            <v>223956</v>
          </cell>
          <cell r="G261">
            <v>1800794</v>
          </cell>
          <cell r="H261">
            <v>55096</v>
          </cell>
          <cell r="I261">
            <v>3258266</v>
          </cell>
          <cell r="J261">
            <v>71607</v>
          </cell>
        </row>
        <row r="262">
          <cell r="A262" t="str">
            <v>CHICÓRIA</v>
          </cell>
          <cell r="B262" t="str">
            <v>(3º Nível) CHICÓRIA</v>
          </cell>
          <cell r="C262">
            <v>65654</v>
          </cell>
          <cell r="D262">
            <v>45729</v>
          </cell>
          <cell r="E262">
            <v>48295</v>
          </cell>
          <cell r="F262">
            <v>40093</v>
          </cell>
          <cell r="G262">
            <v>0</v>
          </cell>
          <cell r="H262">
            <v>0</v>
          </cell>
          <cell r="I262">
            <v>226700</v>
          </cell>
          <cell r="J262">
            <v>117126</v>
          </cell>
        </row>
        <row r="263">
          <cell r="A263" t="str">
            <v>CHOCOLATE E PREPARAÇÕES ALIM. CONT. CACAU</v>
          </cell>
          <cell r="B263" t="str">
            <v>(3º Nível) CHOCOLATE E PREPARAÇÕES ALIM. CONT. CACAU</v>
          </cell>
          <cell r="C263">
            <v>94771841</v>
          </cell>
          <cell r="D263">
            <v>27367025</v>
          </cell>
          <cell r="E263">
            <v>111367614</v>
          </cell>
          <cell r="F263">
            <v>31390725</v>
          </cell>
          <cell r="G263">
            <v>116997971</v>
          </cell>
          <cell r="H263">
            <v>16208425</v>
          </cell>
          <cell r="I263">
            <v>138276551</v>
          </cell>
          <cell r="J263">
            <v>20448825</v>
          </cell>
        </row>
        <row r="264">
          <cell r="A264" t="str">
            <v>CIGARROS</v>
          </cell>
          <cell r="B264" t="str">
            <v>(3º Nível) CIGARROS</v>
          </cell>
          <cell r="C264">
            <v>29325687</v>
          </cell>
          <cell r="D264">
            <v>3474295</v>
          </cell>
          <cell r="E264">
            <v>37137412</v>
          </cell>
          <cell r="F264">
            <v>5309205</v>
          </cell>
          <cell r="G264">
            <v>9904718</v>
          </cell>
          <cell r="H264">
            <v>618093</v>
          </cell>
          <cell r="I264">
            <v>11049670</v>
          </cell>
          <cell r="J264">
            <v>627393</v>
          </cell>
        </row>
        <row r="265">
          <cell r="A265" t="str">
            <v>CLEMENTINAS</v>
          </cell>
          <cell r="B265" t="str">
            <v>(3º Nível) CLEMENTINAS</v>
          </cell>
          <cell r="G265">
            <v>670492</v>
          </cell>
          <cell r="H265">
            <v>558098</v>
          </cell>
          <cell r="I265">
            <v>1451553</v>
          </cell>
          <cell r="J265">
            <v>1261185</v>
          </cell>
        </row>
        <row r="266">
          <cell r="A266" t="str">
            <v>COCOS (ENDOCARPO)</v>
          </cell>
          <cell r="B266" t="str">
            <v>(3º Nível) COCOS (ENDOCARPO)</v>
          </cell>
          <cell r="C266">
            <v>152780</v>
          </cell>
          <cell r="D266">
            <v>246520</v>
          </cell>
          <cell r="E266">
            <v>240530</v>
          </cell>
          <cell r="F266">
            <v>354188</v>
          </cell>
        </row>
        <row r="267">
          <cell r="A267" t="str">
            <v>COCOS FRESCOS OU SECOS</v>
          </cell>
          <cell r="B267" t="str">
            <v>(3º Nível) COCOS FRESCOS OU SECOS</v>
          </cell>
          <cell r="C267">
            <v>635004</v>
          </cell>
          <cell r="D267">
            <v>661214</v>
          </cell>
          <cell r="E267">
            <v>1050690</v>
          </cell>
          <cell r="F267">
            <v>739737</v>
          </cell>
          <cell r="G267">
            <v>17424692</v>
          </cell>
          <cell r="H267">
            <v>13767978</v>
          </cell>
          <cell r="I267">
            <v>18561340</v>
          </cell>
          <cell r="J267">
            <v>13978104</v>
          </cell>
        </row>
        <row r="268">
          <cell r="A268" t="str">
            <v>COGUMELOS</v>
          </cell>
          <cell r="B268" t="str">
            <v>(3º Nível) COGUMELOS</v>
          </cell>
          <cell r="C268">
            <v>177476</v>
          </cell>
          <cell r="D268">
            <v>24530</v>
          </cell>
          <cell r="E268">
            <v>211347</v>
          </cell>
          <cell r="F268">
            <v>43155</v>
          </cell>
          <cell r="G268">
            <v>163342</v>
          </cell>
          <cell r="H268">
            <v>145</v>
          </cell>
          <cell r="I268">
            <v>137014</v>
          </cell>
          <cell r="J268">
            <v>176</v>
          </cell>
        </row>
        <row r="269">
          <cell r="A269" t="str">
            <v>COGUMELOS E TRUFAS PREPARADOS OU CONSERVADOS</v>
          </cell>
          <cell r="B269" t="str">
            <v>(3º Nível) COGUMELOS E TRUFAS PREPARADOS OU CONSERVADOS</v>
          </cell>
          <cell r="C269">
            <v>229951</v>
          </cell>
          <cell r="D269">
            <v>42756</v>
          </cell>
          <cell r="E269">
            <v>413157</v>
          </cell>
          <cell r="F269">
            <v>69798</v>
          </cell>
          <cell r="G269">
            <v>16046429</v>
          </cell>
          <cell r="H269">
            <v>10009423</v>
          </cell>
          <cell r="I269">
            <v>15773417</v>
          </cell>
          <cell r="J269">
            <v>11293693</v>
          </cell>
        </row>
        <row r="270">
          <cell r="A270" t="str">
            <v>COGUMELOS E TRUFAS SECOS</v>
          </cell>
          <cell r="B270" t="str">
            <v>(3º Nível) COGUMELOS E TRUFAS SECOS</v>
          </cell>
          <cell r="C270">
            <v>309335</v>
          </cell>
          <cell r="D270">
            <v>2603</v>
          </cell>
          <cell r="E270">
            <v>268069</v>
          </cell>
          <cell r="F270">
            <v>2849</v>
          </cell>
          <cell r="G270">
            <v>1858977</v>
          </cell>
          <cell r="H270">
            <v>236716</v>
          </cell>
          <cell r="I270">
            <v>2153607</v>
          </cell>
          <cell r="J270">
            <v>247701</v>
          </cell>
        </row>
        <row r="271">
          <cell r="A271" t="str">
            <v>COLOFONIAS, ÁCIDOS RESÍNICOS E SEUS DERIVADOS</v>
          </cell>
          <cell r="B271" t="str">
            <v>(3º Nível) COLOFONIAS, ÁCIDOS RESÍNICOS E SEUS DERIVADOS</v>
          </cell>
          <cell r="C271">
            <v>100800075</v>
          </cell>
          <cell r="D271">
            <v>110979189</v>
          </cell>
          <cell r="E271">
            <v>135473718</v>
          </cell>
          <cell r="F271">
            <v>114874025</v>
          </cell>
          <cell r="G271">
            <v>6201272</v>
          </cell>
          <cell r="H271">
            <v>2195391</v>
          </cell>
          <cell r="I271">
            <v>7124918</v>
          </cell>
          <cell r="J271">
            <v>2465951</v>
          </cell>
        </row>
        <row r="272">
          <cell r="A272" t="str">
            <v>CONDIMENTOS E TEMPEROS</v>
          </cell>
          <cell r="B272" t="str">
            <v>(3º Nível) CONDIMENTOS E TEMPEROS</v>
          </cell>
          <cell r="C272">
            <v>7158733</v>
          </cell>
          <cell r="D272">
            <v>2596039</v>
          </cell>
          <cell r="E272">
            <v>7559951</v>
          </cell>
          <cell r="F272">
            <v>2737101</v>
          </cell>
          <cell r="G272">
            <v>20952701</v>
          </cell>
          <cell r="H272">
            <v>4385862</v>
          </cell>
          <cell r="I272">
            <v>24140638</v>
          </cell>
          <cell r="J272">
            <v>4932692</v>
          </cell>
        </row>
        <row r="273">
          <cell r="A273" t="str">
            <v>CONES DE LÚPULO</v>
          </cell>
          <cell r="B273" t="str">
            <v>(3º Nível) CONES DE LÚPULO</v>
          </cell>
          <cell r="G273">
            <v>33153</v>
          </cell>
          <cell r="H273">
            <v>4471</v>
          </cell>
          <cell r="I273">
            <v>23375</v>
          </cell>
          <cell r="J273">
            <v>2791</v>
          </cell>
        </row>
        <row r="274">
          <cell r="A274" t="str">
            <v>CONES DE LÚPULO E LUPULINA</v>
          </cell>
          <cell r="B274" t="str">
            <v>(3º Nível) CONES DE LÚPULO E LUPULINA</v>
          </cell>
          <cell r="C274">
            <v>470291</v>
          </cell>
          <cell r="D274">
            <v>18401</v>
          </cell>
          <cell r="E274">
            <v>47643</v>
          </cell>
          <cell r="F274">
            <v>1410</v>
          </cell>
          <cell r="G274">
            <v>32584451</v>
          </cell>
          <cell r="H274">
            <v>2346693</v>
          </cell>
          <cell r="I274">
            <v>39439024</v>
          </cell>
          <cell r="J274">
            <v>2749517</v>
          </cell>
        </row>
        <row r="275">
          <cell r="A275" t="str">
            <v>CORDÉIS E DEMAIS PRODUTOS DO SISAL OU OUTRAS FIBRAS 'AGAVE'</v>
          </cell>
          <cell r="B275" t="str">
            <v>(3º Nível) CORDÉIS E DEMAIS PRODUTOS DO SISAL OU OUTRAS FIBRAS 'AGAVE'</v>
          </cell>
          <cell r="C275">
            <v>33302777</v>
          </cell>
          <cell r="D275">
            <v>19142444</v>
          </cell>
          <cell r="E275">
            <v>28041082</v>
          </cell>
          <cell r="F275">
            <v>19142040</v>
          </cell>
          <cell r="G275">
            <v>222425</v>
          </cell>
          <cell r="H275">
            <v>91916</v>
          </cell>
          <cell r="I275">
            <v>210749</v>
          </cell>
          <cell r="J275">
            <v>35713</v>
          </cell>
        </row>
        <row r="276">
          <cell r="A276" t="str">
            <v>CORTIÇA</v>
          </cell>
          <cell r="B276" t="str">
            <v>(3º Nível) CORTIÇA</v>
          </cell>
          <cell r="C276">
            <v>260798</v>
          </cell>
          <cell r="D276">
            <v>20805</v>
          </cell>
          <cell r="E276">
            <v>240062</v>
          </cell>
          <cell r="F276">
            <v>21440</v>
          </cell>
          <cell r="G276">
            <v>7740527</v>
          </cell>
          <cell r="H276">
            <v>1170461</v>
          </cell>
          <cell r="I276">
            <v>10560579</v>
          </cell>
          <cell r="J276">
            <v>1625824</v>
          </cell>
        </row>
        <row r="277">
          <cell r="A277" t="str">
            <v>COUROS/PELES ACAMURÇADOS</v>
          </cell>
          <cell r="B277" t="str">
            <v>(3º Nível) COUROS/PELES ACAMURÇADOS</v>
          </cell>
          <cell r="C277">
            <v>3990341</v>
          </cell>
          <cell r="D277">
            <v>453288</v>
          </cell>
          <cell r="E277">
            <v>6279254</v>
          </cell>
          <cell r="F277">
            <v>754219</v>
          </cell>
          <cell r="G277">
            <v>1023906</v>
          </cell>
          <cell r="H277">
            <v>34966</v>
          </cell>
          <cell r="I277">
            <v>250754</v>
          </cell>
          <cell r="J277">
            <v>7917</v>
          </cell>
        </row>
        <row r="278">
          <cell r="A278" t="str">
            <v>COUROS/PELES DE BOVINOS OU EQUÍDEOS, EM BRUTO</v>
          </cell>
          <cell r="B278" t="str">
            <v>(3º Nível) COUROS/PELES DE BOVINOS OU EQUÍDEOS, EM BRUTO</v>
          </cell>
          <cell r="C278">
            <v>3313636</v>
          </cell>
          <cell r="D278">
            <v>11035222</v>
          </cell>
          <cell r="E278">
            <v>5939621</v>
          </cell>
          <cell r="F278">
            <v>11473970</v>
          </cell>
          <cell r="G278">
            <v>16219716</v>
          </cell>
          <cell r="H278">
            <v>27939965</v>
          </cell>
          <cell r="I278">
            <v>29399482</v>
          </cell>
          <cell r="J278">
            <v>41294435</v>
          </cell>
        </row>
        <row r="279">
          <cell r="A279" t="str">
            <v>COUROS/PELES DE BOVINOS, CRUST</v>
          </cell>
          <cell r="B279" t="str">
            <v>(3º Nível) COUROS/PELES DE BOVINOS, CRUST</v>
          </cell>
          <cell r="C279">
            <v>95913889</v>
          </cell>
          <cell r="D279">
            <v>10117240</v>
          </cell>
          <cell r="E279">
            <v>123409241</v>
          </cell>
          <cell r="F279">
            <v>11488495</v>
          </cell>
          <cell r="G279">
            <v>1856339</v>
          </cell>
          <cell r="H279">
            <v>193281</v>
          </cell>
          <cell r="I279">
            <v>1603102</v>
          </cell>
          <cell r="J279">
            <v>233401</v>
          </cell>
        </row>
        <row r="280">
          <cell r="A280" t="str">
            <v>COUROS/PELES DE BOVINOS, CURTIDO, WET BLUE</v>
          </cell>
          <cell r="B280" t="str">
            <v>(3º Nível) COUROS/PELES DE BOVINOS, CURTIDO, WET BLUE</v>
          </cell>
          <cell r="C280">
            <v>102762</v>
          </cell>
          <cell r="D280">
            <v>247180</v>
          </cell>
          <cell r="E280">
            <v>260972</v>
          </cell>
          <cell r="F280">
            <v>299109</v>
          </cell>
          <cell r="G280">
            <v>0</v>
          </cell>
          <cell r="H280">
            <v>0</v>
          </cell>
          <cell r="I280">
            <v>22330</v>
          </cell>
          <cell r="J280">
            <v>48806</v>
          </cell>
        </row>
        <row r="281">
          <cell r="A281" t="str">
            <v>COUROS/PELES DE BOVINOS, PREPARADOS</v>
          </cell>
          <cell r="B281" t="str">
            <v>(3º Nível) COUROS/PELES DE BOVINOS, PREPARADOS</v>
          </cell>
          <cell r="C281">
            <v>550494411</v>
          </cell>
          <cell r="D281">
            <v>48119977</v>
          </cell>
          <cell r="E281">
            <v>706453270</v>
          </cell>
          <cell r="F281">
            <v>59494694</v>
          </cell>
          <cell r="G281">
            <v>1794990</v>
          </cell>
          <cell r="H281">
            <v>535316</v>
          </cell>
          <cell r="I281">
            <v>2432994</v>
          </cell>
          <cell r="J281">
            <v>427311</v>
          </cell>
        </row>
        <row r="282">
          <cell r="A282" t="str">
            <v>COUROS/PELES DE CAPRINOS, CRUST</v>
          </cell>
          <cell r="B282" t="str">
            <v>(3º Nível) COUROS/PELES DE CAPRINOS, CRUST</v>
          </cell>
          <cell r="C282">
            <v>31092</v>
          </cell>
          <cell r="D282">
            <v>1134</v>
          </cell>
          <cell r="E282">
            <v>139591</v>
          </cell>
          <cell r="F282">
            <v>9248</v>
          </cell>
          <cell r="G282">
            <v>55349</v>
          </cell>
          <cell r="H282">
            <v>3937</v>
          </cell>
          <cell r="I282">
            <v>0</v>
          </cell>
          <cell r="J282">
            <v>0</v>
          </cell>
        </row>
        <row r="283">
          <cell r="A283" t="str">
            <v>COUROS/PELES DE CAPRINOS, CURTIDOS, WET BLUE</v>
          </cell>
          <cell r="B283" t="str">
            <v>(3º Nível) COUROS/PELES DE CAPRINOS, CURTIDOS, WET BLUE</v>
          </cell>
          <cell r="C283">
            <v>767048</v>
          </cell>
          <cell r="D283">
            <v>120325</v>
          </cell>
          <cell r="E283">
            <v>65940</v>
          </cell>
          <cell r="F283">
            <v>14889</v>
          </cell>
          <cell r="G283">
            <v>8657</v>
          </cell>
          <cell r="H283">
            <v>711</v>
          </cell>
          <cell r="I283">
            <v>0</v>
          </cell>
          <cell r="J283">
            <v>0</v>
          </cell>
        </row>
        <row r="284">
          <cell r="A284" t="str">
            <v>COUROS/PELES DE CAPRINOS, PREPARADOS</v>
          </cell>
          <cell r="B284" t="str">
            <v>(3º Nível) COUROS/PELES DE CAPRINOS, PREPARADOS</v>
          </cell>
          <cell r="C284">
            <v>223057</v>
          </cell>
          <cell r="D284">
            <v>19530</v>
          </cell>
          <cell r="E284">
            <v>1055687</v>
          </cell>
          <cell r="F284">
            <v>53077</v>
          </cell>
          <cell r="G284">
            <v>399228</v>
          </cell>
          <cell r="H284">
            <v>10126</v>
          </cell>
          <cell r="I284">
            <v>447622</v>
          </cell>
          <cell r="J284">
            <v>8062</v>
          </cell>
        </row>
        <row r="285">
          <cell r="A285" t="str">
            <v>COUROS/PELES DE EQUÍDEOS, CRUST</v>
          </cell>
          <cell r="B285" t="str">
            <v>(3º Nível) COUROS/PELES DE EQUÍDEOS, CRUST</v>
          </cell>
          <cell r="C285">
            <v>12624</v>
          </cell>
          <cell r="D285">
            <v>2766</v>
          </cell>
          <cell r="E285">
            <v>56874</v>
          </cell>
          <cell r="F285">
            <v>10670</v>
          </cell>
        </row>
        <row r="286">
          <cell r="A286" t="str">
            <v>COUROS/PELES DE EQUÍDEOS, CURTIDO</v>
          </cell>
          <cell r="B286" t="str">
            <v>(3º Nível) COUROS/PELES DE EQUÍDEOS, CURTIDO</v>
          </cell>
          <cell r="C286">
            <v>199854</v>
          </cell>
          <cell r="D286">
            <v>303372</v>
          </cell>
          <cell r="E286">
            <v>104564</v>
          </cell>
          <cell r="F286">
            <v>99743</v>
          </cell>
          <cell r="G286">
            <v>0</v>
          </cell>
          <cell r="H286">
            <v>0</v>
          </cell>
          <cell r="I286">
            <v>35942</v>
          </cell>
          <cell r="J286">
            <v>22682</v>
          </cell>
        </row>
        <row r="287">
          <cell r="A287" t="str">
            <v>COUROS/PELES DE EQUÍDEOS, PREPARADOS</v>
          </cell>
          <cell r="B287" t="str">
            <v>(3º Nível) COUROS/PELES DE EQUÍDEOS, PREPARADOS</v>
          </cell>
          <cell r="C287">
            <v>130078</v>
          </cell>
          <cell r="D287">
            <v>19014</v>
          </cell>
          <cell r="E287">
            <v>169360</v>
          </cell>
          <cell r="F287">
            <v>15221</v>
          </cell>
          <cell r="G287">
            <v>69980</v>
          </cell>
          <cell r="H287">
            <v>1812</v>
          </cell>
          <cell r="I287">
            <v>13783</v>
          </cell>
          <cell r="J287">
            <v>292</v>
          </cell>
        </row>
        <row r="288">
          <cell r="A288" t="str">
            <v>COUROS/PELES DE OUTROS ANIMAIS, EM BRUTO</v>
          </cell>
          <cell r="B288" t="str">
            <v>(3º Nível) COUROS/PELES DE OUTROS ANIMAIS, EM BRUTO</v>
          </cell>
          <cell r="C288">
            <v>44800</v>
          </cell>
          <cell r="D288">
            <v>23226</v>
          </cell>
          <cell r="E288">
            <v>272780</v>
          </cell>
          <cell r="F288">
            <v>46210</v>
          </cell>
          <cell r="G288">
            <v>58468</v>
          </cell>
          <cell r="H288">
            <v>15189</v>
          </cell>
          <cell r="I288">
            <v>99632</v>
          </cell>
          <cell r="J288">
            <v>6345</v>
          </cell>
        </row>
        <row r="289">
          <cell r="A289" t="str">
            <v>COUROS/PELES DE OUTROS ANIMAIS, PREPARADOS</v>
          </cell>
          <cell r="B289" t="str">
            <v>(3º Nível) COUROS/PELES DE OUTROS ANIMAIS, PREPARADOS</v>
          </cell>
          <cell r="C289">
            <v>3964510</v>
          </cell>
          <cell r="D289">
            <v>18111</v>
          </cell>
          <cell r="E289">
            <v>4331893</v>
          </cell>
          <cell r="F289">
            <v>21337</v>
          </cell>
          <cell r="G289">
            <v>336099</v>
          </cell>
          <cell r="H289">
            <v>1238</v>
          </cell>
          <cell r="I289">
            <v>119554</v>
          </cell>
          <cell r="J289">
            <v>392</v>
          </cell>
        </row>
        <row r="290">
          <cell r="A290" t="str">
            <v>COUROS/PELES DE OVINOS, CRUST</v>
          </cell>
          <cell r="B290" t="str">
            <v>(3º Nível) COUROS/PELES DE OVINOS, CRUST</v>
          </cell>
          <cell r="C290">
            <v>1878130</v>
          </cell>
          <cell r="D290">
            <v>56951</v>
          </cell>
          <cell r="E290">
            <v>2901303</v>
          </cell>
          <cell r="F290">
            <v>100346</v>
          </cell>
          <cell r="G290">
            <v>478232</v>
          </cell>
          <cell r="H290">
            <v>33696</v>
          </cell>
          <cell r="I290">
            <v>369064</v>
          </cell>
          <cell r="J290">
            <v>36613</v>
          </cell>
        </row>
        <row r="291">
          <cell r="A291" t="str">
            <v>COUROS/PELES DE OVINOS, CURTIDO, WET BLUE</v>
          </cell>
          <cell r="B291" t="str">
            <v>(3º Nível) COUROS/PELES DE OVINOS, CURTIDO, WET BLUE</v>
          </cell>
          <cell r="C291">
            <v>426937</v>
          </cell>
          <cell r="D291">
            <v>50540</v>
          </cell>
          <cell r="E291">
            <v>572936</v>
          </cell>
          <cell r="F291">
            <v>53093</v>
          </cell>
          <cell r="G291">
            <v>896026</v>
          </cell>
          <cell r="H291">
            <v>214125</v>
          </cell>
          <cell r="I291">
            <v>1335464</v>
          </cell>
          <cell r="J291">
            <v>261088</v>
          </cell>
        </row>
        <row r="292">
          <cell r="A292" t="str">
            <v>COUROS/PELES DE OVINOS, EM BRUTO</v>
          </cell>
          <cell r="B292" t="str">
            <v>(3º Nível) COUROS/PELES DE OVINOS, EM BRUTO</v>
          </cell>
          <cell r="G292">
            <v>522175</v>
          </cell>
          <cell r="H292">
            <v>465117</v>
          </cell>
          <cell r="I292">
            <v>1199475</v>
          </cell>
          <cell r="J292">
            <v>1079639</v>
          </cell>
        </row>
        <row r="293">
          <cell r="A293" t="str">
            <v>COUROS/PELES DE OVINOS, PREPARADOS</v>
          </cell>
          <cell r="B293" t="str">
            <v>(3º Nível) COUROS/PELES DE OVINOS, PREPARADOS</v>
          </cell>
          <cell r="C293">
            <v>183283</v>
          </cell>
          <cell r="D293">
            <v>5361</v>
          </cell>
          <cell r="E293">
            <v>1112971</v>
          </cell>
          <cell r="F293">
            <v>40641</v>
          </cell>
          <cell r="G293">
            <v>103161</v>
          </cell>
          <cell r="H293">
            <v>4304</v>
          </cell>
          <cell r="I293">
            <v>55110</v>
          </cell>
          <cell r="J293">
            <v>3678</v>
          </cell>
        </row>
        <row r="294">
          <cell r="A294" t="str">
            <v>COUROS/PELES DE RÉPTEIS, CURTIDOS OU CRUST</v>
          </cell>
          <cell r="B294" t="str">
            <v>(3º Nível) COUROS/PELES DE RÉPTEIS, CURTIDOS OU CRUST</v>
          </cell>
          <cell r="C294">
            <v>2332</v>
          </cell>
          <cell r="D294">
            <v>25</v>
          </cell>
          <cell r="E294">
            <v>500</v>
          </cell>
          <cell r="F294">
            <v>6</v>
          </cell>
          <cell r="G294">
            <v>384612</v>
          </cell>
          <cell r="H294">
            <v>1322</v>
          </cell>
          <cell r="I294">
            <v>92102</v>
          </cell>
          <cell r="J294">
            <v>307</v>
          </cell>
        </row>
        <row r="295">
          <cell r="A295" t="str">
            <v>COUROS/PELES DE RÉPTEIS, EM BRUTO</v>
          </cell>
          <cell r="B295" t="str">
            <v>(3º Nível) COUROS/PELES DE RÉPTEIS, EM BRUTO</v>
          </cell>
          <cell r="C295">
            <v>32607</v>
          </cell>
          <cell r="D295">
            <v>1166</v>
          </cell>
          <cell r="E295">
            <v>154652</v>
          </cell>
          <cell r="F295">
            <v>5984</v>
          </cell>
          <cell r="G295">
            <v>156201</v>
          </cell>
          <cell r="H295">
            <v>907</v>
          </cell>
          <cell r="I295">
            <v>78131</v>
          </cell>
          <cell r="J295">
            <v>652</v>
          </cell>
        </row>
        <row r="296">
          <cell r="A296" t="str">
            <v>COUROS/PELES DE RÉPTEIS, PREPARADOS</v>
          </cell>
          <cell r="B296" t="str">
            <v>(3º Nível) COUROS/PELES DE RÉPTEIS, PREPARADOS</v>
          </cell>
          <cell r="C296">
            <v>24500</v>
          </cell>
          <cell r="D296">
            <v>128</v>
          </cell>
          <cell r="E296">
            <v>0</v>
          </cell>
          <cell r="F296">
            <v>0</v>
          </cell>
          <cell r="G296">
            <v>8678</v>
          </cell>
          <cell r="H296">
            <v>12</v>
          </cell>
          <cell r="I296">
            <v>2445</v>
          </cell>
          <cell r="J296">
            <v>20</v>
          </cell>
        </row>
        <row r="297">
          <cell r="A297" t="str">
            <v>COUROS/PELES DE SUÍNOS, CRUST</v>
          </cell>
          <cell r="B297" t="str">
            <v>(3º Nível) COUROS/PELES DE SUÍNOS, CRUST</v>
          </cell>
          <cell r="G297">
            <v>2473</v>
          </cell>
          <cell r="H297">
            <v>179</v>
          </cell>
          <cell r="I297">
            <v>0</v>
          </cell>
          <cell r="J297">
            <v>0</v>
          </cell>
        </row>
        <row r="298">
          <cell r="A298" t="str">
            <v>COUROS/PELES DE SUÍNOS, PREPARADOS</v>
          </cell>
          <cell r="B298" t="str">
            <v>(3º Nível) COUROS/PELES DE SUÍNOS, PREPARADOS</v>
          </cell>
          <cell r="C298">
            <v>30878</v>
          </cell>
          <cell r="D298">
            <v>5312</v>
          </cell>
          <cell r="E298">
            <v>0</v>
          </cell>
          <cell r="F298">
            <v>0</v>
          </cell>
          <cell r="G298">
            <v>280782</v>
          </cell>
          <cell r="H298">
            <v>25834</v>
          </cell>
          <cell r="I298">
            <v>91092</v>
          </cell>
          <cell r="J298">
            <v>6679</v>
          </cell>
        </row>
        <row r="299">
          <cell r="A299" t="str">
            <v>COUROS/PELES ENVERNIZADOS OU REVESTIDOS</v>
          </cell>
          <cell r="B299" t="str">
            <v>(3º Nível) COUROS/PELES ENVERNIZADOS OU REVESTIDOS</v>
          </cell>
          <cell r="C299">
            <v>1503933</v>
          </cell>
          <cell r="D299">
            <v>75242</v>
          </cell>
          <cell r="E299">
            <v>497451</v>
          </cell>
          <cell r="F299">
            <v>25219</v>
          </cell>
          <cell r="G299">
            <v>142544</v>
          </cell>
          <cell r="H299">
            <v>1691</v>
          </cell>
          <cell r="I299">
            <v>20481</v>
          </cell>
          <cell r="J299">
            <v>196</v>
          </cell>
        </row>
        <row r="300">
          <cell r="A300" t="str">
            <v>COUROS/PELES METALIZADOS</v>
          </cell>
          <cell r="B300" t="str">
            <v>(3º Nível) COUROS/PELES METALIZADOS</v>
          </cell>
          <cell r="C300">
            <v>664526</v>
          </cell>
          <cell r="D300">
            <v>21141</v>
          </cell>
          <cell r="E300">
            <v>952827</v>
          </cell>
          <cell r="F300">
            <v>29558</v>
          </cell>
          <cell r="G300">
            <v>116165</v>
          </cell>
          <cell r="H300">
            <v>2586</v>
          </cell>
          <cell r="I300">
            <v>1554</v>
          </cell>
          <cell r="J300">
            <v>25</v>
          </cell>
        </row>
        <row r="301">
          <cell r="A301" t="str">
            <v>COUROS/PELES RECONSTITUÍDOS</v>
          </cell>
          <cell r="B301" t="str">
            <v>(3º Nível) COUROS/PELES RECONSTITUÍDOS</v>
          </cell>
          <cell r="C301">
            <v>344989</v>
          </cell>
          <cell r="D301">
            <v>81240</v>
          </cell>
          <cell r="E301">
            <v>462840</v>
          </cell>
          <cell r="F301">
            <v>116258</v>
          </cell>
          <cell r="G301">
            <v>429288</v>
          </cell>
          <cell r="H301">
            <v>139572</v>
          </cell>
          <cell r="I301">
            <v>327481</v>
          </cell>
          <cell r="J301">
            <v>89077</v>
          </cell>
        </row>
        <row r="302">
          <cell r="A302" t="str">
            <v>CRAVO-DA-ÍNDIA</v>
          </cell>
          <cell r="B302" t="str">
            <v>(3º Nível) CRAVO-DA-ÍNDIA</v>
          </cell>
          <cell r="C302">
            <v>19660857</v>
          </cell>
          <cell r="D302">
            <v>4293743</v>
          </cell>
          <cell r="E302">
            <v>9866046</v>
          </cell>
          <cell r="F302">
            <v>1978676</v>
          </cell>
          <cell r="G302">
            <v>304552</v>
          </cell>
          <cell r="H302">
            <v>33465</v>
          </cell>
          <cell r="I302">
            <v>340441</v>
          </cell>
          <cell r="J302">
            <v>45602</v>
          </cell>
        </row>
        <row r="303">
          <cell r="A303" t="str">
            <v>CREME DE LEITE</v>
          </cell>
          <cell r="B303" t="str">
            <v>(3º Nível) CREME DE LEITE</v>
          </cell>
          <cell r="C303">
            <v>15007044</v>
          </cell>
          <cell r="D303">
            <v>6791274</v>
          </cell>
          <cell r="E303">
            <v>16375225</v>
          </cell>
          <cell r="F303">
            <v>7788376</v>
          </cell>
        </row>
        <row r="304">
          <cell r="A304" t="str">
            <v>DAMASCOS FRESCOS</v>
          </cell>
          <cell r="B304" t="str">
            <v>(3º Nível) DAMASCOS FRESCOS</v>
          </cell>
          <cell r="C304">
            <v>1316</v>
          </cell>
          <cell r="D304">
            <v>129</v>
          </cell>
          <cell r="E304">
            <v>926</v>
          </cell>
          <cell r="F304">
            <v>162</v>
          </cell>
          <cell r="G304">
            <v>256730</v>
          </cell>
          <cell r="H304">
            <v>106738</v>
          </cell>
          <cell r="I304">
            <v>252924</v>
          </cell>
          <cell r="J304">
            <v>110134</v>
          </cell>
        </row>
        <row r="305">
          <cell r="A305" t="str">
            <v>DAMASCOS PREPARADOS OU CONSERVADOS</v>
          </cell>
          <cell r="B305" t="str">
            <v>(3º Nível) DAMASCOS PREPARADOS OU CONSERVADOS</v>
          </cell>
          <cell r="G305">
            <v>234184</v>
          </cell>
          <cell r="H305">
            <v>157525</v>
          </cell>
          <cell r="I305">
            <v>116539</v>
          </cell>
          <cell r="J305">
            <v>78642</v>
          </cell>
        </row>
        <row r="306">
          <cell r="A306" t="str">
            <v>DAMASCOS SECOS</v>
          </cell>
          <cell r="B306" t="str">
            <v>(3º Nível) DAMASCOS SECOS</v>
          </cell>
          <cell r="C306">
            <v>27360</v>
          </cell>
          <cell r="D306">
            <v>17933</v>
          </cell>
          <cell r="E306">
            <v>6358</v>
          </cell>
          <cell r="F306">
            <v>646</v>
          </cell>
          <cell r="G306">
            <v>12948964</v>
          </cell>
          <cell r="H306">
            <v>4492071</v>
          </cell>
          <cell r="I306">
            <v>14226155</v>
          </cell>
          <cell r="J306">
            <v>4181620</v>
          </cell>
        </row>
        <row r="307">
          <cell r="A307" t="str">
            <v>DEMAIS  PRODUTOS LÁCTEOS</v>
          </cell>
          <cell r="B307" t="str">
            <v>(3º Nível) DEMAIS  PRODUTOS LÁCTEOS</v>
          </cell>
          <cell r="C307">
            <v>1220947</v>
          </cell>
          <cell r="D307">
            <v>563266</v>
          </cell>
          <cell r="E307">
            <v>1973474</v>
          </cell>
          <cell r="F307">
            <v>779136</v>
          </cell>
          <cell r="G307">
            <v>20729823</v>
          </cell>
          <cell r="H307">
            <v>3662810</v>
          </cell>
          <cell r="I307">
            <v>23306474</v>
          </cell>
          <cell r="J307">
            <v>4788195</v>
          </cell>
        </row>
        <row r="308">
          <cell r="A308" t="str">
            <v>DEMAIS AÇÚCARES</v>
          </cell>
          <cell r="B308" t="str">
            <v>(3º Nível) DEMAIS AÇÚCARES</v>
          </cell>
          <cell r="C308">
            <v>17795911</v>
          </cell>
          <cell r="D308">
            <v>50215385</v>
          </cell>
          <cell r="E308">
            <v>16697893</v>
          </cell>
          <cell r="F308">
            <v>42306458</v>
          </cell>
          <cell r="G308">
            <v>49376818</v>
          </cell>
          <cell r="H308">
            <v>40685881</v>
          </cell>
          <cell r="I308">
            <v>56598924</v>
          </cell>
          <cell r="J308">
            <v>44242766</v>
          </cell>
        </row>
        <row r="309">
          <cell r="A309" t="str">
            <v>DEMAIS ÁLCOOIS</v>
          </cell>
          <cell r="B309" t="str">
            <v>(3º Nível) DEMAIS ÁLCOOIS</v>
          </cell>
          <cell r="C309">
            <v>7953362</v>
          </cell>
          <cell r="D309">
            <v>3900091</v>
          </cell>
          <cell r="E309">
            <v>6398685</v>
          </cell>
          <cell r="F309">
            <v>3534654</v>
          </cell>
          <cell r="G309">
            <v>10904352</v>
          </cell>
          <cell r="H309">
            <v>8797952</v>
          </cell>
          <cell r="I309">
            <v>9610582</v>
          </cell>
          <cell r="J309">
            <v>7955022</v>
          </cell>
        </row>
        <row r="310">
          <cell r="A310" t="str">
            <v>DEMAIS CARNES E MIUDEZAS</v>
          </cell>
          <cell r="B310" t="str">
            <v>(3º Nível) DEMAIS CARNES E MIUDEZAS</v>
          </cell>
          <cell r="C310">
            <v>249040382</v>
          </cell>
          <cell r="D310">
            <v>110015855</v>
          </cell>
          <cell r="E310">
            <v>214723807</v>
          </cell>
          <cell r="F310">
            <v>105060819</v>
          </cell>
          <cell r="G310">
            <v>57162</v>
          </cell>
          <cell r="H310">
            <v>29078</v>
          </cell>
          <cell r="I310">
            <v>116478</v>
          </cell>
          <cell r="J310">
            <v>74449</v>
          </cell>
        </row>
        <row r="311">
          <cell r="A311" t="str">
            <v>DEMAIS CEREAIS</v>
          </cell>
          <cell r="B311" t="str">
            <v>(3º Nível) DEMAIS CEREAIS</v>
          </cell>
          <cell r="C311">
            <v>18293</v>
          </cell>
          <cell r="D311">
            <v>12615</v>
          </cell>
          <cell r="E311">
            <v>116184</v>
          </cell>
          <cell r="F311">
            <v>50623</v>
          </cell>
          <cell r="G311">
            <v>3295405</v>
          </cell>
          <cell r="H311">
            <v>1440481</v>
          </cell>
          <cell r="I311">
            <v>2649463</v>
          </cell>
          <cell r="J311">
            <v>1322472</v>
          </cell>
        </row>
        <row r="312">
          <cell r="A312" t="str">
            <v>DEMAIS CRUSTÁCEOS E MOLUSCOS</v>
          </cell>
          <cell r="B312" t="str">
            <v>(3º Nível) DEMAIS CRUSTÁCEOS E MOLUSCOS</v>
          </cell>
          <cell r="C312">
            <v>471540</v>
          </cell>
          <cell r="D312">
            <v>45952</v>
          </cell>
          <cell r="E312">
            <v>525107</v>
          </cell>
          <cell r="F312">
            <v>64182</v>
          </cell>
          <cell r="G312">
            <v>23797970</v>
          </cell>
          <cell r="H312">
            <v>6104312</v>
          </cell>
          <cell r="I312">
            <v>16706759</v>
          </cell>
          <cell r="J312">
            <v>5016868</v>
          </cell>
        </row>
        <row r="313">
          <cell r="A313" t="str">
            <v>DEMAIS ESPECIARIAS</v>
          </cell>
          <cell r="B313" t="str">
            <v>(3º Nível) DEMAIS ESPECIARIAS</v>
          </cell>
          <cell r="C313">
            <v>9229605</v>
          </cell>
          <cell r="D313">
            <v>1759376</v>
          </cell>
          <cell r="E313">
            <v>8105319</v>
          </cell>
          <cell r="F313">
            <v>833480</v>
          </cell>
          <cell r="G313">
            <v>7274003</v>
          </cell>
          <cell r="H313">
            <v>4046150</v>
          </cell>
          <cell r="I313">
            <v>9190044</v>
          </cell>
          <cell r="J313">
            <v>5983710</v>
          </cell>
        </row>
        <row r="314">
          <cell r="A314" t="str">
            <v>DEMAIS FIBRAS E PRODUTOS TÊXTEIS</v>
          </cell>
          <cell r="B314" t="str">
            <v>(3º Nível) DEMAIS FIBRAS E PRODUTOS TÊXTEIS</v>
          </cell>
          <cell r="C314">
            <v>49255015</v>
          </cell>
          <cell r="D314">
            <v>38963871</v>
          </cell>
          <cell r="E314">
            <v>45971295</v>
          </cell>
          <cell r="F314">
            <v>38532177</v>
          </cell>
          <cell r="G314">
            <v>15616127</v>
          </cell>
          <cell r="H314">
            <v>12474400</v>
          </cell>
          <cell r="I314">
            <v>16819821</v>
          </cell>
          <cell r="J314">
            <v>12458555</v>
          </cell>
        </row>
        <row r="315">
          <cell r="A315" t="str">
            <v>DEMAIS GORDURAS LÁCTEAS</v>
          </cell>
          <cell r="B315" t="str">
            <v>(3º Nível) DEMAIS GORDURAS LÁCTEAS</v>
          </cell>
          <cell r="C315">
            <v>4424</v>
          </cell>
          <cell r="D315">
            <v>654</v>
          </cell>
          <cell r="E315">
            <v>5037</v>
          </cell>
          <cell r="F315">
            <v>795</v>
          </cell>
          <cell r="G315">
            <v>8203473</v>
          </cell>
          <cell r="H315">
            <v>1521409</v>
          </cell>
          <cell r="I315">
            <v>11981694</v>
          </cell>
          <cell r="J315">
            <v>2464790</v>
          </cell>
        </row>
        <row r="316">
          <cell r="A316" t="str">
            <v>DEMAIS MADEIRAS E MANUFATURAS DE MADEIRAS</v>
          </cell>
          <cell r="B316" t="str">
            <v>(3º Nível) DEMAIS MADEIRAS E MANUFATURAS DE MADEIRAS</v>
          </cell>
          <cell r="C316">
            <v>198951149</v>
          </cell>
          <cell r="D316">
            <v>509376693</v>
          </cell>
          <cell r="E316">
            <v>243240554</v>
          </cell>
          <cell r="F316">
            <v>578381697</v>
          </cell>
          <cell r="G316">
            <v>57941110</v>
          </cell>
          <cell r="H316">
            <v>58638201</v>
          </cell>
          <cell r="I316">
            <v>65858479</v>
          </cell>
          <cell r="J316">
            <v>66132693</v>
          </cell>
        </row>
        <row r="317">
          <cell r="A317" t="str">
            <v>DEMAIS NOZES E CASTANHAS</v>
          </cell>
          <cell r="B317" t="str">
            <v>(3º Nível) DEMAIS NOZES E CASTANHAS</v>
          </cell>
          <cell r="C317">
            <v>16800254</v>
          </cell>
          <cell r="D317">
            <v>3410259</v>
          </cell>
          <cell r="E317">
            <v>6547414</v>
          </cell>
          <cell r="F317">
            <v>1466010</v>
          </cell>
          <cell r="G317">
            <v>7234212</v>
          </cell>
          <cell r="H317">
            <v>1138860</v>
          </cell>
          <cell r="I317">
            <v>5204918</v>
          </cell>
          <cell r="J317">
            <v>1042070</v>
          </cell>
        </row>
        <row r="318">
          <cell r="A318" t="str">
            <v>DEMAIS OLEOS DE SOJA</v>
          </cell>
          <cell r="B318" t="str">
            <v>(3º Nível) DEMAIS OLEOS DE SOJA</v>
          </cell>
          <cell r="C318">
            <v>244509</v>
          </cell>
          <cell r="D318">
            <v>211326</v>
          </cell>
          <cell r="E318">
            <v>146899</v>
          </cell>
          <cell r="F318">
            <v>156054</v>
          </cell>
          <cell r="G318">
            <v>123173</v>
          </cell>
          <cell r="H318">
            <v>27764</v>
          </cell>
          <cell r="I318">
            <v>73366</v>
          </cell>
          <cell r="J318">
            <v>13218</v>
          </cell>
        </row>
        <row r="319">
          <cell r="A319" t="str">
            <v>DEMAIS OLEOS ESSENCIAIS</v>
          </cell>
          <cell r="B319" t="str">
            <v>(3º Nível) DEMAIS OLEOS ESSENCIAIS</v>
          </cell>
          <cell r="C319">
            <v>109192243</v>
          </cell>
          <cell r="D319">
            <v>34165446</v>
          </cell>
          <cell r="E319">
            <v>117123902</v>
          </cell>
          <cell r="F319">
            <v>24478619</v>
          </cell>
          <cell r="G319">
            <v>70651242</v>
          </cell>
          <cell r="H319">
            <v>2204780</v>
          </cell>
          <cell r="I319">
            <v>88289546</v>
          </cell>
          <cell r="J319">
            <v>2374154</v>
          </cell>
        </row>
        <row r="320">
          <cell r="A320" t="str">
            <v>DEMAIS OLEOS VEGETAIS</v>
          </cell>
          <cell r="B320" t="str">
            <v>(3º Nível) DEMAIS OLEOS VEGETAIS</v>
          </cell>
          <cell r="C320">
            <v>104134311</v>
          </cell>
          <cell r="D320">
            <v>368049198</v>
          </cell>
          <cell r="E320">
            <v>172472394</v>
          </cell>
          <cell r="F320">
            <v>394520649</v>
          </cell>
          <cell r="G320">
            <v>143270538</v>
          </cell>
          <cell r="H320">
            <v>66502551</v>
          </cell>
          <cell r="I320">
            <v>167075075</v>
          </cell>
          <cell r="J320">
            <v>74712630</v>
          </cell>
        </row>
        <row r="321">
          <cell r="A321" t="str">
            <v>DEMAIS PEIXES</v>
          </cell>
          <cell r="B321" t="str">
            <v>(3º Nível) DEMAIS PEIXES</v>
          </cell>
          <cell r="C321">
            <v>508014</v>
          </cell>
          <cell r="D321">
            <v>106367</v>
          </cell>
          <cell r="E321">
            <v>445244</v>
          </cell>
          <cell r="F321">
            <v>106311</v>
          </cell>
          <cell r="G321">
            <v>3062275</v>
          </cell>
          <cell r="H321">
            <v>511225</v>
          </cell>
          <cell r="I321">
            <v>2148111</v>
          </cell>
          <cell r="J321">
            <v>403417</v>
          </cell>
        </row>
        <row r="322">
          <cell r="A322" t="str">
            <v>DEMAIS PREPARAÇÕES DE CARNES</v>
          </cell>
          <cell r="B322" t="str">
            <v>(3º Nível) DEMAIS PREPARAÇÕES DE CARNES</v>
          </cell>
          <cell r="C322">
            <v>112873148</v>
          </cell>
          <cell r="D322">
            <v>109486266</v>
          </cell>
          <cell r="E322">
            <v>154450888</v>
          </cell>
          <cell r="F322">
            <v>138283777</v>
          </cell>
          <cell r="G322">
            <v>3159110</v>
          </cell>
          <cell r="H322">
            <v>418438</v>
          </cell>
          <cell r="I322">
            <v>4350542</v>
          </cell>
          <cell r="J322">
            <v>500290</v>
          </cell>
        </row>
        <row r="323">
          <cell r="A323" t="str">
            <v>DEMAIS PRODUTOS DA INDÚSTRIA QUÍMICA , DE ORIGEM VEGETAL</v>
          </cell>
          <cell r="B323" t="str">
            <v>(3º Nível) DEMAIS PRODUTOS DA INDÚSTRIA QUÍMICA , DE ORIGEM VEGETAL</v>
          </cell>
          <cell r="C323">
            <v>837303</v>
          </cell>
          <cell r="D323">
            <v>145698</v>
          </cell>
          <cell r="E323">
            <v>383203</v>
          </cell>
          <cell r="F323">
            <v>159007</v>
          </cell>
          <cell r="G323">
            <v>5359116</v>
          </cell>
          <cell r="H323">
            <v>2376588</v>
          </cell>
          <cell r="I323">
            <v>5368532</v>
          </cell>
          <cell r="J323">
            <v>1905230</v>
          </cell>
        </row>
        <row r="324">
          <cell r="A324" t="str">
            <v>DEMAIS PRODUTOS DE COURO</v>
          </cell>
          <cell r="B324" t="str">
            <v>(3º Nível) DEMAIS PRODUTOS DE COURO</v>
          </cell>
          <cell r="C324">
            <v>13766417</v>
          </cell>
          <cell r="D324">
            <v>890716</v>
          </cell>
          <cell r="E324">
            <v>14948533</v>
          </cell>
          <cell r="F324">
            <v>930690</v>
          </cell>
          <cell r="G324">
            <v>42068290</v>
          </cell>
          <cell r="H324">
            <v>693098</v>
          </cell>
          <cell r="I324">
            <v>49435219</v>
          </cell>
          <cell r="J324">
            <v>694873</v>
          </cell>
        </row>
        <row r="325">
          <cell r="A325" t="str">
            <v>DEMAIS PRODUTOS E SUBPRODUTOS DA INDÚSTRIA DE MOAGEM</v>
          </cell>
          <cell r="B325" t="str">
            <v>(3º Nível) DEMAIS PRODUTOS E SUBPRODUTOS DA INDÚSTRIA DE MOAGEM</v>
          </cell>
          <cell r="C325">
            <v>11383551</v>
          </cell>
          <cell r="D325">
            <v>33342706</v>
          </cell>
          <cell r="E325">
            <v>8489377</v>
          </cell>
          <cell r="F325">
            <v>16692443</v>
          </cell>
          <cell r="G325">
            <v>2564590</v>
          </cell>
          <cell r="H325">
            <v>1136917</v>
          </cell>
          <cell r="I325">
            <v>1990502</v>
          </cell>
          <cell r="J325">
            <v>1213414</v>
          </cell>
        </row>
        <row r="326">
          <cell r="A326" t="str">
            <v>DEMAIS PRODUTOS HORTÍCOLAS CONGELADOS</v>
          </cell>
          <cell r="B326" t="str">
            <v>(3º Nível) DEMAIS PRODUTOS HORTÍCOLAS CONGELADOS</v>
          </cell>
          <cell r="C326">
            <v>309679</v>
          </cell>
          <cell r="D326">
            <v>598218</v>
          </cell>
          <cell r="E326">
            <v>395844</v>
          </cell>
          <cell r="F326">
            <v>901335</v>
          </cell>
          <cell r="G326">
            <v>12965287</v>
          </cell>
          <cell r="H326">
            <v>11947578</v>
          </cell>
          <cell r="I326">
            <v>11289363</v>
          </cell>
          <cell r="J326">
            <v>9292210</v>
          </cell>
        </row>
        <row r="327">
          <cell r="A327" t="str">
            <v>DEMAIS PRODUTOS HORTÍCOLAS, LEGUMINOSAS, RAÍZES E TUBÉRCULOS</v>
          </cell>
          <cell r="B327" t="str">
            <v>(3º Nível) DEMAIS PRODUTOS HORTÍCOLAS, LEGUMINOSAS, RAÍZES E TUBÉRCULOS</v>
          </cell>
          <cell r="C327">
            <v>3672</v>
          </cell>
          <cell r="D327">
            <v>3911</v>
          </cell>
          <cell r="E327">
            <v>3013</v>
          </cell>
          <cell r="F327">
            <v>3534</v>
          </cell>
          <cell r="G327">
            <v>1118</v>
          </cell>
          <cell r="H327">
            <v>500</v>
          </cell>
          <cell r="I327">
            <v>4543</v>
          </cell>
          <cell r="J327">
            <v>243</v>
          </cell>
        </row>
        <row r="328">
          <cell r="A328" t="str">
            <v>DEMAIS PRODUTOS HORTÍCOLAS, LEGUMINOSAS, RAÍZES E TUBÉRCULOS FRESCOS</v>
          </cell>
          <cell r="B328" t="str">
            <v>(3º Nível) DEMAIS PRODUTOS HORTÍCOLAS, LEGUMINOSAS, RAÍZES E TUBÉRCULOS FRESCOS</v>
          </cell>
          <cell r="C328">
            <v>7237389</v>
          </cell>
          <cell r="D328">
            <v>15739040</v>
          </cell>
          <cell r="E328">
            <v>7149569</v>
          </cell>
          <cell r="F328">
            <v>15952213</v>
          </cell>
          <cell r="G328">
            <v>162623</v>
          </cell>
          <cell r="H328">
            <v>1210747</v>
          </cell>
          <cell r="I328">
            <v>281839</v>
          </cell>
          <cell r="J328">
            <v>1756456</v>
          </cell>
        </row>
        <row r="329">
          <cell r="A329" t="str">
            <v>DEMAIS PRODUTOS HORTÍCOLAS, LEGUMINOSAS, RAÍZES E TUBÉRCULOS PREPARADOS OU CONSERVADOS</v>
          </cell>
          <cell r="B329" t="str">
            <v>(3º Nível) DEMAIS PRODUTOS HORTÍCOLAS, LEGUMINOSAS, RAÍZES E TUBÉRCULOS PREPARADOS OU CONSERVADOS</v>
          </cell>
          <cell r="C329">
            <v>23095983</v>
          </cell>
          <cell r="D329">
            <v>21556656</v>
          </cell>
          <cell r="E329">
            <v>23979475</v>
          </cell>
          <cell r="F329">
            <v>22509936</v>
          </cell>
          <cell r="G329">
            <v>24927442</v>
          </cell>
          <cell r="H329">
            <v>27530902</v>
          </cell>
          <cell r="I329">
            <v>31507360</v>
          </cell>
          <cell r="J329">
            <v>29984199</v>
          </cell>
        </row>
        <row r="330">
          <cell r="A330" t="str">
            <v>DEMAIS PRODUTOS HORTÍCOLAS, LEGUMINOSAS, RAÍZES E TUBÉRCULOS SECOS</v>
          </cell>
          <cell r="B330" t="str">
            <v>(3º Nível) DEMAIS PRODUTOS HORTÍCOLAS, LEGUMINOSAS, RAÍZES E TUBÉRCULOS SECOS</v>
          </cell>
          <cell r="C330">
            <v>164932</v>
          </cell>
          <cell r="D330">
            <v>58740</v>
          </cell>
          <cell r="E330">
            <v>149708</v>
          </cell>
          <cell r="F330">
            <v>183421</v>
          </cell>
          <cell r="G330">
            <v>27842146</v>
          </cell>
          <cell r="H330">
            <v>13760764</v>
          </cell>
          <cell r="I330">
            <v>25620758</v>
          </cell>
          <cell r="J330">
            <v>13430987</v>
          </cell>
        </row>
        <row r="331">
          <cell r="A331" t="str">
            <v>DEMAIS SEMENTES</v>
          </cell>
          <cell r="B331" t="str">
            <v>(3º Nível) DEMAIS SEMENTES</v>
          </cell>
          <cell r="C331">
            <v>43894323</v>
          </cell>
          <cell r="D331">
            <v>9930768</v>
          </cell>
          <cell r="E331">
            <v>55126870</v>
          </cell>
          <cell r="F331">
            <v>10906571</v>
          </cell>
          <cell r="G331">
            <v>27686345</v>
          </cell>
          <cell r="H331">
            <v>6418860</v>
          </cell>
          <cell r="I331">
            <v>25764429</v>
          </cell>
          <cell r="J331">
            <v>5638584</v>
          </cell>
        </row>
        <row r="332">
          <cell r="A332" t="str">
            <v>DEMAIS SUCOS DE FRUTA</v>
          </cell>
          <cell r="B332" t="str">
            <v>(3º Nível) DEMAIS SUCOS DE FRUTA</v>
          </cell>
          <cell r="C332">
            <v>115536930</v>
          </cell>
          <cell r="D332">
            <v>64159323</v>
          </cell>
          <cell r="E332">
            <v>126928864</v>
          </cell>
          <cell r="F332">
            <v>81184638</v>
          </cell>
          <cell r="G332">
            <v>8379617</v>
          </cell>
          <cell r="H332">
            <v>2670030</v>
          </cell>
          <cell r="I332">
            <v>5696292</v>
          </cell>
          <cell r="J332">
            <v>1702195</v>
          </cell>
        </row>
        <row r="333">
          <cell r="A333" t="str">
            <v>DESPERDÍCIOS DE CACAU</v>
          </cell>
          <cell r="B333" t="str">
            <v>(3º Nível) DESPERDÍCIOS DE CACAU</v>
          </cell>
          <cell r="C333">
            <v>243</v>
          </cell>
          <cell r="D333">
            <v>54</v>
          </cell>
          <cell r="E333">
            <v>131080</v>
          </cell>
          <cell r="F333">
            <v>22151</v>
          </cell>
          <cell r="G333">
            <v>463702</v>
          </cell>
          <cell r="H333">
            <v>2851968</v>
          </cell>
          <cell r="I333">
            <v>976850</v>
          </cell>
          <cell r="J333">
            <v>5501604</v>
          </cell>
        </row>
        <row r="334">
          <cell r="A334" t="str">
            <v>DESPERDÍCIOS DE COUROS/PELES</v>
          </cell>
          <cell r="B334" t="str">
            <v>(3º Nível) DESPERDÍCIOS DE COUROS/PELES</v>
          </cell>
          <cell r="C334">
            <v>214142</v>
          </cell>
          <cell r="D334">
            <v>409080</v>
          </cell>
          <cell r="E334">
            <v>205675</v>
          </cell>
          <cell r="F334">
            <v>371297</v>
          </cell>
          <cell r="G334">
            <v>48923</v>
          </cell>
          <cell r="H334">
            <v>174720</v>
          </cell>
          <cell r="I334">
            <v>132133</v>
          </cell>
          <cell r="J334">
            <v>471900</v>
          </cell>
        </row>
        <row r="335">
          <cell r="A335" t="str">
            <v>DESPERDÍCIOS DE FUMO</v>
          </cell>
          <cell r="B335" t="str">
            <v>(3º Nível) DESPERDÍCIOS DE FUMO</v>
          </cell>
          <cell r="C335">
            <v>39436395</v>
          </cell>
          <cell r="D335">
            <v>117512635</v>
          </cell>
          <cell r="E335">
            <v>47776989</v>
          </cell>
          <cell r="F335">
            <v>143114410</v>
          </cell>
          <cell r="G335">
            <v>585927</v>
          </cell>
          <cell r="H335">
            <v>1266880</v>
          </cell>
          <cell r="I335">
            <v>1142640</v>
          </cell>
          <cell r="J335">
            <v>1560771</v>
          </cell>
        </row>
        <row r="336">
          <cell r="A336" t="str">
            <v>DOCE DE LEITE</v>
          </cell>
          <cell r="B336" t="str">
            <v>(3º Nível) DOCE DE LEITE</v>
          </cell>
          <cell r="C336">
            <v>975834</v>
          </cell>
          <cell r="D336">
            <v>386685</v>
          </cell>
          <cell r="E336">
            <v>1688712</v>
          </cell>
          <cell r="F336">
            <v>728139</v>
          </cell>
          <cell r="G336">
            <v>2108296</v>
          </cell>
          <cell r="H336">
            <v>801070</v>
          </cell>
          <cell r="I336">
            <v>2679608</v>
          </cell>
          <cell r="J336">
            <v>1010160</v>
          </cell>
        </row>
        <row r="337">
          <cell r="A337" t="str">
            <v>ENZIMAS E SEUS CONCENTRADOS</v>
          </cell>
          <cell r="B337" t="str">
            <v>(3º Nível) ENZIMAS E SEUS CONCENTRADOS</v>
          </cell>
          <cell r="C337">
            <v>45330146</v>
          </cell>
          <cell r="D337">
            <v>5199599</v>
          </cell>
          <cell r="E337">
            <v>45677333</v>
          </cell>
          <cell r="F337">
            <v>5167819</v>
          </cell>
          <cell r="G337">
            <v>166904809</v>
          </cell>
          <cell r="H337">
            <v>21997411</v>
          </cell>
          <cell r="I337">
            <v>182813539</v>
          </cell>
          <cell r="J337">
            <v>20981588</v>
          </cell>
        </row>
        <row r="338">
          <cell r="A338" t="str">
            <v>ERVILHAS</v>
          </cell>
          <cell r="B338" t="str">
            <v>(3º Nível) ERVILHAS</v>
          </cell>
          <cell r="C338">
            <v>15562</v>
          </cell>
          <cell r="D338">
            <v>5676</v>
          </cell>
          <cell r="E338">
            <v>16793</v>
          </cell>
          <cell r="F338">
            <v>7084</v>
          </cell>
        </row>
        <row r="339">
          <cell r="A339" t="str">
            <v>ERVILHAS CONGELADAS</v>
          </cell>
          <cell r="B339" t="str">
            <v>(3º Nível) ERVILHAS CONGELADAS</v>
          </cell>
          <cell r="C339">
            <v>49360</v>
          </cell>
          <cell r="D339">
            <v>29335</v>
          </cell>
          <cell r="E339">
            <v>42567</v>
          </cell>
          <cell r="F339">
            <v>20464</v>
          </cell>
          <cell r="G339">
            <v>7084570</v>
          </cell>
          <cell r="H339">
            <v>7243425</v>
          </cell>
          <cell r="I339">
            <v>9546729</v>
          </cell>
          <cell r="J339">
            <v>9196467</v>
          </cell>
        </row>
        <row r="340">
          <cell r="A340" t="str">
            <v>ERVILHAS PREPARADAS OU CONSERVADAS</v>
          </cell>
          <cell r="B340" t="str">
            <v>(3º Nível) ERVILHAS PREPARADAS OU CONSERVADAS</v>
          </cell>
          <cell r="C340">
            <v>6267741</v>
          </cell>
          <cell r="D340">
            <v>8019759</v>
          </cell>
          <cell r="E340">
            <v>6419993</v>
          </cell>
          <cell r="F340">
            <v>7981905</v>
          </cell>
          <cell r="G340">
            <v>196178</v>
          </cell>
          <cell r="H340">
            <v>133404</v>
          </cell>
          <cell r="I340">
            <v>233483</v>
          </cell>
          <cell r="J340">
            <v>149663</v>
          </cell>
        </row>
        <row r="341">
          <cell r="A341" t="str">
            <v>ERVILHAS SECAS</v>
          </cell>
          <cell r="B341" t="str">
            <v>(3º Nível) ERVILHAS SECAS</v>
          </cell>
          <cell r="C341">
            <v>53072</v>
          </cell>
          <cell r="D341">
            <v>88904</v>
          </cell>
          <cell r="E341">
            <v>147757</v>
          </cell>
          <cell r="F341">
            <v>280163</v>
          </cell>
          <cell r="G341">
            <v>16182742</v>
          </cell>
          <cell r="H341">
            <v>35534848</v>
          </cell>
          <cell r="I341">
            <v>14279307</v>
          </cell>
          <cell r="J341">
            <v>30787459</v>
          </cell>
        </row>
        <row r="342">
          <cell r="A342" t="str">
            <v>ESPINAFRES CONGELADOS</v>
          </cell>
          <cell r="B342" t="str">
            <v>(3º Nível) ESPINAFRES CONGELADOS</v>
          </cell>
          <cell r="C342">
            <v>55756</v>
          </cell>
          <cell r="D342">
            <v>26040</v>
          </cell>
          <cell r="E342">
            <v>41618</v>
          </cell>
          <cell r="F342">
            <v>18849</v>
          </cell>
          <cell r="G342">
            <v>936737</v>
          </cell>
          <cell r="H342">
            <v>1054784</v>
          </cell>
          <cell r="I342">
            <v>876004</v>
          </cell>
          <cell r="J342">
            <v>929654</v>
          </cell>
        </row>
        <row r="343">
          <cell r="A343" t="str">
            <v>ESSÊNCIAS DERIVADAS DE MADEIRA</v>
          </cell>
          <cell r="B343" t="str">
            <v>(3º Nível) ESSÊNCIAS DERIVADAS DE MADEIRA</v>
          </cell>
          <cell r="C343">
            <v>68395479</v>
          </cell>
          <cell r="D343">
            <v>31150993</v>
          </cell>
          <cell r="E343">
            <v>82984615</v>
          </cell>
          <cell r="F343">
            <v>30271626</v>
          </cell>
          <cell r="G343">
            <v>1662956</v>
          </cell>
          <cell r="H343">
            <v>367646</v>
          </cell>
          <cell r="I343">
            <v>1387995</v>
          </cell>
          <cell r="J343">
            <v>216178</v>
          </cell>
        </row>
        <row r="344">
          <cell r="A344" t="str">
            <v>EXTRATO DE MALTE</v>
          </cell>
          <cell r="B344" t="str">
            <v>(3º Nível) EXTRATO DE MALTE</v>
          </cell>
          <cell r="C344">
            <v>1538690</v>
          </cell>
          <cell r="D344">
            <v>800635</v>
          </cell>
          <cell r="E344">
            <v>1819628</v>
          </cell>
          <cell r="F344">
            <v>1040986</v>
          </cell>
          <cell r="G344">
            <v>1294513</v>
          </cell>
          <cell r="H344">
            <v>514880</v>
          </cell>
          <cell r="I344">
            <v>3732758</v>
          </cell>
          <cell r="J344">
            <v>1250125</v>
          </cell>
        </row>
        <row r="345">
          <cell r="A345" t="str">
            <v>EXTRATOS TANANTES DE ORIGEM VEGETAL, TANINOS E SEUS DERIVADOS</v>
          </cell>
          <cell r="B345" t="str">
            <v>(3º Nível) EXTRATOS TANANTES DE ORIGEM VEGETAL, TANINOS E SEUS DERIVADOS</v>
          </cell>
          <cell r="C345">
            <v>41187039</v>
          </cell>
          <cell r="D345">
            <v>24595496</v>
          </cell>
          <cell r="E345">
            <v>44737385</v>
          </cell>
          <cell r="F345">
            <v>27079149</v>
          </cell>
          <cell r="G345">
            <v>4979078</v>
          </cell>
          <cell r="H345">
            <v>2614976</v>
          </cell>
          <cell r="I345">
            <v>6563244</v>
          </cell>
          <cell r="J345">
            <v>3224068</v>
          </cell>
        </row>
        <row r="346">
          <cell r="A346" t="str">
            <v>EXTRATOS, ESSÊNCIAS E CONCENTRADOS DE CAFÉ</v>
          </cell>
          <cell r="B346" t="str">
            <v>(3º Nível) EXTRATOS, ESSÊNCIAS E CONCENTRADOS DE CAFÉ</v>
          </cell>
          <cell r="C346">
            <v>41811406</v>
          </cell>
          <cell r="D346">
            <v>10293836</v>
          </cell>
          <cell r="E346">
            <v>36381184</v>
          </cell>
          <cell r="F346">
            <v>8655806</v>
          </cell>
          <cell r="G346">
            <v>2528871</v>
          </cell>
          <cell r="H346">
            <v>295643</v>
          </cell>
          <cell r="I346">
            <v>2381091</v>
          </cell>
          <cell r="J346">
            <v>250353</v>
          </cell>
        </row>
        <row r="347">
          <cell r="A347" t="str">
            <v>EXTRATOS, ESSÊNCIAS E PREPARAÇÕES DE CHÁS E MATE</v>
          </cell>
          <cell r="B347" t="str">
            <v>(3º Nível) EXTRATOS, ESSÊNCIAS E PREPARAÇÕES DE CHÁS E MATE</v>
          </cell>
          <cell r="C347">
            <v>1312850</v>
          </cell>
          <cell r="D347">
            <v>97129</v>
          </cell>
          <cell r="E347">
            <v>1977716</v>
          </cell>
          <cell r="F347">
            <v>154354</v>
          </cell>
          <cell r="G347">
            <v>5260083</v>
          </cell>
          <cell r="H347">
            <v>541530</v>
          </cell>
          <cell r="I347">
            <v>6069412</v>
          </cell>
          <cell r="J347">
            <v>630632</v>
          </cell>
        </row>
        <row r="348">
          <cell r="A348" t="str">
            <v>FARELO DE SOJA</v>
          </cell>
          <cell r="B348" t="str">
            <v>(3º Nível) FARELO DE SOJA</v>
          </cell>
          <cell r="C348">
            <v>5836301895</v>
          </cell>
          <cell r="D348">
            <v>17171537229</v>
          </cell>
          <cell r="E348">
            <v>6892737982</v>
          </cell>
          <cell r="F348">
            <v>16887334372</v>
          </cell>
          <cell r="G348">
            <v>1229605</v>
          </cell>
          <cell r="H348">
            <v>2357432</v>
          </cell>
          <cell r="I348">
            <v>1969017</v>
          </cell>
          <cell r="J348">
            <v>4971582</v>
          </cell>
        </row>
        <row r="349">
          <cell r="A349" t="str">
            <v>FARELO, SÊMEAS E OUTROS RESÍDUOS  DE TRIGO</v>
          </cell>
          <cell r="B349" t="str">
            <v>(3º Nível) FARELO, SÊMEAS E OUTROS RESÍDUOS  DE TRIGO</v>
          </cell>
          <cell r="C349">
            <v>100735</v>
          </cell>
          <cell r="D349">
            <v>256597</v>
          </cell>
          <cell r="E349">
            <v>20510</v>
          </cell>
          <cell r="F349">
            <v>72963</v>
          </cell>
          <cell r="G349">
            <v>431876</v>
          </cell>
          <cell r="H349">
            <v>416151</v>
          </cell>
          <cell r="I349">
            <v>170629</v>
          </cell>
          <cell r="J349">
            <v>109350</v>
          </cell>
        </row>
        <row r="350">
          <cell r="A350" t="str">
            <v>FARELOS DE OLEAGINOSAS</v>
          </cell>
          <cell r="B350" t="str">
            <v>(3º Nível) FARELOS DE OLEAGINOSAS</v>
          </cell>
          <cell r="C350">
            <v>3822428</v>
          </cell>
          <cell r="D350">
            <v>5739091</v>
          </cell>
          <cell r="E350">
            <v>2425145</v>
          </cell>
          <cell r="F350">
            <v>930173</v>
          </cell>
          <cell r="G350">
            <v>468272</v>
          </cell>
          <cell r="H350">
            <v>233374</v>
          </cell>
          <cell r="I350">
            <v>509677</v>
          </cell>
          <cell r="J350">
            <v>249818</v>
          </cell>
        </row>
        <row r="351">
          <cell r="A351" t="str">
            <v>FARINHA DE BATATA</v>
          </cell>
          <cell r="B351" t="str">
            <v>(3º Nível) FARINHA DE BATATA</v>
          </cell>
          <cell r="C351">
            <v>259802</v>
          </cell>
          <cell r="D351">
            <v>219720</v>
          </cell>
          <cell r="E351">
            <v>669306</v>
          </cell>
          <cell r="F351">
            <v>688402</v>
          </cell>
          <cell r="G351">
            <v>9452056</v>
          </cell>
          <cell r="H351">
            <v>7627789</v>
          </cell>
          <cell r="I351">
            <v>8763409</v>
          </cell>
          <cell r="J351">
            <v>6989857</v>
          </cell>
        </row>
        <row r="352">
          <cell r="A352" t="str">
            <v>FARINHA DE MILHO</v>
          </cell>
          <cell r="B352" t="str">
            <v>(3º Nível) FARINHA DE MILHO</v>
          </cell>
          <cell r="C352">
            <v>56300117</v>
          </cell>
          <cell r="D352">
            <v>174030983</v>
          </cell>
          <cell r="E352">
            <v>60599500</v>
          </cell>
          <cell r="F352">
            <v>147726104</v>
          </cell>
          <cell r="G352">
            <v>220547</v>
          </cell>
          <cell r="H352">
            <v>196817</v>
          </cell>
          <cell r="I352">
            <v>418790</v>
          </cell>
          <cell r="J352">
            <v>358159</v>
          </cell>
        </row>
        <row r="353">
          <cell r="A353" t="str">
            <v>FARINHA DE TRIGO</v>
          </cell>
          <cell r="B353" t="str">
            <v>(3º Nível) FARINHA DE TRIGO</v>
          </cell>
          <cell r="C353">
            <v>18189474</v>
          </cell>
          <cell r="D353">
            <v>32400525</v>
          </cell>
          <cell r="E353">
            <v>23040442</v>
          </cell>
          <cell r="F353">
            <v>45193697</v>
          </cell>
          <cell r="G353">
            <v>105180548</v>
          </cell>
          <cell r="H353">
            <v>309054877</v>
          </cell>
          <cell r="I353">
            <v>94908102</v>
          </cell>
          <cell r="J353">
            <v>276203221</v>
          </cell>
        </row>
        <row r="354">
          <cell r="A354" t="str">
            <v>FARINHAS DE CARNE, EXTRATOS E MIUDEZAS</v>
          </cell>
          <cell r="B354" t="str">
            <v>(3º Nível) FARINHAS DE CARNE, EXTRATOS E MIUDEZAS</v>
          </cell>
          <cell r="C354">
            <v>125640637</v>
          </cell>
          <cell r="D354">
            <v>192863039</v>
          </cell>
          <cell r="E354">
            <v>130158145</v>
          </cell>
          <cell r="F354">
            <v>184554380</v>
          </cell>
          <cell r="G354">
            <v>7752620</v>
          </cell>
          <cell r="H354">
            <v>5922398</v>
          </cell>
          <cell r="I354">
            <v>11663082</v>
          </cell>
          <cell r="J354">
            <v>17837594</v>
          </cell>
        </row>
        <row r="355">
          <cell r="A355" t="str">
            <v>FÉCULA DE BATATA</v>
          </cell>
          <cell r="B355" t="str">
            <v>(3º Nível) FÉCULA DE BATATA</v>
          </cell>
          <cell r="C355">
            <v>269481</v>
          </cell>
          <cell r="D355">
            <v>377489</v>
          </cell>
          <cell r="E355">
            <v>400226</v>
          </cell>
          <cell r="F355">
            <v>649199</v>
          </cell>
          <cell r="G355">
            <v>1176608</v>
          </cell>
          <cell r="H355">
            <v>1357395</v>
          </cell>
          <cell r="I355">
            <v>1344158</v>
          </cell>
          <cell r="J355">
            <v>1767740</v>
          </cell>
        </row>
        <row r="356">
          <cell r="A356" t="str">
            <v>FÉCULA DE MANDIOCA</v>
          </cell>
          <cell r="B356" t="str">
            <v>(3º Nível) FÉCULA DE MANDIOCA</v>
          </cell>
          <cell r="C356">
            <v>8402014</v>
          </cell>
          <cell r="D356">
            <v>8727329</v>
          </cell>
          <cell r="E356">
            <v>16287887</v>
          </cell>
          <cell r="F356">
            <v>25916710</v>
          </cell>
          <cell r="G356">
            <v>1252192</v>
          </cell>
          <cell r="H356">
            <v>1231829</v>
          </cell>
          <cell r="I356">
            <v>93113</v>
          </cell>
          <cell r="J356">
            <v>147150</v>
          </cell>
        </row>
        <row r="357">
          <cell r="A357" t="str">
            <v>FEIJÃO</v>
          </cell>
          <cell r="B357" t="str">
            <v>(3º Nível) FEIJÃO</v>
          </cell>
          <cell r="C357">
            <v>18221</v>
          </cell>
          <cell r="D357">
            <v>9621</v>
          </cell>
          <cell r="E357">
            <v>15682</v>
          </cell>
          <cell r="F357">
            <v>8266</v>
          </cell>
        </row>
        <row r="358">
          <cell r="A358" t="str">
            <v>FEIJÕES PREPARADOS OU CONSERVADOS</v>
          </cell>
          <cell r="B358" t="str">
            <v>(3º Nível) FEIJÕES PREPARADOS OU CONSERVADOS</v>
          </cell>
          <cell r="C358">
            <v>380269</v>
          </cell>
          <cell r="D358">
            <v>393682</v>
          </cell>
          <cell r="E358">
            <v>974406</v>
          </cell>
          <cell r="F358">
            <v>614697</v>
          </cell>
          <cell r="G358">
            <v>136531</v>
          </cell>
          <cell r="H358">
            <v>83719</v>
          </cell>
          <cell r="I358">
            <v>84226</v>
          </cell>
          <cell r="J358">
            <v>62978</v>
          </cell>
        </row>
        <row r="359">
          <cell r="A359" t="str">
            <v>FEIJÕES SECOS</v>
          </cell>
          <cell r="B359" t="str">
            <v>(3º Nível) FEIJÕES SECOS</v>
          </cell>
          <cell r="C359">
            <v>114466219</v>
          </cell>
          <cell r="D359">
            <v>151547574</v>
          </cell>
          <cell r="E359">
            <v>181404397</v>
          </cell>
          <cell r="F359">
            <v>208679517</v>
          </cell>
          <cell r="G359">
            <v>68441191</v>
          </cell>
          <cell r="H359">
            <v>115534208</v>
          </cell>
          <cell r="I359">
            <v>74818456</v>
          </cell>
          <cell r="J359">
            <v>110226131</v>
          </cell>
        </row>
        <row r="360">
          <cell r="A360" t="str">
            <v>FIAPOS E DESPERDÍCIOS DE ALGODÃO</v>
          </cell>
          <cell r="B360" t="str">
            <v>(3º Nível) FIAPOS E DESPERDÍCIOS DE ALGODÃO</v>
          </cell>
          <cell r="C360">
            <v>5861821</v>
          </cell>
          <cell r="D360">
            <v>9776462</v>
          </cell>
          <cell r="E360">
            <v>9875963</v>
          </cell>
          <cell r="F360">
            <v>18337992</v>
          </cell>
          <cell r="G360">
            <v>4491102</v>
          </cell>
          <cell r="H360">
            <v>8554493</v>
          </cell>
          <cell r="I360">
            <v>4658591</v>
          </cell>
          <cell r="J360">
            <v>8063479</v>
          </cell>
        </row>
        <row r="361">
          <cell r="A361" t="str">
            <v>FIAPOS E DESPERDÍCIOS DE LÃ OU PELOS FINOS</v>
          </cell>
          <cell r="B361" t="str">
            <v>(3º Nível) FIAPOS E DESPERDÍCIOS DE LÃ OU PELOS FINOS</v>
          </cell>
          <cell r="C361">
            <v>16866</v>
          </cell>
          <cell r="D361">
            <v>7507</v>
          </cell>
          <cell r="E361">
            <v>39600</v>
          </cell>
          <cell r="F361">
            <v>16896</v>
          </cell>
          <cell r="G361">
            <v>419039</v>
          </cell>
          <cell r="H361">
            <v>107692</v>
          </cell>
          <cell r="I361">
            <v>660522</v>
          </cell>
          <cell r="J361">
            <v>244755</v>
          </cell>
        </row>
        <row r="362">
          <cell r="A362" t="str">
            <v>FIGOS FRESCOS</v>
          </cell>
          <cell r="B362" t="str">
            <v>(3º Nível) FIGOS FRESCOS</v>
          </cell>
          <cell r="C362">
            <v>5729135</v>
          </cell>
          <cell r="D362">
            <v>1170727</v>
          </cell>
          <cell r="E362">
            <v>6126312</v>
          </cell>
          <cell r="F362">
            <v>1560046</v>
          </cell>
        </row>
        <row r="363">
          <cell r="A363" t="str">
            <v>FIGOS SECOS</v>
          </cell>
          <cell r="B363" t="str">
            <v>(3º Nível) FIGOS SECOS</v>
          </cell>
          <cell r="C363">
            <v>406</v>
          </cell>
          <cell r="D363">
            <v>96</v>
          </cell>
          <cell r="E363">
            <v>1650</v>
          </cell>
          <cell r="F363">
            <v>578</v>
          </cell>
          <cell r="G363">
            <v>1348631</v>
          </cell>
          <cell r="H363">
            <v>357052</v>
          </cell>
          <cell r="I363">
            <v>970123</v>
          </cell>
          <cell r="J363">
            <v>273310</v>
          </cell>
        </row>
        <row r="364">
          <cell r="A364" t="str">
            <v>FILES DE PARGOS, CONGELADOS</v>
          </cell>
          <cell r="B364" t="str">
            <v>(3º Nível) FILES DE PARGOS, CONGELADOS</v>
          </cell>
          <cell r="C364">
            <v>854281</v>
          </cell>
          <cell r="D364">
            <v>67817</v>
          </cell>
          <cell r="E364">
            <v>1435821</v>
          </cell>
          <cell r="F364">
            <v>126111</v>
          </cell>
        </row>
        <row r="365">
          <cell r="A365" t="str">
            <v>FILES DE TILÁPIA, CONGELADOS</v>
          </cell>
          <cell r="B365" t="str">
            <v>(3º Nível) FILES DE TILÁPIA, CONGELADOS</v>
          </cell>
          <cell r="C365">
            <v>358560</v>
          </cell>
          <cell r="D365">
            <v>99476</v>
          </cell>
          <cell r="E365">
            <v>697297</v>
          </cell>
          <cell r="F365">
            <v>128974</v>
          </cell>
        </row>
        <row r="366">
          <cell r="A366" t="str">
            <v>FIOS E DESPERDÍCIOS DE SEDA</v>
          </cell>
          <cell r="B366" t="str">
            <v>(3º Nível) FIOS E DESPERDÍCIOS DE SEDA</v>
          </cell>
          <cell r="C366">
            <v>24314492</v>
          </cell>
          <cell r="D366">
            <v>475464</v>
          </cell>
          <cell r="E366">
            <v>21003796</v>
          </cell>
          <cell r="F366">
            <v>449857</v>
          </cell>
          <cell r="G366">
            <v>1450116</v>
          </cell>
          <cell r="H366">
            <v>3385</v>
          </cell>
          <cell r="I366">
            <v>1583227</v>
          </cell>
          <cell r="J366">
            <v>4504</v>
          </cell>
        </row>
        <row r="367">
          <cell r="A367" t="str">
            <v>FIOS E TECIDOS DE LÃ OU DE PELOS FINOS</v>
          </cell>
          <cell r="B367" t="str">
            <v>(3º Nível) FIOS E TECIDOS DE LÃ OU DE PELOS FINOS</v>
          </cell>
          <cell r="C367">
            <v>1157430</v>
          </cell>
          <cell r="D367">
            <v>61918</v>
          </cell>
          <cell r="E367">
            <v>997559</v>
          </cell>
          <cell r="F367">
            <v>54977</v>
          </cell>
          <cell r="G367">
            <v>2301850</v>
          </cell>
          <cell r="H367">
            <v>46728</v>
          </cell>
          <cell r="I367">
            <v>1516141</v>
          </cell>
          <cell r="J367">
            <v>39702</v>
          </cell>
        </row>
        <row r="368">
          <cell r="A368" t="str">
            <v>FIOS, LINHAS E TECIDOS DE ALGODÃO</v>
          </cell>
          <cell r="B368" t="str">
            <v>(3º Nível) FIOS, LINHAS E TECIDOS DE ALGODÃO</v>
          </cell>
          <cell r="C368">
            <v>104516679</v>
          </cell>
          <cell r="D368">
            <v>19885573</v>
          </cell>
          <cell r="E368">
            <v>141541153</v>
          </cell>
          <cell r="F368">
            <v>27207179</v>
          </cell>
          <cell r="G368">
            <v>77293140</v>
          </cell>
          <cell r="H368">
            <v>17725883</v>
          </cell>
          <cell r="I368">
            <v>130976048</v>
          </cell>
          <cell r="J368">
            <v>37530760</v>
          </cell>
        </row>
        <row r="369">
          <cell r="A369" t="str">
            <v>FLORES  DE CORTES FRESCAS</v>
          </cell>
          <cell r="B369" t="str">
            <v>(3º Nível) FLORES  DE CORTES FRESCAS</v>
          </cell>
          <cell r="C369">
            <v>420139</v>
          </cell>
          <cell r="D369">
            <v>21603</v>
          </cell>
          <cell r="E369">
            <v>720019</v>
          </cell>
          <cell r="F369">
            <v>105668</v>
          </cell>
          <cell r="G369">
            <v>2881911</v>
          </cell>
          <cell r="H369">
            <v>568778</v>
          </cell>
          <cell r="I369">
            <v>1668902</v>
          </cell>
          <cell r="J369">
            <v>302611</v>
          </cell>
        </row>
        <row r="370">
          <cell r="A370" t="str">
            <v>FOLHAGENS, FOLHAS E RAMOS DE PLANTAS CORTADAS FRESCAS</v>
          </cell>
          <cell r="B370" t="str">
            <v>(3º Nível) FOLHAGENS, FOLHAS E RAMOS DE PLANTAS CORTADAS FRESCAS</v>
          </cell>
          <cell r="C370">
            <v>1501383</v>
          </cell>
          <cell r="D370">
            <v>198523</v>
          </cell>
          <cell r="E370">
            <v>2716796</v>
          </cell>
          <cell r="F370">
            <v>296386</v>
          </cell>
          <cell r="G370">
            <v>85102</v>
          </cell>
          <cell r="H370">
            <v>18330</v>
          </cell>
          <cell r="I370">
            <v>57664</v>
          </cell>
          <cell r="J370">
            <v>4593</v>
          </cell>
        </row>
        <row r="371">
          <cell r="A371" t="str">
            <v>FUMO MANUFATURADO</v>
          </cell>
          <cell r="B371" t="str">
            <v>(3º Nível) FUMO MANUFATURADO</v>
          </cell>
          <cell r="C371">
            <v>77831988</v>
          </cell>
          <cell r="D371">
            <v>20578716</v>
          </cell>
          <cell r="E371">
            <v>88187816</v>
          </cell>
          <cell r="F371">
            <v>27356766</v>
          </cell>
          <cell r="G371">
            <v>22159055</v>
          </cell>
          <cell r="H371">
            <v>4330762</v>
          </cell>
          <cell r="I371">
            <v>19948328</v>
          </cell>
          <cell r="J371">
            <v>3453470</v>
          </cell>
        </row>
        <row r="372">
          <cell r="A372" t="str">
            <v>FUMO NÃO MANUFATURADO</v>
          </cell>
          <cell r="B372" t="str">
            <v>(3º Nível) FUMO NÃO MANUFATURADO</v>
          </cell>
          <cell r="C372">
            <v>1659832176</v>
          </cell>
          <cell r="D372">
            <v>355007435</v>
          </cell>
          <cell r="E372">
            <v>1463850962</v>
          </cell>
          <cell r="F372">
            <v>371896784</v>
          </cell>
          <cell r="G372">
            <v>20546927</v>
          </cell>
          <cell r="H372">
            <v>6180976</v>
          </cell>
          <cell r="I372">
            <v>17340216</v>
          </cell>
          <cell r="J372">
            <v>5011900</v>
          </cell>
        </row>
        <row r="373">
          <cell r="A373" t="str">
            <v>GALOS E GALINHAS VIVOS</v>
          </cell>
          <cell r="B373" t="str">
            <v>(3º Nível) GALOS E GALINHAS VIVOS</v>
          </cell>
          <cell r="C373">
            <v>78653263</v>
          </cell>
          <cell r="D373">
            <v>1118299</v>
          </cell>
          <cell r="E373">
            <v>84462075</v>
          </cell>
          <cell r="F373">
            <v>1195712</v>
          </cell>
          <cell r="G373">
            <v>438621</v>
          </cell>
          <cell r="H373">
            <v>290</v>
          </cell>
          <cell r="I373">
            <v>1344061</v>
          </cell>
          <cell r="J373">
            <v>1989</v>
          </cell>
        </row>
        <row r="374">
          <cell r="A374" t="str">
            <v>GELATINAS</v>
          </cell>
          <cell r="B374" t="str">
            <v>(3º Nível) GELATINAS</v>
          </cell>
          <cell r="C374">
            <v>313020337</v>
          </cell>
          <cell r="D374">
            <v>51695025</v>
          </cell>
          <cell r="E374">
            <v>286615307</v>
          </cell>
          <cell r="F374">
            <v>48666346</v>
          </cell>
          <cell r="G374">
            <v>5099681</v>
          </cell>
          <cell r="H374">
            <v>676178</v>
          </cell>
          <cell r="I374">
            <v>7344491</v>
          </cell>
          <cell r="J374">
            <v>1076801</v>
          </cell>
        </row>
        <row r="375">
          <cell r="A375" t="str">
            <v>GEMAS DE OVOS</v>
          </cell>
          <cell r="B375" t="str">
            <v>(3º Nível) GEMAS DE OVOS</v>
          </cell>
          <cell r="C375">
            <v>877340</v>
          </cell>
          <cell r="D375">
            <v>377171</v>
          </cell>
          <cell r="E375">
            <v>774387</v>
          </cell>
          <cell r="F375">
            <v>391913</v>
          </cell>
        </row>
        <row r="376">
          <cell r="A376" t="str">
            <v>GENGIBRE</v>
          </cell>
          <cell r="B376" t="str">
            <v>(3º Nível) GENGIBRE</v>
          </cell>
          <cell r="C376">
            <v>37667860</v>
          </cell>
          <cell r="D376">
            <v>30814408</v>
          </cell>
          <cell r="E376">
            <v>46901747</v>
          </cell>
          <cell r="F376">
            <v>31750375</v>
          </cell>
          <cell r="G376">
            <v>706902</v>
          </cell>
          <cell r="H376">
            <v>389500</v>
          </cell>
          <cell r="I376">
            <v>1851633</v>
          </cell>
          <cell r="J376">
            <v>784570</v>
          </cell>
        </row>
        <row r="377">
          <cell r="A377" t="str">
            <v>GLUTEN DE TRIGO</v>
          </cell>
          <cell r="B377" t="str">
            <v>(3º Nível) GLUTEN DE TRIGO</v>
          </cell>
          <cell r="C377">
            <v>0</v>
          </cell>
          <cell r="D377">
            <v>0</v>
          </cell>
          <cell r="E377">
            <v>121</v>
          </cell>
          <cell r="F377">
            <v>20</v>
          </cell>
          <cell r="G377">
            <v>32160535</v>
          </cell>
          <cell r="H377">
            <v>21404720</v>
          </cell>
          <cell r="I377">
            <v>35191960</v>
          </cell>
          <cell r="J377">
            <v>23070238</v>
          </cell>
        </row>
        <row r="378">
          <cell r="A378" t="str">
            <v>GOIABAS FRESCAS OU SECAS</v>
          </cell>
          <cell r="B378" t="str">
            <v>(3º Nível) GOIABAS FRESCAS OU SECAS</v>
          </cell>
          <cell r="C378">
            <v>398329</v>
          </cell>
          <cell r="D378">
            <v>181857</v>
          </cell>
          <cell r="E378">
            <v>910696</v>
          </cell>
          <cell r="F378">
            <v>409945</v>
          </cell>
        </row>
        <row r="379">
          <cell r="A379" t="str">
            <v>GOMA NATURAL</v>
          </cell>
          <cell r="B379" t="str">
            <v>(3º Nível) GOMA NATURAL</v>
          </cell>
          <cell r="C379">
            <v>285</v>
          </cell>
          <cell r="D379">
            <v>1</v>
          </cell>
          <cell r="E379">
            <v>3671</v>
          </cell>
          <cell r="F379">
            <v>490</v>
          </cell>
          <cell r="G379">
            <v>32282</v>
          </cell>
          <cell r="H379">
            <v>292</v>
          </cell>
          <cell r="I379">
            <v>0</v>
          </cell>
          <cell r="J379">
            <v>0</v>
          </cell>
        </row>
        <row r="380">
          <cell r="A380" t="str">
            <v>GOMAS E RESINAS</v>
          </cell>
          <cell r="B380" t="str">
            <v>(3º Nível) GOMAS E RESINAS</v>
          </cell>
          <cell r="C380">
            <v>29454341</v>
          </cell>
          <cell r="D380">
            <v>33811151</v>
          </cell>
          <cell r="E380">
            <v>35265348</v>
          </cell>
          <cell r="F380">
            <v>34877230</v>
          </cell>
          <cell r="G380">
            <v>7917156</v>
          </cell>
          <cell r="H380">
            <v>2327191</v>
          </cell>
          <cell r="I380">
            <v>8350007</v>
          </cell>
          <cell r="J380">
            <v>2634126</v>
          </cell>
        </row>
        <row r="381">
          <cell r="A381" t="str">
            <v>GORDURAS DE PORCO</v>
          </cell>
          <cell r="B381" t="str">
            <v>(3º Nível) GORDURAS DE PORCO</v>
          </cell>
          <cell r="C381">
            <v>3629325</v>
          </cell>
          <cell r="D381">
            <v>3108225</v>
          </cell>
          <cell r="E381">
            <v>3481316</v>
          </cell>
          <cell r="F381">
            <v>2663323</v>
          </cell>
          <cell r="G381">
            <v>2338409</v>
          </cell>
          <cell r="H381">
            <v>1522286</v>
          </cell>
          <cell r="I381">
            <v>2235776</v>
          </cell>
          <cell r="J381">
            <v>1524622</v>
          </cell>
        </row>
        <row r="382">
          <cell r="A382" t="str">
            <v>GRÃOS-DE-BICO SECOS</v>
          </cell>
          <cell r="B382" t="str">
            <v>(3º Nível) GRÃOS-DE-BICO SECOS</v>
          </cell>
          <cell r="C382">
            <v>122275</v>
          </cell>
          <cell r="D382">
            <v>257754</v>
          </cell>
          <cell r="E382">
            <v>261692</v>
          </cell>
          <cell r="F382">
            <v>575660</v>
          </cell>
          <cell r="G382">
            <v>6495087</v>
          </cell>
          <cell r="H382">
            <v>8784364</v>
          </cell>
          <cell r="I382">
            <v>7998905</v>
          </cell>
          <cell r="J382">
            <v>10393751</v>
          </cell>
        </row>
        <row r="383">
          <cell r="A383" t="str">
            <v>INHAME</v>
          </cell>
          <cell r="B383" t="str">
            <v>(3º Nível) INHAME</v>
          </cell>
          <cell r="C383">
            <v>6176591</v>
          </cell>
          <cell r="D383">
            <v>5971746</v>
          </cell>
          <cell r="E383">
            <v>6929351</v>
          </cell>
          <cell r="F383">
            <v>7421827</v>
          </cell>
          <cell r="G383">
            <v>0</v>
          </cell>
          <cell r="H383">
            <v>0</v>
          </cell>
          <cell r="I383">
            <v>327</v>
          </cell>
          <cell r="J383">
            <v>100</v>
          </cell>
        </row>
        <row r="384">
          <cell r="A384" t="str">
            <v>IOGURTE</v>
          </cell>
          <cell r="B384" t="str">
            <v>(3º Nível) IOGURTE</v>
          </cell>
          <cell r="C384">
            <v>489556</v>
          </cell>
          <cell r="D384">
            <v>334299</v>
          </cell>
          <cell r="E384">
            <v>424651</v>
          </cell>
          <cell r="F384">
            <v>282461</v>
          </cell>
        </row>
        <row r="385">
          <cell r="A385" t="str">
            <v>KIWIS FRESCOS</v>
          </cell>
          <cell r="B385" t="str">
            <v>(3º Nível) KIWIS FRESCOS</v>
          </cell>
          <cell r="C385">
            <v>144991</v>
          </cell>
          <cell r="D385">
            <v>40199</v>
          </cell>
          <cell r="E385">
            <v>128396</v>
          </cell>
          <cell r="F385">
            <v>42016</v>
          </cell>
          <cell r="G385">
            <v>44668645</v>
          </cell>
          <cell r="H385">
            <v>27698309</v>
          </cell>
          <cell r="I385">
            <v>47004292</v>
          </cell>
          <cell r="J385">
            <v>25019384</v>
          </cell>
        </row>
        <row r="386">
          <cell r="A386" t="str">
            <v>LÃ  OU PELOS FINOS NÃO CARDADOS NEM PENTEADOS</v>
          </cell>
          <cell r="B386" t="str">
            <v>(3º Nível) LÃ  OU PELOS FINOS NÃO CARDADOS NEM PENTEADOS</v>
          </cell>
          <cell r="C386">
            <v>19360417</v>
          </cell>
          <cell r="D386">
            <v>5864836</v>
          </cell>
          <cell r="E386">
            <v>14168558</v>
          </cell>
          <cell r="F386">
            <v>5359325</v>
          </cell>
          <cell r="G386">
            <v>980651</v>
          </cell>
          <cell r="H386">
            <v>420914</v>
          </cell>
          <cell r="I386">
            <v>330378</v>
          </cell>
          <cell r="J386">
            <v>66465</v>
          </cell>
        </row>
        <row r="387">
          <cell r="A387" t="str">
            <v>LÃ OU PELOS FINOS CARDADOS OU PENTEADOS</v>
          </cell>
          <cell r="B387" t="str">
            <v>(3º Nível) LÃ OU PELOS FINOS CARDADOS OU PENTEADOS</v>
          </cell>
          <cell r="C387">
            <v>682204</v>
          </cell>
          <cell r="D387">
            <v>120252</v>
          </cell>
          <cell r="E387">
            <v>689383</v>
          </cell>
          <cell r="F387">
            <v>141800</v>
          </cell>
          <cell r="G387">
            <v>1938598</v>
          </cell>
          <cell r="H387">
            <v>166322</v>
          </cell>
          <cell r="I387">
            <v>565527</v>
          </cell>
          <cell r="J387">
            <v>75326</v>
          </cell>
        </row>
        <row r="388">
          <cell r="A388" t="str">
            <v>LAGOSTAS, CONGELADAS</v>
          </cell>
          <cell r="B388" t="str">
            <v>(3º Nível) LAGOSTAS, CONGELADAS</v>
          </cell>
          <cell r="C388">
            <v>80476558</v>
          </cell>
          <cell r="D388">
            <v>2633800</v>
          </cell>
          <cell r="E388">
            <v>91273884</v>
          </cell>
          <cell r="F388">
            <v>2863618</v>
          </cell>
        </row>
        <row r="389">
          <cell r="A389" t="str">
            <v>LAGOSTAS, NÃO CONGELADAS</v>
          </cell>
          <cell r="B389" t="str">
            <v>(3º Nível) LAGOSTAS, NÃO CONGELADAS</v>
          </cell>
          <cell r="C389">
            <v>2403480</v>
          </cell>
          <cell r="D389">
            <v>115635</v>
          </cell>
          <cell r="E389">
            <v>2048503</v>
          </cell>
          <cell r="F389">
            <v>91576</v>
          </cell>
        </row>
        <row r="390">
          <cell r="A390" t="str">
            <v>LARANJAS FRESCAS OU SECAS</v>
          </cell>
          <cell r="B390" t="str">
            <v>(3º Nível) LARANJAS FRESCAS OU SECAS</v>
          </cell>
          <cell r="C390">
            <v>1884593</v>
          </cell>
          <cell r="D390">
            <v>3462931</v>
          </cell>
          <cell r="E390">
            <v>4115968</v>
          </cell>
          <cell r="F390">
            <v>8585189</v>
          </cell>
          <cell r="G390">
            <v>20924800</v>
          </cell>
          <cell r="H390">
            <v>26563741</v>
          </cell>
          <cell r="I390">
            <v>18891969</v>
          </cell>
          <cell r="J390">
            <v>21359062</v>
          </cell>
        </row>
        <row r="391">
          <cell r="A391" t="str">
            <v>LEITE CONDENSADO</v>
          </cell>
          <cell r="B391" t="str">
            <v>(3º Nível) LEITE CONDENSADO</v>
          </cell>
          <cell r="C391">
            <v>16752827</v>
          </cell>
          <cell r="D391">
            <v>10036454</v>
          </cell>
          <cell r="E391">
            <v>16462390</v>
          </cell>
          <cell r="F391">
            <v>10071613</v>
          </cell>
        </row>
        <row r="392">
          <cell r="A392" t="str">
            <v>LEITE EM PÓ</v>
          </cell>
          <cell r="B392" t="str">
            <v>(3º Nível) LEITE EM PÓ</v>
          </cell>
          <cell r="C392">
            <v>3708992</v>
          </cell>
          <cell r="D392">
            <v>1256825</v>
          </cell>
          <cell r="E392">
            <v>18786825</v>
          </cell>
          <cell r="F392">
            <v>5423090</v>
          </cell>
          <cell r="G392">
            <v>202704366</v>
          </cell>
          <cell r="H392">
            <v>68861800</v>
          </cell>
          <cell r="I392">
            <v>382939908</v>
          </cell>
          <cell r="J392">
            <v>126922628</v>
          </cell>
        </row>
        <row r="393">
          <cell r="A393" t="str">
            <v>LEITE FLUIDO</v>
          </cell>
          <cell r="B393" t="str">
            <v>(3º Nível) LEITE FLUIDO</v>
          </cell>
          <cell r="C393">
            <v>1443772</v>
          </cell>
          <cell r="D393">
            <v>2204679</v>
          </cell>
          <cell r="E393">
            <v>2219909</v>
          </cell>
          <cell r="F393">
            <v>4363106</v>
          </cell>
          <cell r="G393">
            <v>24354</v>
          </cell>
          <cell r="H393">
            <v>42135</v>
          </cell>
          <cell r="I393">
            <v>24354</v>
          </cell>
          <cell r="J393">
            <v>42056</v>
          </cell>
        </row>
        <row r="394">
          <cell r="A394" t="str">
            <v>LEITE MODIFICADO</v>
          </cell>
          <cell r="B394" t="str">
            <v>(3º Nível) LEITE MODIFICADO</v>
          </cell>
          <cell r="C394">
            <v>4860727</v>
          </cell>
          <cell r="D394">
            <v>1385621</v>
          </cell>
          <cell r="E394">
            <v>16906914</v>
          </cell>
          <cell r="F394">
            <v>4582750</v>
          </cell>
          <cell r="G394">
            <v>19330025</v>
          </cell>
          <cell r="H394">
            <v>2118307</v>
          </cell>
          <cell r="I394">
            <v>5862882</v>
          </cell>
          <cell r="J394">
            <v>544473</v>
          </cell>
        </row>
        <row r="395">
          <cell r="A395" t="str">
            <v>LEITELHO</v>
          </cell>
          <cell r="B395" t="str">
            <v>(3º Nível) LEITELHO</v>
          </cell>
          <cell r="C395">
            <v>585067</v>
          </cell>
          <cell r="D395">
            <v>508218</v>
          </cell>
          <cell r="E395">
            <v>468384</v>
          </cell>
          <cell r="F395">
            <v>444295</v>
          </cell>
          <cell r="G395">
            <v>1681697</v>
          </cell>
          <cell r="H395">
            <v>437416</v>
          </cell>
          <cell r="I395">
            <v>4634579</v>
          </cell>
          <cell r="J395">
            <v>1465157</v>
          </cell>
        </row>
        <row r="396">
          <cell r="A396" t="str">
            <v>LENTILHAS SECAS</v>
          </cell>
          <cell r="B396" t="str">
            <v>(3º Nível) LENTILHAS SECAS</v>
          </cell>
          <cell r="C396">
            <v>72256</v>
          </cell>
          <cell r="D396">
            <v>34877</v>
          </cell>
          <cell r="E396">
            <v>105775</v>
          </cell>
          <cell r="F396">
            <v>53647</v>
          </cell>
          <cell r="G396">
            <v>9578239</v>
          </cell>
          <cell r="H396">
            <v>16880798</v>
          </cell>
          <cell r="I396">
            <v>12168039</v>
          </cell>
          <cell r="J396">
            <v>17358189</v>
          </cell>
        </row>
        <row r="397">
          <cell r="A397" t="str">
            <v>LEVEDURAS E PÓS PARA LEVEDAR</v>
          </cell>
          <cell r="B397" t="str">
            <v>(3º Nível) LEVEDURAS E PÓS PARA LEVEDAR</v>
          </cell>
          <cell r="C397">
            <v>104037835</v>
          </cell>
          <cell r="D397">
            <v>59299942</v>
          </cell>
          <cell r="E397">
            <v>119211148</v>
          </cell>
          <cell r="F397">
            <v>66269013</v>
          </cell>
          <cell r="G397">
            <v>54511403</v>
          </cell>
          <cell r="H397">
            <v>29540856</v>
          </cell>
          <cell r="I397">
            <v>51649955</v>
          </cell>
          <cell r="J397">
            <v>29063905</v>
          </cell>
        </row>
        <row r="398">
          <cell r="A398" t="str">
            <v>LIMÕES E LIMAS FRESCOS OU SECOS</v>
          </cell>
          <cell r="B398" t="str">
            <v>(3º Nível) LIMÕES E LIMAS FRESCOS OU SECOS</v>
          </cell>
          <cell r="C398">
            <v>97602369</v>
          </cell>
          <cell r="D398">
            <v>113142830</v>
          </cell>
          <cell r="E398">
            <v>111821640</v>
          </cell>
          <cell r="F398">
            <v>130087295</v>
          </cell>
          <cell r="G398">
            <v>2948574</v>
          </cell>
          <cell r="H398">
            <v>2899176</v>
          </cell>
          <cell r="I398">
            <v>2197395</v>
          </cell>
          <cell r="J398">
            <v>2291568</v>
          </cell>
        </row>
        <row r="399">
          <cell r="A399" t="str">
            <v>LINHO EM BRUTO, PENTEADO OU TRABALHADO DE OUTRA FORMA</v>
          </cell>
          <cell r="B399" t="str">
            <v>(3º Nível) LINHO EM BRUTO, PENTEADO OU TRABALHADO DE OUTRA FORMA</v>
          </cell>
          <cell r="C399">
            <v>538</v>
          </cell>
          <cell r="D399">
            <v>401</v>
          </cell>
          <cell r="E399">
            <v>6941</v>
          </cell>
          <cell r="F399">
            <v>30</v>
          </cell>
          <cell r="G399">
            <v>2327030</v>
          </cell>
          <cell r="H399">
            <v>629099</v>
          </cell>
          <cell r="I399">
            <v>3103872</v>
          </cell>
          <cell r="J399">
            <v>778065</v>
          </cell>
        </row>
        <row r="400">
          <cell r="A400" t="str">
            <v>LINTERES DE ALGODÃO</v>
          </cell>
          <cell r="B400" t="str">
            <v>(3º Nível) LINTERES DE ALGODÃO</v>
          </cell>
          <cell r="C400">
            <v>10777072</v>
          </cell>
          <cell r="D400">
            <v>31650223</v>
          </cell>
          <cell r="E400">
            <v>11861648</v>
          </cell>
          <cell r="F400">
            <v>42876006</v>
          </cell>
          <cell r="G400">
            <v>14</v>
          </cell>
          <cell r="H400">
            <v>1</v>
          </cell>
          <cell r="I400">
            <v>182</v>
          </cell>
          <cell r="J400">
            <v>5</v>
          </cell>
        </row>
        <row r="401">
          <cell r="A401" t="str">
            <v>MAÇÃS FRESCAS</v>
          </cell>
          <cell r="B401" t="str">
            <v>(3º Nível) MAÇÃS FRESCAS</v>
          </cell>
          <cell r="C401">
            <v>41310931</v>
          </cell>
          <cell r="D401">
            <v>62462672</v>
          </cell>
          <cell r="E401">
            <v>73297426</v>
          </cell>
          <cell r="F401">
            <v>97890452</v>
          </cell>
          <cell r="G401">
            <v>75804430</v>
          </cell>
          <cell r="H401">
            <v>93269253</v>
          </cell>
          <cell r="I401">
            <v>78691404</v>
          </cell>
          <cell r="J401">
            <v>86283211</v>
          </cell>
        </row>
        <row r="402">
          <cell r="A402" t="str">
            <v>MAÇÃS SECAS</v>
          </cell>
          <cell r="B402" t="str">
            <v>(3º Nível) MAÇÃS SECAS</v>
          </cell>
          <cell r="C402">
            <v>19126</v>
          </cell>
          <cell r="D402">
            <v>10560</v>
          </cell>
          <cell r="E402">
            <v>14578</v>
          </cell>
          <cell r="F402">
            <v>7894</v>
          </cell>
          <cell r="G402">
            <v>70352</v>
          </cell>
          <cell r="H402">
            <v>11305</v>
          </cell>
          <cell r="I402">
            <v>39612</v>
          </cell>
          <cell r="J402">
            <v>18920</v>
          </cell>
        </row>
        <row r="403">
          <cell r="A403" t="str">
            <v>MADEIRA COMPENSADA OU CONTRAPLACADA</v>
          </cell>
          <cell r="B403" t="str">
            <v>(3º Nível) MADEIRA COMPENSADA OU CONTRAPLACADA</v>
          </cell>
          <cell r="C403">
            <v>509538958</v>
          </cell>
          <cell r="D403">
            <v>1162938650</v>
          </cell>
          <cell r="E403">
            <v>1124409030</v>
          </cell>
          <cell r="F403">
            <v>1550378456</v>
          </cell>
          <cell r="G403">
            <v>2218678</v>
          </cell>
          <cell r="H403">
            <v>640565</v>
          </cell>
          <cell r="I403">
            <v>2728741</v>
          </cell>
          <cell r="J403">
            <v>925144</v>
          </cell>
        </row>
        <row r="404">
          <cell r="A404" t="str">
            <v>MADEIRA EM BRUTO</v>
          </cell>
          <cell r="B404" t="str">
            <v>(3º Nível) MADEIRA EM BRUTO</v>
          </cell>
          <cell r="C404">
            <v>94638514</v>
          </cell>
          <cell r="D404">
            <v>997151805</v>
          </cell>
          <cell r="E404">
            <v>190387366</v>
          </cell>
          <cell r="F404">
            <v>2343678999</v>
          </cell>
          <cell r="G404">
            <v>492131</v>
          </cell>
          <cell r="H404">
            <v>9164647</v>
          </cell>
          <cell r="I404">
            <v>588692</v>
          </cell>
          <cell r="J404">
            <v>12387223</v>
          </cell>
        </row>
        <row r="405">
          <cell r="A405" t="str">
            <v>MADEIRA EM ESTILHAS OU EM PARTÍCULAS</v>
          </cell>
          <cell r="B405" t="str">
            <v>(3º Nível) MADEIRA EM ESTILHAS OU EM PARTÍCULAS</v>
          </cell>
          <cell r="C405">
            <v>146427390</v>
          </cell>
          <cell r="D405">
            <v>1532154480</v>
          </cell>
          <cell r="E405">
            <v>140392913</v>
          </cell>
          <cell r="F405">
            <v>1720460146</v>
          </cell>
          <cell r="G405">
            <v>711842</v>
          </cell>
          <cell r="H405">
            <v>677825</v>
          </cell>
          <cell r="I405">
            <v>1757023</v>
          </cell>
          <cell r="J405">
            <v>1013891</v>
          </cell>
        </row>
        <row r="406">
          <cell r="A406" t="str">
            <v>MADEIRA LAMINADA</v>
          </cell>
          <cell r="B406" t="str">
            <v>(3º Nível) MADEIRA LAMINADA</v>
          </cell>
          <cell r="C406">
            <v>38860885</v>
          </cell>
          <cell r="D406">
            <v>114336363</v>
          </cell>
          <cell r="E406">
            <v>41871076</v>
          </cell>
          <cell r="F406">
            <v>132516697</v>
          </cell>
          <cell r="G406">
            <v>5441105</v>
          </cell>
          <cell r="H406">
            <v>1943782</v>
          </cell>
          <cell r="I406">
            <v>7541944</v>
          </cell>
          <cell r="J406">
            <v>2719072</v>
          </cell>
        </row>
        <row r="407">
          <cell r="A407" t="str">
            <v>MADEIRA PERFILADA</v>
          </cell>
          <cell r="B407" t="str">
            <v>(3º Nível) MADEIRA PERFILADA</v>
          </cell>
          <cell r="C407">
            <v>537146677</v>
          </cell>
          <cell r="D407">
            <v>344065713</v>
          </cell>
          <cell r="E407">
            <v>631756338</v>
          </cell>
          <cell r="F407">
            <v>379437941</v>
          </cell>
          <cell r="G407">
            <v>981622</v>
          </cell>
          <cell r="H407">
            <v>397978</v>
          </cell>
          <cell r="I407">
            <v>1036103</v>
          </cell>
          <cell r="J407">
            <v>346432</v>
          </cell>
        </row>
        <row r="408">
          <cell r="A408" t="str">
            <v>MADEIRA SERRADA</v>
          </cell>
          <cell r="B408" t="str">
            <v>(3º Nível) MADEIRA SERRADA</v>
          </cell>
          <cell r="C408">
            <v>646893690</v>
          </cell>
          <cell r="D408">
            <v>1531586205</v>
          </cell>
          <cell r="E408">
            <v>822351843</v>
          </cell>
          <cell r="F408">
            <v>1852941301</v>
          </cell>
          <cell r="G408">
            <v>28914194</v>
          </cell>
          <cell r="H408">
            <v>12796284</v>
          </cell>
          <cell r="I408">
            <v>29584561</v>
          </cell>
          <cell r="J408">
            <v>14410437</v>
          </cell>
        </row>
        <row r="409">
          <cell r="A409" t="str">
            <v>MAIONESE</v>
          </cell>
          <cell r="B409" t="str">
            <v>(3º Nível) MAIONESE</v>
          </cell>
          <cell r="C409">
            <v>2718170</v>
          </cell>
          <cell r="D409">
            <v>2166428</v>
          </cell>
          <cell r="E409">
            <v>5470322</v>
          </cell>
          <cell r="F409">
            <v>4312441</v>
          </cell>
          <cell r="G409">
            <v>594048</v>
          </cell>
          <cell r="H409">
            <v>293239</v>
          </cell>
          <cell r="I409">
            <v>478360</v>
          </cell>
          <cell r="J409">
            <v>189109</v>
          </cell>
        </row>
        <row r="410">
          <cell r="A410" t="str">
            <v>MALTE</v>
          </cell>
          <cell r="B410" t="str">
            <v>(3º Nível) MALTE</v>
          </cell>
          <cell r="C410">
            <v>3445619</v>
          </cell>
          <cell r="D410">
            <v>4913576</v>
          </cell>
          <cell r="E410">
            <v>2613252</v>
          </cell>
          <cell r="F410">
            <v>4162549</v>
          </cell>
          <cell r="G410">
            <v>492927304</v>
          </cell>
          <cell r="H410">
            <v>1021300691</v>
          </cell>
          <cell r="I410">
            <v>661032452</v>
          </cell>
          <cell r="J410">
            <v>1419337610</v>
          </cell>
        </row>
        <row r="411">
          <cell r="A411" t="str">
            <v>MAMÕES (PAPAIA) FRESCOS</v>
          </cell>
          <cell r="B411" t="str">
            <v>(3º Nível) MAMÕES (PAPAIA) FRESCOS</v>
          </cell>
          <cell r="C411">
            <v>42581393</v>
          </cell>
          <cell r="D411">
            <v>42865956</v>
          </cell>
          <cell r="E411">
            <v>49485742</v>
          </cell>
          <cell r="F411">
            <v>49796439</v>
          </cell>
        </row>
        <row r="412">
          <cell r="A412" t="str">
            <v>MANDARINAS</v>
          </cell>
          <cell r="B412" t="str">
            <v>(3º Nível) MANDARINAS</v>
          </cell>
          <cell r="C412">
            <v>458093</v>
          </cell>
          <cell r="D412">
            <v>407117</v>
          </cell>
          <cell r="E412">
            <v>291547</v>
          </cell>
          <cell r="F412">
            <v>330016</v>
          </cell>
          <cell r="G412">
            <v>7342824</v>
          </cell>
          <cell r="H412">
            <v>7905014</v>
          </cell>
          <cell r="I412">
            <v>6471950</v>
          </cell>
          <cell r="J412">
            <v>6429155</v>
          </cell>
        </row>
        <row r="413">
          <cell r="A413" t="str">
            <v>MANDIOCA</v>
          </cell>
          <cell r="B413" t="str">
            <v>(3º Nível) MANDIOCA</v>
          </cell>
          <cell r="C413">
            <v>116910</v>
          </cell>
          <cell r="D413">
            <v>105747</v>
          </cell>
          <cell r="E413">
            <v>262038</v>
          </cell>
          <cell r="F413">
            <v>244085</v>
          </cell>
          <cell r="G413">
            <v>90884</v>
          </cell>
          <cell r="H413">
            <v>2027650</v>
          </cell>
          <cell r="I413">
            <v>0</v>
          </cell>
          <cell r="J413">
            <v>0</v>
          </cell>
        </row>
        <row r="414">
          <cell r="A414" t="str">
            <v>MANGAS FRESCAS OU SECAS</v>
          </cell>
          <cell r="B414" t="str">
            <v>(3º Nível) MANGAS FRESCAS OU SECAS</v>
          </cell>
          <cell r="C414">
            <v>207556412</v>
          </cell>
          <cell r="D414">
            <v>205749976</v>
          </cell>
          <cell r="E414">
            <v>269782140</v>
          </cell>
          <cell r="F414">
            <v>267204277</v>
          </cell>
          <cell r="G414">
            <v>24257</v>
          </cell>
          <cell r="H414">
            <v>4000</v>
          </cell>
          <cell r="I414">
            <v>0</v>
          </cell>
          <cell r="J414">
            <v>0</v>
          </cell>
        </row>
        <row r="415">
          <cell r="A415" t="str">
            <v>MANGOSTOES FRESCOS OU SECOS</v>
          </cell>
          <cell r="B415" t="str">
            <v>(3º Nível) MANGOSTOES FRESCOS OU SECOS</v>
          </cell>
          <cell r="C415">
            <v>35173</v>
          </cell>
          <cell r="D415">
            <v>12217</v>
          </cell>
          <cell r="E415">
            <v>16731</v>
          </cell>
          <cell r="F415">
            <v>3328</v>
          </cell>
        </row>
        <row r="416">
          <cell r="A416" t="str">
            <v>MANTEIGA</v>
          </cell>
          <cell r="B416" t="str">
            <v>(3º Nível) MANTEIGA</v>
          </cell>
          <cell r="C416">
            <v>2214751</v>
          </cell>
          <cell r="D416">
            <v>480876</v>
          </cell>
          <cell r="E416">
            <v>1748679</v>
          </cell>
          <cell r="F416">
            <v>417167</v>
          </cell>
          <cell r="G416">
            <v>5085406</v>
          </cell>
          <cell r="H416">
            <v>838310</v>
          </cell>
          <cell r="I416">
            <v>10484592</v>
          </cell>
          <cell r="J416">
            <v>2378985</v>
          </cell>
        </row>
        <row r="417">
          <cell r="A417" t="str">
            <v>MANTEIGA, GORDURA E OLEO DE CACAU</v>
          </cell>
          <cell r="B417" t="str">
            <v>(3º Nível) MANTEIGA, GORDURA E OLEO DE CACAU</v>
          </cell>
          <cell r="C417">
            <v>114874300</v>
          </cell>
          <cell r="D417">
            <v>19844596</v>
          </cell>
          <cell r="E417">
            <v>132951349</v>
          </cell>
          <cell r="F417">
            <v>25297469</v>
          </cell>
          <cell r="G417">
            <v>670987</v>
          </cell>
          <cell r="H417">
            <v>101875</v>
          </cell>
          <cell r="I417">
            <v>1779282</v>
          </cell>
          <cell r="J417">
            <v>348028</v>
          </cell>
        </row>
        <row r="418">
          <cell r="A418" t="str">
            <v>MARGARINA</v>
          </cell>
          <cell r="B418" t="str">
            <v>(3º Nível) MARGARINA</v>
          </cell>
          <cell r="C418">
            <v>40175221</v>
          </cell>
          <cell r="D418">
            <v>33303317</v>
          </cell>
          <cell r="E418">
            <v>62312735</v>
          </cell>
          <cell r="F418">
            <v>49232519</v>
          </cell>
          <cell r="G418">
            <v>865662</v>
          </cell>
          <cell r="H418">
            <v>748930</v>
          </cell>
          <cell r="I418">
            <v>614247</v>
          </cell>
          <cell r="J418">
            <v>498060</v>
          </cell>
        </row>
        <row r="419">
          <cell r="A419" t="str">
            <v>MARMELOS FRESCOS</v>
          </cell>
          <cell r="B419" t="str">
            <v>(3º Nível) MARMELOS FRESCOS</v>
          </cell>
          <cell r="G419">
            <v>29314</v>
          </cell>
          <cell r="H419">
            <v>28403</v>
          </cell>
          <cell r="I419">
            <v>0</v>
          </cell>
          <cell r="J419">
            <v>0</v>
          </cell>
        </row>
        <row r="420">
          <cell r="A420" t="str">
            <v>MASSAS ALIMENTÍCIAS</v>
          </cell>
          <cell r="B420" t="str">
            <v>(3º Nível) MASSAS ALIMENTÍCIAS</v>
          </cell>
          <cell r="C420">
            <v>21829319</v>
          </cell>
          <cell r="D420">
            <v>25613636</v>
          </cell>
          <cell r="E420">
            <v>18060758</v>
          </cell>
          <cell r="F420">
            <v>20115986</v>
          </cell>
          <cell r="G420">
            <v>38858270</v>
          </cell>
          <cell r="H420">
            <v>30107913</v>
          </cell>
          <cell r="I420">
            <v>37132422</v>
          </cell>
          <cell r="J420">
            <v>25882202</v>
          </cell>
        </row>
        <row r="421">
          <cell r="A421" t="str">
            <v>MATE</v>
          </cell>
          <cell r="B421" t="str">
            <v>(3º Nível) MATE</v>
          </cell>
          <cell r="C421">
            <v>81905118</v>
          </cell>
          <cell r="D421">
            <v>41484904</v>
          </cell>
          <cell r="E421">
            <v>96456477</v>
          </cell>
          <cell r="F421">
            <v>57697868</v>
          </cell>
          <cell r="G421">
            <v>307985</v>
          </cell>
          <cell r="H421">
            <v>116589</v>
          </cell>
          <cell r="I421">
            <v>1020331</v>
          </cell>
          <cell r="J421">
            <v>467653</v>
          </cell>
        </row>
        <row r="422">
          <cell r="A422" t="str">
            <v>MATERIAS CORANTES DE ORIGEM VEGETAL</v>
          </cell>
          <cell r="B422" t="str">
            <v>(3º Nível) MATERIAS CORANTES DE ORIGEM VEGETAL</v>
          </cell>
          <cell r="C422">
            <v>5272363</v>
          </cell>
          <cell r="D422">
            <v>695989</v>
          </cell>
          <cell r="E422">
            <v>5345050</v>
          </cell>
          <cell r="F422">
            <v>866728</v>
          </cell>
          <cell r="G422">
            <v>12026686</v>
          </cell>
          <cell r="H422">
            <v>541174</v>
          </cell>
          <cell r="I422">
            <v>11939738</v>
          </cell>
          <cell r="J422">
            <v>513982</v>
          </cell>
        </row>
        <row r="423">
          <cell r="A423" t="str">
            <v>MATÉRIAS PÉCTICAS, PECTINATOS E PECTATOS</v>
          </cell>
          <cell r="B423" t="str">
            <v>(3º Nível) MATÉRIAS PÉCTICAS, PECTINATOS E PECTATOS</v>
          </cell>
          <cell r="C423">
            <v>4956</v>
          </cell>
          <cell r="D423">
            <v>438</v>
          </cell>
          <cell r="E423">
            <v>273747</v>
          </cell>
          <cell r="F423">
            <v>21330</v>
          </cell>
          <cell r="G423">
            <v>584023</v>
          </cell>
          <cell r="H423">
            <v>89318</v>
          </cell>
          <cell r="I423">
            <v>560184</v>
          </cell>
          <cell r="J423">
            <v>80635</v>
          </cell>
        </row>
        <row r="424">
          <cell r="A424" t="str">
            <v>MEL NATURAL</v>
          </cell>
          <cell r="B424" t="str">
            <v>(3º Nível) MEL NATURAL</v>
          </cell>
          <cell r="C424">
            <v>83586377</v>
          </cell>
          <cell r="D424">
            <v>41386253</v>
          </cell>
          <cell r="E424">
            <v>166228843</v>
          </cell>
          <cell r="F424">
            <v>54575924</v>
          </cell>
          <cell r="G424">
            <v>689</v>
          </cell>
          <cell r="H424">
            <v>10</v>
          </cell>
          <cell r="I424">
            <v>1856</v>
          </cell>
          <cell r="J424">
            <v>135</v>
          </cell>
        </row>
        <row r="425">
          <cell r="A425" t="str">
            <v>MELAÇOS</v>
          </cell>
          <cell r="B425" t="str">
            <v>(3º Nível) MELAÇOS</v>
          </cell>
          <cell r="C425">
            <v>30389</v>
          </cell>
          <cell r="D425">
            <v>35636</v>
          </cell>
          <cell r="E425">
            <v>76129</v>
          </cell>
          <cell r="F425">
            <v>180895</v>
          </cell>
          <cell r="G425">
            <v>1028821</v>
          </cell>
          <cell r="H425">
            <v>6236468</v>
          </cell>
          <cell r="I425">
            <v>1532377</v>
          </cell>
          <cell r="J425">
            <v>8723167</v>
          </cell>
        </row>
        <row r="426">
          <cell r="A426" t="str">
            <v>MELANCIAS FRESCAS</v>
          </cell>
          <cell r="B426" t="str">
            <v>(3º Nível) MELANCIAS FRESCAS</v>
          </cell>
          <cell r="C426">
            <v>38741826</v>
          </cell>
          <cell r="D426">
            <v>93599279</v>
          </cell>
          <cell r="E426">
            <v>48251073</v>
          </cell>
          <cell r="F426">
            <v>115101990</v>
          </cell>
        </row>
        <row r="427">
          <cell r="A427" t="str">
            <v>MELÕES FRESCOS</v>
          </cell>
          <cell r="B427" t="str">
            <v>(3º Nível) MELÕES FRESCOS</v>
          </cell>
          <cell r="C427">
            <v>148334747</v>
          </cell>
          <cell r="D427">
            <v>239446555</v>
          </cell>
          <cell r="E427">
            <v>156238117</v>
          </cell>
          <cell r="F427">
            <v>244733815</v>
          </cell>
        </row>
        <row r="428">
          <cell r="A428" t="str">
            <v>MILHO</v>
          </cell>
          <cell r="B428" t="str">
            <v>(3º Nível) MILHO</v>
          </cell>
          <cell r="C428">
            <v>5871510559</v>
          </cell>
          <cell r="D428">
            <v>35262549728</v>
          </cell>
          <cell r="E428">
            <v>5729015472</v>
          </cell>
          <cell r="F428">
            <v>32810040647</v>
          </cell>
          <cell r="G428">
            <v>187597177</v>
          </cell>
          <cell r="H428">
            <v>1401756141</v>
          </cell>
          <cell r="I428">
            <v>332852821</v>
          </cell>
          <cell r="J428">
            <v>1944321559</v>
          </cell>
        </row>
        <row r="429">
          <cell r="A429" t="str">
            <v>MILHO DOCE PREPARADO</v>
          </cell>
          <cell r="B429" t="str">
            <v>(3º Nível) MILHO DOCE PREPARADO</v>
          </cell>
          <cell r="C429">
            <v>14900117</v>
          </cell>
          <cell r="D429">
            <v>17689898</v>
          </cell>
          <cell r="E429">
            <v>19196941</v>
          </cell>
          <cell r="F429">
            <v>21503735</v>
          </cell>
          <cell r="G429">
            <v>613588</v>
          </cell>
          <cell r="H429">
            <v>366419</v>
          </cell>
          <cell r="I429">
            <v>657593</v>
          </cell>
          <cell r="J429">
            <v>352832</v>
          </cell>
        </row>
        <row r="430">
          <cell r="A430" t="str">
            <v>MIUDEZAS DE CARNE BOVINA</v>
          </cell>
          <cell r="B430" t="str">
            <v>(3º Nível) MIUDEZAS DE CARNE BOVINA</v>
          </cell>
          <cell r="C430">
            <v>455279938</v>
          </cell>
          <cell r="D430">
            <v>178690178</v>
          </cell>
          <cell r="E430">
            <v>434752080</v>
          </cell>
          <cell r="F430">
            <v>180412931</v>
          </cell>
          <cell r="G430">
            <v>13477524</v>
          </cell>
          <cell r="H430">
            <v>11987110</v>
          </cell>
          <cell r="I430">
            <v>22352687</v>
          </cell>
          <cell r="J430">
            <v>15352908</v>
          </cell>
        </row>
        <row r="431">
          <cell r="A431" t="str">
            <v>MIUDEZAS DE CARNE DE OVINO</v>
          </cell>
          <cell r="B431" t="str">
            <v>(3º Nível) MIUDEZAS DE CARNE DE OVINO</v>
          </cell>
          <cell r="C431">
            <v>207</v>
          </cell>
          <cell r="D431">
            <v>8</v>
          </cell>
          <cell r="E431">
            <v>324</v>
          </cell>
          <cell r="F431">
            <v>25</v>
          </cell>
          <cell r="G431">
            <v>9928742</v>
          </cell>
          <cell r="H431">
            <v>1268551</v>
          </cell>
          <cell r="I431">
            <v>13186671</v>
          </cell>
          <cell r="J431">
            <v>1390724</v>
          </cell>
        </row>
        <row r="432">
          <cell r="A432" t="str">
            <v>MIUDEZAS DE CARNE SUÍNA</v>
          </cell>
          <cell r="B432" t="str">
            <v>(3º Nível) MIUDEZAS DE CARNE SUÍNA</v>
          </cell>
          <cell r="C432">
            <v>97527942</v>
          </cell>
          <cell r="D432">
            <v>89346407</v>
          </cell>
          <cell r="E432">
            <v>129341170</v>
          </cell>
          <cell r="F432">
            <v>100135314</v>
          </cell>
          <cell r="G432">
            <v>157178793</v>
          </cell>
          <cell r="H432">
            <v>15896707</v>
          </cell>
          <cell r="I432">
            <v>150002288</v>
          </cell>
          <cell r="J432">
            <v>17203454</v>
          </cell>
        </row>
        <row r="433">
          <cell r="A433" t="str">
            <v>MOLHOS E PREPARAÇÕES PARA MOLHOS</v>
          </cell>
          <cell r="B433" t="str">
            <v>(3º Nível) MOLHOS E PREPARAÇÕES PARA MOLHOS</v>
          </cell>
          <cell r="C433">
            <v>8058902</v>
          </cell>
          <cell r="D433">
            <v>7558132</v>
          </cell>
          <cell r="E433">
            <v>9990577</v>
          </cell>
          <cell r="F433">
            <v>9293341</v>
          </cell>
          <cell r="G433">
            <v>16273636</v>
          </cell>
          <cell r="H433">
            <v>8381159</v>
          </cell>
          <cell r="I433">
            <v>18152946</v>
          </cell>
          <cell r="J433">
            <v>8112210</v>
          </cell>
        </row>
        <row r="434">
          <cell r="A434" t="str">
            <v>MORANGOS CONGELADOS</v>
          </cell>
          <cell r="B434" t="str">
            <v>(3º Nível) MORANGOS CONGELADOS</v>
          </cell>
          <cell r="C434">
            <v>18107</v>
          </cell>
          <cell r="D434">
            <v>4594</v>
          </cell>
          <cell r="E434">
            <v>6801</v>
          </cell>
          <cell r="F434">
            <v>3366</v>
          </cell>
          <cell r="G434">
            <v>8404982</v>
          </cell>
          <cell r="H434">
            <v>5997544</v>
          </cell>
          <cell r="I434">
            <v>6371718</v>
          </cell>
          <cell r="J434">
            <v>4630092</v>
          </cell>
        </row>
        <row r="435">
          <cell r="A435" t="str">
            <v>MORANGOS FRESCOS</v>
          </cell>
          <cell r="B435" t="str">
            <v>(3º Nível) MORANGOS FRESCOS</v>
          </cell>
          <cell r="C435">
            <v>168773</v>
          </cell>
          <cell r="D435">
            <v>121684</v>
          </cell>
          <cell r="E435">
            <v>27652</v>
          </cell>
          <cell r="F435">
            <v>7594</v>
          </cell>
          <cell r="G435">
            <v>2161</v>
          </cell>
          <cell r="H435">
            <v>648</v>
          </cell>
          <cell r="I435">
            <v>0</v>
          </cell>
          <cell r="J435">
            <v>0</v>
          </cell>
        </row>
        <row r="436">
          <cell r="A436" t="str">
            <v>MORANGOS PREPARADOS OU CONSERVADOS</v>
          </cell>
          <cell r="B436" t="str">
            <v>(3º Nível) MORANGOS PREPARADOS OU CONSERVADOS</v>
          </cell>
          <cell r="C436">
            <v>131188</v>
          </cell>
          <cell r="D436">
            <v>30421</v>
          </cell>
          <cell r="E436">
            <v>128467</v>
          </cell>
          <cell r="F436">
            <v>31905</v>
          </cell>
          <cell r="G436">
            <v>38759</v>
          </cell>
          <cell r="H436">
            <v>4719</v>
          </cell>
          <cell r="I436">
            <v>51840</v>
          </cell>
          <cell r="J436">
            <v>8467</v>
          </cell>
        </row>
        <row r="437">
          <cell r="A437" t="str">
            <v>MÓVEIS DE MADEIRA</v>
          </cell>
          <cell r="B437" t="str">
            <v>(3º Nível) MÓVEIS DE MADEIRA</v>
          </cell>
          <cell r="C437">
            <v>480100095</v>
          </cell>
          <cell r="D437">
            <v>291093901</v>
          </cell>
          <cell r="E437">
            <v>688534371</v>
          </cell>
          <cell r="F437">
            <v>434340267</v>
          </cell>
          <cell r="G437">
            <v>12101816</v>
          </cell>
          <cell r="H437">
            <v>3786504</v>
          </cell>
          <cell r="I437">
            <v>13058731</v>
          </cell>
          <cell r="J437">
            <v>3682511</v>
          </cell>
        </row>
        <row r="438">
          <cell r="A438" t="str">
            <v>MUDAS DE PLANTAS NÃO ORNAMENTAIS</v>
          </cell>
          <cell r="B438" t="str">
            <v>(3º Nível) MUDAS DE PLANTAS NÃO ORNAMENTAIS</v>
          </cell>
          <cell r="C438">
            <v>217891</v>
          </cell>
          <cell r="D438">
            <v>45540</v>
          </cell>
          <cell r="E438">
            <v>548363</v>
          </cell>
          <cell r="F438">
            <v>264586</v>
          </cell>
          <cell r="G438">
            <v>9308277</v>
          </cell>
          <cell r="H438">
            <v>944140</v>
          </cell>
          <cell r="I438">
            <v>10690363</v>
          </cell>
          <cell r="J438">
            <v>1058370</v>
          </cell>
        </row>
        <row r="439">
          <cell r="A439" t="str">
            <v>MUDAS DE PLANTAS ORNAMENTAIS</v>
          </cell>
          <cell r="B439" t="str">
            <v>(3º Nível) MUDAS DE PLANTAS ORNAMENTAIS</v>
          </cell>
          <cell r="C439">
            <v>3605919</v>
          </cell>
          <cell r="D439">
            <v>465114</v>
          </cell>
          <cell r="E439">
            <v>5541491</v>
          </cell>
          <cell r="F439">
            <v>448476</v>
          </cell>
          <cell r="G439">
            <v>22159820</v>
          </cell>
          <cell r="H439">
            <v>849577</v>
          </cell>
          <cell r="I439">
            <v>23927815</v>
          </cell>
          <cell r="J439">
            <v>926797</v>
          </cell>
        </row>
        <row r="440">
          <cell r="A440" t="str">
            <v>NOZ-MOSCADA</v>
          </cell>
          <cell r="B440" t="str">
            <v>(3º Nível) NOZ-MOSCADA</v>
          </cell>
          <cell r="C440">
            <v>9517</v>
          </cell>
          <cell r="D440">
            <v>1840</v>
          </cell>
          <cell r="E440">
            <v>19245</v>
          </cell>
          <cell r="F440">
            <v>3339</v>
          </cell>
          <cell r="G440">
            <v>1169297</v>
          </cell>
          <cell r="H440">
            <v>212491</v>
          </cell>
          <cell r="I440">
            <v>2936199</v>
          </cell>
          <cell r="J440">
            <v>511428</v>
          </cell>
        </row>
        <row r="441">
          <cell r="A441" t="str">
            <v>NOZES</v>
          </cell>
          <cell r="B441" t="str">
            <v>(3º Nível) NOZES</v>
          </cell>
          <cell r="C441">
            <v>5931559</v>
          </cell>
          <cell r="D441">
            <v>418919</v>
          </cell>
          <cell r="E441">
            <v>4141982</v>
          </cell>
          <cell r="F441">
            <v>290505</v>
          </cell>
          <cell r="G441">
            <v>26448153</v>
          </cell>
          <cell r="H441">
            <v>4052543</v>
          </cell>
          <cell r="I441">
            <v>24306580</v>
          </cell>
          <cell r="J441">
            <v>4683556</v>
          </cell>
        </row>
        <row r="442">
          <cell r="A442" t="str">
            <v>OBRAS DE MARCENARIA OU CARPINTARIA</v>
          </cell>
          <cell r="B442" t="str">
            <v>(3º Nível) OBRAS DE MARCENARIA OU CARPINTARIA</v>
          </cell>
          <cell r="C442">
            <v>357562459</v>
          </cell>
          <cell r="D442">
            <v>214718319</v>
          </cell>
          <cell r="E442">
            <v>490296839</v>
          </cell>
          <cell r="F442">
            <v>263676310</v>
          </cell>
          <cell r="G442">
            <v>1980219</v>
          </cell>
          <cell r="H442">
            <v>1044546</v>
          </cell>
          <cell r="I442">
            <v>2906749</v>
          </cell>
          <cell r="J442">
            <v>1724693</v>
          </cell>
        </row>
        <row r="443">
          <cell r="A443" t="str">
            <v>OLEO DE ALGODÃO</v>
          </cell>
          <cell r="B443" t="str">
            <v>(3º Nível) OLEO DE ALGODÃO</v>
          </cell>
          <cell r="C443">
            <v>4860055</v>
          </cell>
          <cell r="D443">
            <v>5526322</v>
          </cell>
          <cell r="E443">
            <v>4974371</v>
          </cell>
          <cell r="F443">
            <v>4268307</v>
          </cell>
          <cell r="G443">
            <v>79444</v>
          </cell>
          <cell r="H443">
            <v>34700</v>
          </cell>
          <cell r="I443">
            <v>3742434</v>
          </cell>
          <cell r="J443">
            <v>3867920</v>
          </cell>
        </row>
        <row r="444">
          <cell r="A444" t="str">
            <v>ÒLEO DE AMENDOIM</v>
          </cell>
          <cell r="B444" t="str">
            <v>(3º Nível) ÒLEO DE AMENDOIM</v>
          </cell>
          <cell r="C444">
            <v>91985901</v>
          </cell>
          <cell r="D444">
            <v>60091149</v>
          </cell>
          <cell r="E444">
            <v>125931014</v>
          </cell>
          <cell r="F444">
            <v>67845064</v>
          </cell>
          <cell r="G444">
            <v>183719</v>
          </cell>
          <cell r="H444">
            <v>21048</v>
          </cell>
          <cell r="I444">
            <v>458040</v>
          </cell>
          <cell r="J444">
            <v>46995</v>
          </cell>
        </row>
        <row r="445">
          <cell r="A445" t="str">
            <v>OLEO DE BABAÇU</v>
          </cell>
          <cell r="B445" t="str">
            <v>(3º Nível) OLEO DE BABAÇU</v>
          </cell>
          <cell r="C445">
            <v>996147</v>
          </cell>
          <cell r="D445">
            <v>215521</v>
          </cell>
          <cell r="E445">
            <v>1196424</v>
          </cell>
          <cell r="F445">
            <v>254927</v>
          </cell>
        </row>
        <row r="446">
          <cell r="A446" t="str">
            <v>OLEO DE COCO</v>
          </cell>
          <cell r="B446" t="str">
            <v>(3º Nível) OLEO DE COCO</v>
          </cell>
          <cell r="C446">
            <v>322469</v>
          </cell>
          <cell r="D446">
            <v>37440</v>
          </cell>
          <cell r="E446">
            <v>1144915</v>
          </cell>
          <cell r="F446">
            <v>228689</v>
          </cell>
          <cell r="G446">
            <v>9323812</v>
          </cell>
          <cell r="H446">
            <v>4724698</v>
          </cell>
          <cell r="I446">
            <v>15480338</v>
          </cell>
          <cell r="J446">
            <v>6179840</v>
          </cell>
        </row>
        <row r="447">
          <cell r="A447" t="str">
            <v>OLEO DE DENDÊ OU DE PALMA</v>
          </cell>
          <cell r="B447" t="str">
            <v>(3º Nível) OLEO DE DENDÊ OU DE PALMA</v>
          </cell>
          <cell r="C447">
            <v>12524272</v>
          </cell>
          <cell r="D447">
            <v>18713067</v>
          </cell>
          <cell r="E447">
            <v>11492718</v>
          </cell>
          <cell r="F447">
            <v>12962129</v>
          </cell>
          <cell r="G447">
            <v>235693398</v>
          </cell>
          <cell r="H447">
            <v>339219748</v>
          </cell>
          <cell r="I447">
            <v>503479997</v>
          </cell>
          <cell r="J447">
            <v>561783517</v>
          </cell>
        </row>
        <row r="448">
          <cell r="A448" t="str">
            <v>OLEO DE GIRASSOL</v>
          </cell>
          <cell r="B448" t="str">
            <v>(3º Nível) OLEO DE GIRASSOL</v>
          </cell>
          <cell r="C448">
            <v>324184</v>
          </cell>
          <cell r="D448">
            <v>245059</v>
          </cell>
          <cell r="E448">
            <v>333478</v>
          </cell>
          <cell r="F448">
            <v>159153</v>
          </cell>
          <cell r="G448">
            <v>38415637</v>
          </cell>
          <cell r="H448">
            <v>50597939</v>
          </cell>
          <cell r="I448">
            <v>60232561</v>
          </cell>
          <cell r="J448">
            <v>58335269</v>
          </cell>
        </row>
        <row r="449">
          <cell r="A449" t="str">
            <v>OLEO DE MILHO</v>
          </cell>
          <cell r="B449" t="str">
            <v>(3º Nível) OLEO DE MILHO</v>
          </cell>
          <cell r="C449">
            <v>14845725</v>
          </cell>
          <cell r="D449">
            <v>20954639</v>
          </cell>
          <cell r="E449">
            <v>49190006</v>
          </cell>
          <cell r="F449">
            <v>45469600</v>
          </cell>
          <cell r="G449">
            <v>7470817</v>
          </cell>
          <cell r="H449">
            <v>16826442</v>
          </cell>
          <cell r="I449">
            <v>7041619</v>
          </cell>
          <cell r="J449">
            <v>8762148</v>
          </cell>
        </row>
        <row r="450">
          <cell r="A450" t="str">
            <v>OLEO DE SOJA EM BRUTO</v>
          </cell>
          <cell r="B450" t="str">
            <v>(3º Nível) OLEO DE SOJA EM BRUTO</v>
          </cell>
          <cell r="C450">
            <v>668369705</v>
          </cell>
          <cell r="D450">
            <v>1045728236</v>
          </cell>
          <cell r="E450">
            <v>951523768</v>
          </cell>
          <cell r="F450">
            <v>922179817</v>
          </cell>
          <cell r="G450">
            <v>36363761</v>
          </cell>
          <cell r="H450">
            <v>51290000</v>
          </cell>
          <cell r="I450">
            <v>219190431</v>
          </cell>
          <cell r="J450">
            <v>259482637</v>
          </cell>
        </row>
        <row r="451">
          <cell r="A451" t="str">
            <v>OLEO DE SOJA REFINADO</v>
          </cell>
          <cell r="B451" t="str">
            <v>(3º Nível) OLEO DE SOJA REFINADO</v>
          </cell>
          <cell r="C451">
            <v>155266651</v>
          </cell>
          <cell r="D451">
            <v>167484870</v>
          </cell>
          <cell r="E451">
            <v>234542677</v>
          </cell>
          <cell r="F451">
            <v>181479377</v>
          </cell>
          <cell r="G451">
            <v>115609</v>
          </cell>
          <cell r="H451">
            <v>48756</v>
          </cell>
          <cell r="I451">
            <v>4876745</v>
          </cell>
          <cell r="J451">
            <v>4416835</v>
          </cell>
        </row>
        <row r="452">
          <cell r="A452" t="str">
            <v>OLEO ESSENCIAL DE LARANJA</v>
          </cell>
          <cell r="B452" t="str">
            <v>(3º Nível) OLEO ESSENCIAL DE LARANJA</v>
          </cell>
          <cell r="C452">
            <v>149966723</v>
          </cell>
          <cell r="D452">
            <v>32917773</v>
          </cell>
          <cell r="E452">
            <v>151175899</v>
          </cell>
          <cell r="F452">
            <v>27923205</v>
          </cell>
          <cell r="G452">
            <v>2526144</v>
          </cell>
          <cell r="H452">
            <v>222443</v>
          </cell>
          <cell r="I452">
            <v>2630939</v>
          </cell>
          <cell r="J452">
            <v>152964</v>
          </cell>
        </row>
        <row r="453">
          <cell r="A453" t="str">
            <v>OSSOS E OSSEÍNA</v>
          </cell>
          <cell r="B453" t="str">
            <v>(3º Nível) OSSOS E OSSEÍNA</v>
          </cell>
          <cell r="C453">
            <v>7082541</v>
          </cell>
          <cell r="D453">
            <v>11850115</v>
          </cell>
          <cell r="E453">
            <v>6930246</v>
          </cell>
          <cell r="F453">
            <v>12083569</v>
          </cell>
          <cell r="G453">
            <v>11305</v>
          </cell>
          <cell r="H453">
            <v>283</v>
          </cell>
          <cell r="I453">
            <v>0</v>
          </cell>
          <cell r="J453">
            <v>0</v>
          </cell>
        </row>
        <row r="454">
          <cell r="A454" t="str">
            <v>OUTRAS BEBIDAS ALCÓOLICAS</v>
          </cell>
          <cell r="B454" t="str">
            <v>(3º Nível) OUTRAS BEBIDAS ALCÓOLICAS</v>
          </cell>
          <cell r="C454">
            <v>18851182</v>
          </cell>
          <cell r="D454">
            <v>19298537</v>
          </cell>
          <cell r="E454">
            <v>26077359</v>
          </cell>
          <cell r="F454">
            <v>26107732</v>
          </cell>
          <cell r="G454">
            <v>33735252</v>
          </cell>
          <cell r="H454">
            <v>9924703</v>
          </cell>
          <cell r="I454">
            <v>43820445</v>
          </cell>
          <cell r="J454">
            <v>15791410</v>
          </cell>
        </row>
        <row r="455">
          <cell r="A455" t="str">
            <v>OUTRAS BEBIDAS NÃO ALCOÓLICAS</v>
          </cell>
          <cell r="B455" t="str">
            <v>(3º Nível) OUTRAS BEBIDAS NÃO ALCOÓLICAS</v>
          </cell>
          <cell r="C455">
            <v>5390571</v>
          </cell>
          <cell r="D455">
            <v>13369163</v>
          </cell>
          <cell r="E455">
            <v>8820821</v>
          </cell>
          <cell r="F455">
            <v>16175794</v>
          </cell>
          <cell r="G455">
            <v>89013838</v>
          </cell>
          <cell r="H455">
            <v>99496271</v>
          </cell>
          <cell r="I455">
            <v>90636053</v>
          </cell>
          <cell r="J455">
            <v>103135844</v>
          </cell>
        </row>
        <row r="456">
          <cell r="A456" t="str">
            <v>OUTRAS FRUTAS CONGELADAS</v>
          </cell>
          <cell r="B456" t="str">
            <v>(3º Nível) OUTRAS FRUTAS CONGELADAS</v>
          </cell>
          <cell r="C456">
            <v>9544303</v>
          </cell>
          <cell r="D456">
            <v>4125658</v>
          </cell>
          <cell r="E456">
            <v>11844424</v>
          </cell>
          <cell r="F456">
            <v>5185894</v>
          </cell>
          <cell r="G456">
            <v>9055545</v>
          </cell>
          <cell r="H456">
            <v>3705228</v>
          </cell>
          <cell r="I456">
            <v>10856425</v>
          </cell>
          <cell r="J456">
            <v>3674819</v>
          </cell>
        </row>
        <row r="457">
          <cell r="A457" t="str">
            <v>OUTRAS FRUTAS PREPARADAS OU CONSERVADAS</v>
          </cell>
          <cell r="B457" t="str">
            <v>(3º Nível) OUTRAS FRUTAS PREPARADAS OU CONSERVADAS</v>
          </cell>
          <cell r="C457">
            <v>73053849</v>
          </cell>
          <cell r="D457">
            <v>44386759</v>
          </cell>
          <cell r="E457">
            <v>79448174</v>
          </cell>
          <cell r="F457">
            <v>51662124</v>
          </cell>
          <cell r="G457">
            <v>36430287</v>
          </cell>
          <cell r="H457">
            <v>14808430</v>
          </cell>
          <cell r="I457">
            <v>46728026</v>
          </cell>
          <cell r="J457">
            <v>16220399</v>
          </cell>
        </row>
        <row r="458">
          <cell r="A458" t="str">
            <v>OUTRAS FRUTAS SECAS OU FRESCAS</v>
          </cell>
          <cell r="B458" t="str">
            <v>(3º Nível) OUTRAS FRUTAS SECAS OU FRESCAS</v>
          </cell>
          <cell r="C458">
            <v>9132778</v>
          </cell>
          <cell r="D458">
            <v>6749035</v>
          </cell>
          <cell r="E458">
            <v>10764822</v>
          </cell>
          <cell r="F458">
            <v>4428547</v>
          </cell>
          <cell r="G458">
            <v>45788052</v>
          </cell>
          <cell r="H458">
            <v>37029291</v>
          </cell>
          <cell r="I458">
            <v>32965484</v>
          </cell>
          <cell r="J458">
            <v>23512437</v>
          </cell>
        </row>
        <row r="459">
          <cell r="A459" t="str">
            <v>OUTRAS GORDURAS E OLEOS DE ORIGEM ANIMAL</v>
          </cell>
          <cell r="B459" t="str">
            <v>(3º Nível) OUTRAS GORDURAS E OLEOS DE ORIGEM ANIMAL</v>
          </cell>
          <cell r="C459">
            <v>6141441</v>
          </cell>
          <cell r="D459">
            <v>3806582</v>
          </cell>
          <cell r="E459">
            <v>12377146</v>
          </cell>
          <cell r="F459">
            <v>10060555</v>
          </cell>
          <cell r="G459">
            <v>20371538</v>
          </cell>
          <cell r="H459">
            <v>4799497</v>
          </cell>
          <cell r="I459">
            <v>24620273</v>
          </cell>
          <cell r="J459">
            <v>6499156</v>
          </cell>
        </row>
        <row r="460">
          <cell r="A460" t="str">
            <v>OUTRAS LAGOSTAS</v>
          </cell>
          <cell r="B460" t="str">
            <v>(3º Nível) OUTRAS LAGOSTAS</v>
          </cell>
          <cell r="C460">
            <v>291</v>
          </cell>
          <cell r="D460">
            <v>23</v>
          </cell>
          <cell r="E460">
            <v>547</v>
          </cell>
          <cell r="F460">
            <v>62</v>
          </cell>
        </row>
        <row r="461">
          <cell r="A461" t="str">
            <v>OUTRAS PLANTAS VIVAS, ESTACAS E ENXERTOS</v>
          </cell>
          <cell r="B461" t="str">
            <v>(3º Nível) OUTRAS PLANTAS VIVAS, ESTACAS E ENXERTOS</v>
          </cell>
          <cell r="C461">
            <v>622673</v>
          </cell>
          <cell r="D461">
            <v>224971</v>
          </cell>
          <cell r="E461">
            <v>954164</v>
          </cell>
          <cell r="F461">
            <v>441475</v>
          </cell>
          <cell r="G461">
            <v>20612</v>
          </cell>
          <cell r="H461">
            <v>520</v>
          </cell>
          <cell r="I461">
            <v>77561</v>
          </cell>
          <cell r="J461">
            <v>5015</v>
          </cell>
        </row>
        <row r="462">
          <cell r="A462" t="str">
            <v>OUTRAS PREPARAÇÕES ALIMENTÍCIAS</v>
          </cell>
          <cell r="B462" t="str">
            <v>(3º Nível) OUTRAS PREPARAÇÕES ALIMENTÍCIAS</v>
          </cell>
          <cell r="C462">
            <v>195491906</v>
          </cell>
          <cell r="D462">
            <v>51305171</v>
          </cell>
          <cell r="E462">
            <v>157875719</v>
          </cell>
          <cell r="F462">
            <v>42324602</v>
          </cell>
          <cell r="G462">
            <v>184784072</v>
          </cell>
          <cell r="H462">
            <v>34077346</v>
          </cell>
          <cell r="I462">
            <v>187956095</v>
          </cell>
          <cell r="J462">
            <v>35571140</v>
          </cell>
        </row>
        <row r="463">
          <cell r="A463" t="str">
            <v>OUTRAS PREPARAÇÕES ALIMENTÍCIAS A BASE DE CEREAIS</v>
          </cell>
          <cell r="B463" t="str">
            <v>(3º Nível) OUTRAS PREPARAÇÕES ALIMENTÍCIAS A BASE DE CEREAIS</v>
          </cell>
          <cell r="C463">
            <v>86011148</v>
          </cell>
          <cell r="D463">
            <v>69669207</v>
          </cell>
          <cell r="E463">
            <v>139177704</v>
          </cell>
          <cell r="F463">
            <v>109311094</v>
          </cell>
          <cell r="G463">
            <v>61670790</v>
          </cell>
          <cell r="H463">
            <v>23413592</v>
          </cell>
          <cell r="I463">
            <v>60849687</v>
          </cell>
          <cell r="J463">
            <v>22097937</v>
          </cell>
        </row>
        <row r="464">
          <cell r="A464" t="str">
            <v>OUTRAS RAÇÕES PARA ANIMAIS DOMÉSTICOS</v>
          </cell>
          <cell r="B464" t="str">
            <v>(3º Nível) OUTRAS RAÇÕES PARA ANIMAIS DOMÉSTICOS</v>
          </cell>
          <cell r="C464">
            <v>250040833</v>
          </cell>
          <cell r="D464">
            <v>248433215</v>
          </cell>
          <cell r="E464">
            <v>295346843</v>
          </cell>
          <cell r="F464">
            <v>297249663</v>
          </cell>
          <cell r="G464">
            <v>309249968</v>
          </cell>
          <cell r="H464">
            <v>160029946</v>
          </cell>
          <cell r="I464">
            <v>308657245</v>
          </cell>
          <cell r="J464">
            <v>149652913</v>
          </cell>
        </row>
        <row r="465">
          <cell r="A465" t="str">
            <v>OUTRAS SUBSTÂNCIAS PROTEICAS</v>
          </cell>
          <cell r="B465" t="str">
            <v>(3º Nível) OUTRAS SUBSTÂNCIAS PROTEICAS</v>
          </cell>
          <cell r="C465">
            <v>145017047</v>
          </cell>
          <cell r="D465">
            <v>42860232</v>
          </cell>
          <cell r="E465">
            <v>160188323</v>
          </cell>
          <cell r="F465">
            <v>43656750</v>
          </cell>
          <cell r="G465">
            <v>22222541</v>
          </cell>
          <cell r="H465">
            <v>2106607</v>
          </cell>
          <cell r="I465">
            <v>24445792</v>
          </cell>
          <cell r="J465">
            <v>2451550</v>
          </cell>
        </row>
        <row r="466">
          <cell r="A466" t="str">
            <v>OUTROS ANIMAIS VIVOS</v>
          </cell>
          <cell r="B466" t="str">
            <v>(3º Nível) OUTROS ANIMAIS VIVOS</v>
          </cell>
          <cell r="C466">
            <v>54180</v>
          </cell>
          <cell r="D466">
            <v>1109</v>
          </cell>
          <cell r="E466">
            <v>237300</v>
          </cell>
          <cell r="F466">
            <v>3301</v>
          </cell>
          <cell r="G466">
            <v>290279</v>
          </cell>
          <cell r="H466">
            <v>385</v>
          </cell>
          <cell r="I466">
            <v>252677</v>
          </cell>
          <cell r="J466">
            <v>397</v>
          </cell>
        </row>
        <row r="467">
          <cell r="A467" t="str">
            <v>OUTROS CAMARÕES</v>
          </cell>
          <cell r="B467" t="str">
            <v>(3º Nível) OUTROS CAMARÕES</v>
          </cell>
          <cell r="C467">
            <v>20740</v>
          </cell>
          <cell r="D467">
            <v>2069</v>
          </cell>
          <cell r="E467">
            <v>42833</v>
          </cell>
          <cell r="F467">
            <v>4913</v>
          </cell>
        </row>
        <row r="468">
          <cell r="A468" t="str">
            <v>OUTROS COUROS/PELES DE BOVINOS, CURTIDO</v>
          </cell>
          <cell r="B468" t="str">
            <v>(3º Nível) OUTROS COUROS/PELES DE BOVINOS, CURTIDO</v>
          </cell>
          <cell r="C468">
            <v>293781944</v>
          </cell>
          <cell r="D468">
            <v>373558976</v>
          </cell>
          <cell r="E468">
            <v>398583011</v>
          </cell>
          <cell r="F468">
            <v>376576084</v>
          </cell>
          <cell r="G468">
            <v>8336790</v>
          </cell>
          <cell r="H468">
            <v>4687415</v>
          </cell>
          <cell r="I468">
            <v>19265715</v>
          </cell>
          <cell r="J468">
            <v>11442421</v>
          </cell>
        </row>
        <row r="469">
          <cell r="A469" t="str">
            <v>OUTROS COUROS/PELES DE CAPRINOS, CURTIDOS</v>
          </cell>
          <cell r="B469" t="str">
            <v>(3º Nível) OUTROS COUROS/PELES DE CAPRINOS, CURTIDOS</v>
          </cell>
          <cell r="G469">
            <v>0</v>
          </cell>
          <cell r="H469">
            <v>0</v>
          </cell>
          <cell r="I469">
            <v>169</v>
          </cell>
          <cell r="J469">
            <v>9</v>
          </cell>
        </row>
        <row r="470">
          <cell r="A470" t="str">
            <v>OUTROS COUROS/PELES DE OVINOS, CURTIDAS</v>
          </cell>
          <cell r="B470" t="str">
            <v>(3º Nível) OUTROS COUROS/PELES DE OVINOS, CURTIDAS</v>
          </cell>
          <cell r="C470">
            <v>15361</v>
          </cell>
          <cell r="D470">
            <v>390</v>
          </cell>
          <cell r="E470">
            <v>0</v>
          </cell>
          <cell r="F470">
            <v>0</v>
          </cell>
        </row>
        <row r="471">
          <cell r="A471" t="str">
            <v>OUTROS FILES DE PEIXE SECOS, SALGADOS OU DEFUMADOS</v>
          </cell>
          <cell r="B471" t="str">
            <v>(3º Nível) OUTROS FILES DE PEIXE SECOS, SALGADOS OU DEFUMADOS</v>
          </cell>
          <cell r="C471">
            <v>239952</v>
          </cell>
          <cell r="D471">
            <v>52428</v>
          </cell>
          <cell r="E471">
            <v>8366</v>
          </cell>
          <cell r="F471">
            <v>1061</v>
          </cell>
          <cell r="G471">
            <v>16402286</v>
          </cell>
          <cell r="H471">
            <v>3803998</v>
          </cell>
          <cell r="I471">
            <v>7727342</v>
          </cell>
          <cell r="J471">
            <v>2118893</v>
          </cell>
        </row>
        <row r="472">
          <cell r="A472" t="str">
            <v>OUTROS FILES DE PEIXE, CONGELADOS</v>
          </cell>
          <cell r="B472" t="str">
            <v>(3º Nível) OUTROS FILES DE PEIXE, CONGELADOS</v>
          </cell>
          <cell r="C472">
            <v>3815772</v>
          </cell>
          <cell r="D472">
            <v>829600</v>
          </cell>
          <cell r="E472">
            <v>2785531</v>
          </cell>
          <cell r="F472">
            <v>493115</v>
          </cell>
          <cell r="G472">
            <v>189256980</v>
          </cell>
          <cell r="H472">
            <v>59005714</v>
          </cell>
          <cell r="I472">
            <v>182624576</v>
          </cell>
          <cell r="J472">
            <v>68148409</v>
          </cell>
        </row>
        <row r="473">
          <cell r="A473" t="str">
            <v>OUTROS FILES DE PEIXE, FRESCOS OU REFRIGERADOS</v>
          </cell>
          <cell r="B473" t="str">
            <v>(3º Nível) OUTROS FILES DE PEIXE, FRESCOS OU REFRIGERADOS</v>
          </cell>
          <cell r="C473">
            <v>6220113</v>
          </cell>
          <cell r="D473">
            <v>899765</v>
          </cell>
          <cell r="E473">
            <v>5148902</v>
          </cell>
          <cell r="F473">
            <v>948400</v>
          </cell>
          <cell r="G473">
            <v>6793253</v>
          </cell>
          <cell r="H473">
            <v>800359</v>
          </cell>
          <cell r="I473">
            <v>6903085</v>
          </cell>
          <cell r="J473">
            <v>879999</v>
          </cell>
        </row>
        <row r="474">
          <cell r="A474" t="str">
            <v>OUTROS PEIXES CONGELADOS</v>
          </cell>
          <cell r="B474" t="str">
            <v>(3º Nível) OUTROS PEIXES CONGELADOS</v>
          </cell>
          <cell r="C474">
            <v>81129809</v>
          </cell>
          <cell r="D474">
            <v>27217803</v>
          </cell>
          <cell r="E474">
            <v>61543401</v>
          </cell>
          <cell r="F474">
            <v>20574890</v>
          </cell>
          <cell r="G474">
            <v>47820462</v>
          </cell>
          <cell r="H474">
            <v>24770799</v>
          </cell>
          <cell r="I474">
            <v>43616964</v>
          </cell>
          <cell r="J474">
            <v>30577826</v>
          </cell>
        </row>
        <row r="475">
          <cell r="A475" t="str">
            <v>OUTROS PEIXES FRESCOS OU REFRIGERADOS</v>
          </cell>
          <cell r="B475" t="str">
            <v>(3º Nível) OUTROS PEIXES FRESCOS OU REFRIGERADOS</v>
          </cell>
          <cell r="C475">
            <v>29271483</v>
          </cell>
          <cell r="D475">
            <v>5234887</v>
          </cell>
          <cell r="E475">
            <v>38681094</v>
          </cell>
          <cell r="F475">
            <v>6536751</v>
          </cell>
          <cell r="G475">
            <v>460334</v>
          </cell>
          <cell r="H475">
            <v>30360</v>
          </cell>
          <cell r="I475">
            <v>674836</v>
          </cell>
          <cell r="J475">
            <v>62792</v>
          </cell>
        </row>
        <row r="476">
          <cell r="A476" t="str">
            <v>OUTROS PEIXES SECOS, SALGADOS OU DEFUMADOS</v>
          </cell>
          <cell r="B476" t="str">
            <v>(3º Nível) OUTROS PEIXES SECOS, SALGADOS OU DEFUMADOS</v>
          </cell>
          <cell r="C476">
            <v>28316522</v>
          </cell>
          <cell r="D476">
            <v>660460</v>
          </cell>
          <cell r="E476">
            <v>20333543</v>
          </cell>
          <cell r="F476">
            <v>701860</v>
          </cell>
          <cell r="G476">
            <v>36897670</v>
          </cell>
          <cell r="H476">
            <v>8724142</v>
          </cell>
          <cell r="I476">
            <v>10047585</v>
          </cell>
          <cell r="J476">
            <v>2613005</v>
          </cell>
        </row>
        <row r="477">
          <cell r="A477" t="str">
            <v>OUTROS PRODUTOS DE ORIGEM ANIMAL</v>
          </cell>
          <cell r="B477" t="str">
            <v>(3º Nível) OUTROS PRODUTOS DE ORIGEM ANIMAL</v>
          </cell>
          <cell r="C477">
            <v>186348340</v>
          </cell>
          <cell r="D477">
            <v>81902926</v>
          </cell>
          <cell r="E477">
            <v>204379286</v>
          </cell>
          <cell r="F477">
            <v>88840013</v>
          </cell>
          <cell r="G477">
            <v>13505614</v>
          </cell>
          <cell r="H477">
            <v>16645440</v>
          </cell>
          <cell r="I477">
            <v>17160900</v>
          </cell>
          <cell r="J477">
            <v>22121728</v>
          </cell>
        </row>
        <row r="478">
          <cell r="A478" t="str">
            <v>OUTROS PRODUTOS DE ORIGEM VEGETAL</v>
          </cell>
          <cell r="B478" t="str">
            <v>(3º Nível) OUTROS PRODUTOS DE ORIGEM VEGETAL</v>
          </cell>
          <cell r="C478">
            <v>253416999</v>
          </cell>
          <cell r="D478">
            <v>274519023</v>
          </cell>
          <cell r="E478">
            <v>247064823</v>
          </cell>
          <cell r="F478">
            <v>342778472</v>
          </cell>
          <cell r="G478">
            <v>56357947</v>
          </cell>
          <cell r="H478">
            <v>39490818</v>
          </cell>
          <cell r="I478">
            <v>61914750</v>
          </cell>
          <cell r="J478">
            <v>39318981</v>
          </cell>
        </row>
        <row r="479">
          <cell r="A479" t="str">
            <v>OUTROS SUCOS</v>
          </cell>
          <cell r="B479" t="str">
            <v>(3º Nível) OUTROS SUCOS</v>
          </cell>
          <cell r="C479">
            <v>4306268</v>
          </cell>
          <cell r="D479">
            <v>2130984</v>
          </cell>
          <cell r="E479">
            <v>4992232</v>
          </cell>
          <cell r="F479">
            <v>3871319</v>
          </cell>
          <cell r="G479">
            <v>1474378</v>
          </cell>
          <cell r="H479">
            <v>743133</v>
          </cell>
          <cell r="I479">
            <v>1743207</v>
          </cell>
          <cell r="J479">
            <v>847990</v>
          </cell>
        </row>
        <row r="480">
          <cell r="A480" t="str">
            <v>OVINOS VIVOS</v>
          </cell>
          <cell r="B480" t="str">
            <v>(3º Nível) OVINOS VIVOS</v>
          </cell>
          <cell r="G480">
            <v>41136</v>
          </cell>
          <cell r="H480">
            <v>2679</v>
          </cell>
          <cell r="I480">
            <v>0</v>
          </cell>
          <cell r="J480">
            <v>0</v>
          </cell>
        </row>
        <row r="481">
          <cell r="A481" t="str">
            <v>OVOS</v>
          </cell>
          <cell r="B481" t="str">
            <v>(3º Nível) OVOS</v>
          </cell>
          <cell r="C481">
            <v>48816450</v>
          </cell>
          <cell r="D481">
            <v>14058314</v>
          </cell>
          <cell r="E481">
            <v>59930295</v>
          </cell>
          <cell r="F481">
            <v>20607501</v>
          </cell>
          <cell r="G481">
            <v>48683224</v>
          </cell>
          <cell r="H481">
            <v>405759</v>
          </cell>
          <cell r="I481">
            <v>41458936</v>
          </cell>
          <cell r="J481">
            <v>262354</v>
          </cell>
        </row>
        <row r="482">
          <cell r="A482" t="str">
            <v>PÃES, BISCOITOS E PRODUTOS DE PASTELARIA</v>
          </cell>
          <cell r="B482" t="str">
            <v>(3º Nível) PÃES, BISCOITOS E PRODUTOS DE PASTELARIA</v>
          </cell>
          <cell r="C482">
            <v>81285874</v>
          </cell>
          <cell r="D482">
            <v>46911786</v>
          </cell>
          <cell r="E482">
            <v>91257924</v>
          </cell>
          <cell r="F482">
            <v>55686949</v>
          </cell>
          <cell r="G482">
            <v>48383727</v>
          </cell>
          <cell r="H482">
            <v>13130672</v>
          </cell>
          <cell r="I482">
            <v>38851136</v>
          </cell>
          <cell r="J482">
            <v>10211003</v>
          </cell>
        </row>
        <row r="483">
          <cell r="A483" t="str">
            <v>PAINÇO</v>
          </cell>
          <cell r="B483" t="str">
            <v>(3º Nível) PAINÇO</v>
          </cell>
          <cell r="C483">
            <v>329203</v>
          </cell>
          <cell r="D483">
            <v>814110</v>
          </cell>
          <cell r="E483">
            <v>1050</v>
          </cell>
          <cell r="F483">
            <v>1432</v>
          </cell>
          <cell r="G483">
            <v>404229</v>
          </cell>
          <cell r="H483">
            <v>923491</v>
          </cell>
          <cell r="I483">
            <v>2841915</v>
          </cell>
          <cell r="J483">
            <v>7637028</v>
          </cell>
        </row>
        <row r="484">
          <cell r="A484" t="str">
            <v>PAINÉIS DE FIBRAS OU DE PARTÍCULAS DE MADEIRA</v>
          </cell>
          <cell r="B484" t="str">
            <v>(3º Nível) PAINÉIS DE FIBRAS OU DE PARTÍCULAS DE MADEIRA</v>
          </cell>
          <cell r="C484">
            <v>290780073</v>
          </cell>
          <cell r="D484">
            <v>966184301</v>
          </cell>
          <cell r="E484">
            <v>362764170</v>
          </cell>
          <cell r="F484">
            <v>1092539837</v>
          </cell>
          <cell r="G484">
            <v>5180918</v>
          </cell>
          <cell r="H484">
            <v>6140542</v>
          </cell>
          <cell r="I484">
            <v>13273360</v>
          </cell>
          <cell r="J484">
            <v>34102026</v>
          </cell>
        </row>
        <row r="485">
          <cell r="A485" t="str">
            <v>PALMITOS PREPARADOS OU CONSERVADOS</v>
          </cell>
          <cell r="B485" t="str">
            <v>(3º Nível) PALMITOS PREPARADOS OU CONSERVADOS</v>
          </cell>
          <cell r="C485">
            <v>706077</v>
          </cell>
          <cell r="D485">
            <v>135771</v>
          </cell>
          <cell r="E485">
            <v>1327609</v>
          </cell>
          <cell r="F485">
            <v>309661</v>
          </cell>
          <cell r="G485">
            <v>86122</v>
          </cell>
          <cell r="H485">
            <v>20304</v>
          </cell>
          <cell r="I485">
            <v>77525</v>
          </cell>
          <cell r="J485">
            <v>15579</v>
          </cell>
        </row>
        <row r="486">
          <cell r="A486" t="str">
            <v>PAPEL</v>
          </cell>
          <cell r="B486" t="str">
            <v>(3º Nível) PAPEL</v>
          </cell>
          <cell r="C486">
            <v>1876378552</v>
          </cell>
          <cell r="D486">
            <v>2151360695</v>
          </cell>
          <cell r="E486">
            <v>1655309846</v>
          </cell>
          <cell r="F486">
            <v>1986707016</v>
          </cell>
          <cell r="G486">
            <v>743808458</v>
          </cell>
          <cell r="H486">
            <v>626443759</v>
          </cell>
          <cell r="I486">
            <v>796391755</v>
          </cell>
          <cell r="J486">
            <v>753405206</v>
          </cell>
        </row>
        <row r="487">
          <cell r="A487" t="str">
            <v>PARGOS CONGELADOS</v>
          </cell>
          <cell r="B487" t="str">
            <v>(3º Nível) PARGOS CONGELADOS</v>
          </cell>
          <cell r="C487">
            <v>28649044</v>
          </cell>
          <cell r="D487">
            <v>4428613</v>
          </cell>
          <cell r="E487">
            <v>32560648</v>
          </cell>
          <cell r="F487">
            <v>4899103</v>
          </cell>
        </row>
        <row r="488">
          <cell r="A488" t="str">
            <v>PASTA DE CACAU</v>
          </cell>
          <cell r="B488" t="str">
            <v>(3º Nível) PASTA DE CACAU</v>
          </cell>
          <cell r="C488">
            <v>20355540</v>
          </cell>
          <cell r="D488">
            <v>6201197</v>
          </cell>
          <cell r="E488">
            <v>25414372</v>
          </cell>
          <cell r="F488">
            <v>6842220</v>
          </cell>
          <cell r="G488">
            <v>17905936</v>
          </cell>
          <cell r="H488">
            <v>12436064</v>
          </cell>
          <cell r="I488">
            <v>30044001</v>
          </cell>
          <cell r="J488">
            <v>16212073</v>
          </cell>
        </row>
        <row r="489">
          <cell r="A489" t="str">
            <v>PATOS VIVOS</v>
          </cell>
          <cell r="B489" t="str">
            <v>(3º Nível) PATOS VIVOS</v>
          </cell>
          <cell r="G489">
            <v>54922</v>
          </cell>
          <cell r="H489">
            <v>802</v>
          </cell>
          <cell r="I489">
            <v>43484</v>
          </cell>
          <cell r="J489">
            <v>584</v>
          </cell>
        </row>
        <row r="490">
          <cell r="A490" t="str">
            <v>PEIXES ORNAMENTAIS VIVOS</v>
          </cell>
          <cell r="B490" t="str">
            <v>(3º Nível) PEIXES ORNAMENTAIS VIVOS</v>
          </cell>
          <cell r="C490">
            <v>5154911</v>
          </cell>
          <cell r="D490">
            <v>50126</v>
          </cell>
          <cell r="E490">
            <v>7380837</v>
          </cell>
          <cell r="F490">
            <v>55751</v>
          </cell>
          <cell r="G490">
            <v>157617</v>
          </cell>
          <cell r="H490">
            <v>14437</v>
          </cell>
          <cell r="I490">
            <v>148186</v>
          </cell>
          <cell r="J490">
            <v>16710</v>
          </cell>
        </row>
        <row r="491">
          <cell r="A491" t="str">
            <v>PEIXES SECOS, SALGADOS OU DEFUMADOS</v>
          </cell>
          <cell r="B491" t="str">
            <v>(3º Nível) PEIXES SECOS, SALGADOS OU DEFUMADOS</v>
          </cell>
          <cell r="C491">
            <v>37998</v>
          </cell>
          <cell r="D491">
            <v>1692</v>
          </cell>
          <cell r="E491">
            <v>54204</v>
          </cell>
          <cell r="F491">
            <v>6031</v>
          </cell>
          <cell r="G491">
            <v>31281599</v>
          </cell>
          <cell r="H491">
            <v>8002196</v>
          </cell>
          <cell r="I491">
            <v>38557547</v>
          </cell>
          <cell r="J491">
            <v>9943230</v>
          </cell>
        </row>
        <row r="492">
          <cell r="A492" t="str">
            <v>PEIXES VIVOS</v>
          </cell>
          <cell r="B492" t="str">
            <v>(3º Nível) PEIXES VIVOS</v>
          </cell>
          <cell r="G492">
            <v>15015</v>
          </cell>
          <cell r="H492">
            <v>44</v>
          </cell>
          <cell r="I492">
            <v>19627</v>
          </cell>
          <cell r="J492">
            <v>200</v>
          </cell>
        </row>
        <row r="493">
          <cell r="A493" t="str">
            <v>PELETERIA</v>
          </cell>
          <cell r="B493" t="str">
            <v>(3º Nível) PELETERIA</v>
          </cell>
          <cell r="C493">
            <v>30779732</v>
          </cell>
          <cell r="D493">
            <v>1641752</v>
          </cell>
          <cell r="E493">
            <v>44226019</v>
          </cell>
          <cell r="F493">
            <v>2568416</v>
          </cell>
          <cell r="G493">
            <v>2672487</v>
          </cell>
          <cell r="H493">
            <v>130490</v>
          </cell>
          <cell r="I493">
            <v>1140167</v>
          </cell>
          <cell r="J493">
            <v>64303</v>
          </cell>
        </row>
        <row r="494">
          <cell r="A494" t="str">
            <v>PENAS E PELES DE AVES</v>
          </cell>
          <cell r="B494" t="str">
            <v>(3º Nível) PENAS E PELES DE AVES</v>
          </cell>
          <cell r="C494">
            <v>3337695</v>
          </cell>
          <cell r="D494">
            <v>12145111</v>
          </cell>
          <cell r="E494">
            <v>2610213</v>
          </cell>
          <cell r="F494">
            <v>8077534</v>
          </cell>
          <cell r="G494">
            <v>655334</v>
          </cell>
          <cell r="H494">
            <v>393381</v>
          </cell>
          <cell r="I494">
            <v>912530</v>
          </cell>
          <cell r="J494">
            <v>581882</v>
          </cell>
        </row>
        <row r="495">
          <cell r="A495" t="str">
            <v>PEPINOS PREPARADOS OU CONSERVADOS</v>
          </cell>
          <cell r="B495" t="str">
            <v>(3º Nível) PEPINOS PREPARADOS OU CONSERVADOS</v>
          </cell>
          <cell r="C495">
            <v>457972</v>
          </cell>
          <cell r="D495">
            <v>277419</v>
          </cell>
          <cell r="E495">
            <v>616035</v>
          </cell>
          <cell r="F495">
            <v>376281</v>
          </cell>
          <cell r="G495">
            <v>2902958</v>
          </cell>
          <cell r="H495">
            <v>2814120</v>
          </cell>
          <cell r="I495">
            <v>3205281</v>
          </cell>
          <cell r="J495">
            <v>2947355</v>
          </cell>
        </row>
        <row r="496">
          <cell r="A496" t="str">
            <v>PEPTONAS E SEUS DERIVADOS</v>
          </cell>
          <cell r="B496" t="str">
            <v>(3º Nível) PEPTONAS E SEUS DERIVADOS</v>
          </cell>
          <cell r="C496">
            <v>19792037</v>
          </cell>
          <cell r="D496">
            <v>2397916</v>
          </cell>
          <cell r="E496">
            <v>22161287</v>
          </cell>
          <cell r="F496">
            <v>2516939</v>
          </cell>
          <cell r="G496">
            <v>1017752</v>
          </cell>
          <cell r="H496">
            <v>82386</v>
          </cell>
          <cell r="I496">
            <v>1831885</v>
          </cell>
          <cell r="J496">
            <v>87973</v>
          </cell>
        </row>
        <row r="497">
          <cell r="A497" t="str">
            <v>PÊRAS FRESCAS</v>
          </cell>
          <cell r="B497" t="str">
            <v>(3º Nível) PÊRAS FRESCAS</v>
          </cell>
          <cell r="C497">
            <v>206154</v>
          </cell>
          <cell r="D497">
            <v>91462</v>
          </cell>
          <cell r="E497">
            <v>170843</v>
          </cell>
          <cell r="F497">
            <v>78638</v>
          </cell>
          <cell r="G497">
            <v>109398725</v>
          </cell>
          <cell r="H497">
            <v>142154974</v>
          </cell>
          <cell r="I497">
            <v>101269818</v>
          </cell>
          <cell r="J497">
            <v>135421709</v>
          </cell>
        </row>
        <row r="498">
          <cell r="A498" t="str">
            <v>PÊRAS PREPARADAS OU CONSERVADAS</v>
          </cell>
          <cell r="B498" t="str">
            <v>(3º Nível) PÊRAS PREPARADAS OU CONSERVADAS</v>
          </cell>
          <cell r="C498">
            <v>495</v>
          </cell>
          <cell r="D498">
            <v>141</v>
          </cell>
          <cell r="E498">
            <v>888</v>
          </cell>
          <cell r="F498">
            <v>253</v>
          </cell>
          <cell r="G498">
            <v>52383</v>
          </cell>
          <cell r="H498">
            <v>53291</v>
          </cell>
          <cell r="I498">
            <v>40386</v>
          </cell>
          <cell r="J498">
            <v>35357</v>
          </cell>
        </row>
        <row r="499">
          <cell r="A499" t="str">
            <v>PÊRAS SECAS</v>
          </cell>
          <cell r="B499" t="str">
            <v>(3º Nível) PÊRAS SECAS</v>
          </cell>
          <cell r="C499">
            <v>30</v>
          </cell>
          <cell r="D499">
            <v>15</v>
          </cell>
          <cell r="E499">
            <v>2649</v>
          </cell>
          <cell r="F499">
            <v>1196</v>
          </cell>
          <cell r="G499">
            <v>78348</v>
          </cell>
          <cell r="H499">
            <v>17500</v>
          </cell>
          <cell r="I499">
            <v>52125</v>
          </cell>
          <cell r="J499">
            <v>9000</v>
          </cell>
        </row>
        <row r="500">
          <cell r="A500" t="str">
            <v>PÊSSEGOS FRESCOS</v>
          </cell>
          <cell r="B500" t="str">
            <v>(3º Nível) PÊSSEGOS FRESCOS</v>
          </cell>
          <cell r="C500">
            <v>91798</v>
          </cell>
          <cell r="D500">
            <v>38212</v>
          </cell>
          <cell r="E500">
            <v>177913</v>
          </cell>
          <cell r="F500">
            <v>68173</v>
          </cell>
          <cell r="G500">
            <v>12980542</v>
          </cell>
          <cell r="H500">
            <v>10838787</v>
          </cell>
          <cell r="I500">
            <v>7752184</v>
          </cell>
          <cell r="J500">
            <v>6384702</v>
          </cell>
        </row>
        <row r="501">
          <cell r="A501" t="str">
            <v>PÊSSEGOS PREPARADOS OU CONSERVADOS</v>
          </cell>
          <cell r="B501" t="str">
            <v>(3º Nível) PÊSSEGOS PREPARADOS OU CONSERVADOS</v>
          </cell>
          <cell r="C501">
            <v>612829</v>
          </cell>
          <cell r="D501">
            <v>604825</v>
          </cell>
          <cell r="E501">
            <v>2065651</v>
          </cell>
          <cell r="F501">
            <v>2178704</v>
          </cell>
          <cell r="G501">
            <v>2576175</v>
          </cell>
          <cell r="H501">
            <v>2734330</v>
          </cell>
          <cell r="I501">
            <v>1312038</v>
          </cell>
          <cell r="J501">
            <v>1150330</v>
          </cell>
        </row>
        <row r="502">
          <cell r="A502" t="str">
            <v>PIMENTA PIPER SECA, TRITURADA OU EM PÓ</v>
          </cell>
          <cell r="B502" t="str">
            <v>(3º Nível) PIMENTA PIPER SECA, TRITURADA OU EM PÓ</v>
          </cell>
          <cell r="C502">
            <v>189694513</v>
          </cell>
          <cell r="D502">
            <v>95900943</v>
          </cell>
          <cell r="E502">
            <v>220965775</v>
          </cell>
          <cell r="F502">
            <v>84294282</v>
          </cell>
          <cell r="G502">
            <v>792202</v>
          </cell>
          <cell r="H502">
            <v>178714</v>
          </cell>
          <cell r="I502">
            <v>733691</v>
          </cell>
          <cell r="J502">
            <v>143981</v>
          </cell>
        </row>
        <row r="503">
          <cell r="A503" t="str">
            <v>PIMENTÕES E PIMENTAS</v>
          </cell>
          <cell r="B503" t="str">
            <v>(3º Nível) PIMENTÕES E PIMENTAS</v>
          </cell>
          <cell r="C503">
            <v>616665</v>
          </cell>
          <cell r="D503">
            <v>490698</v>
          </cell>
          <cell r="E503">
            <v>510621</v>
          </cell>
          <cell r="F503">
            <v>342991</v>
          </cell>
          <cell r="G503">
            <v>0</v>
          </cell>
          <cell r="H503">
            <v>0</v>
          </cell>
          <cell r="I503">
            <v>25580</v>
          </cell>
          <cell r="J503">
            <v>93122</v>
          </cell>
        </row>
        <row r="504">
          <cell r="A504" t="str">
            <v>PIMENTÕES E PIMENTAS SECOS, PÓ</v>
          </cell>
          <cell r="B504" t="str">
            <v>(3º Nível) PIMENTÕES E PIMENTAS SECOS, PÓ</v>
          </cell>
          <cell r="C504">
            <v>4434518</v>
          </cell>
          <cell r="D504">
            <v>2488700</v>
          </cell>
          <cell r="E504">
            <v>4245999</v>
          </cell>
          <cell r="F504">
            <v>2176526</v>
          </cell>
          <cell r="G504">
            <v>5430496</v>
          </cell>
          <cell r="H504">
            <v>2603513</v>
          </cell>
          <cell r="I504">
            <v>8368735</v>
          </cell>
          <cell r="J504">
            <v>4177387</v>
          </cell>
        </row>
        <row r="505">
          <cell r="A505" t="str">
            <v>PLANTAS ORNAMENTAIS</v>
          </cell>
          <cell r="B505" t="str">
            <v>(3º Nível) PLANTAS ORNAMENTAIS</v>
          </cell>
          <cell r="C505">
            <v>34484</v>
          </cell>
          <cell r="D505">
            <v>14057</v>
          </cell>
          <cell r="E505">
            <v>66181</v>
          </cell>
          <cell r="F505">
            <v>21339</v>
          </cell>
        </row>
        <row r="506">
          <cell r="A506" t="str">
            <v>PLANTAS PARA MEDICINA OU PERFUMARIA</v>
          </cell>
          <cell r="B506" t="str">
            <v>(3º Nível) PLANTAS PARA MEDICINA OU PERFUMARIA</v>
          </cell>
          <cell r="C506">
            <v>9892176</v>
          </cell>
          <cell r="D506">
            <v>1549288</v>
          </cell>
          <cell r="E506">
            <v>10199855</v>
          </cell>
          <cell r="F506">
            <v>1653407</v>
          </cell>
          <cell r="G506">
            <v>20313506</v>
          </cell>
          <cell r="H506">
            <v>9278771</v>
          </cell>
          <cell r="I506">
            <v>31923870</v>
          </cell>
          <cell r="J506">
            <v>14459008</v>
          </cell>
        </row>
        <row r="507">
          <cell r="A507" t="str">
            <v>POLVOS</v>
          </cell>
          <cell r="B507" t="str">
            <v>(3º Nível) POLVOS</v>
          </cell>
          <cell r="C507">
            <v>66656</v>
          </cell>
          <cell r="D507">
            <v>6443</v>
          </cell>
          <cell r="E507">
            <v>1266071</v>
          </cell>
          <cell r="F507">
            <v>250683</v>
          </cell>
          <cell r="G507">
            <v>4254736</v>
          </cell>
          <cell r="H507">
            <v>522873</v>
          </cell>
          <cell r="I507">
            <v>2428933</v>
          </cell>
          <cell r="J507">
            <v>309700</v>
          </cell>
        </row>
        <row r="508">
          <cell r="A508" t="str">
            <v>POMELOS</v>
          </cell>
          <cell r="B508" t="str">
            <v>(3º Nível) POMELOS</v>
          </cell>
          <cell r="C508">
            <v>38854</v>
          </cell>
          <cell r="D508">
            <v>12192</v>
          </cell>
          <cell r="E508">
            <v>24906</v>
          </cell>
          <cell r="F508">
            <v>8866</v>
          </cell>
          <cell r="G508">
            <v>361251</v>
          </cell>
          <cell r="H508">
            <v>338313</v>
          </cell>
          <cell r="I508">
            <v>262305</v>
          </cell>
          <cell r="J508">
            <v>223138</v>
          </cell>
        </row>
        <row r="509">
          <cell r="A509" t="str">
            <v>PREPARAÇÕES ALIMENTÍCIAS HOMOGENEIZADAS</v>
          </cell>
          <cell r="B509" t="str">
            <v>(3º Nível) PREPARAÇÕES ALIMENTÍCIAS HOMOGENEIZADAS</v>
          </cell>
          <cell r="C509">
            <v>9574</v>
          </cell>
          <cell r="D509">
            <v>1225</v>
          </cell>
          <cell r="E509">
            <v>13602</v>
          </cell>
          <cell r="F509">
            <v>2614</v>
          </cell>
          <cell r="G509">
            <v>30198</v>
          </cell>
          <cell r="H509">
            <v>51250</v>
          </cell>
          <cell r="I509">
            <v>95835</v>
          </cell>
          <cell r="J509">
            <v>44046</v>
          </cell>
        </row>
        <row r="510">
          <cell r="A510" t="str">
            <v>PREPARAÇÕES DE CRUSTÁCEOS E MOLUSCOS</v>
          </cell>
          <cell r="B510" t="str">
            <v>(3º Nível) PREPARAÇÕES DE CRUSTÁCEOS E MOLUSCOS</v>
          </cell>
          <cell r="C510">
            <v>65304</v>
          </cell>
          <cell r="D510">
            <v>9508</v>
          </cell>
          <cell r="E510">
            <v>68493</v>
          </cell>
          <cell r="F510">
            <v>11052</v>
          </cell>
          <cell r="G510">
            <v>1382299</v>
          </cell>
          <cell r="H510">
            <v>461165</v>
          </cell>
          <cell r="I510">
            <v>1408567</v>
          </cell>
          <cell r="J510">
            <v>454954</v>
          </cell>
        </row>
        <row r="511">
          <cell r="A511" t="str">
            <v>PREPARAÇÕES E CONSERVAS DE ATUNS</v>
          </cell>
          <cell r="B511" t="str">
            <v>(3º Nível) PREPARAÇÕES E CONSERVAS DE ATUNS</v>
          </cell>
          <cell r="C511">
            <v>7816097</v>
          </cell>
          <cell r="D511">
            <v>2181654</v>
          </cell>
          <cell r="E511">
            <v>14665649</v>
          </cell>
          <cell r="F511">
            <v>3774053</v>
          </cell>
          <cell r="G511">
            <v>13421420</v>
          </cell>
          <cell r="H511">
            <v>4554515</v>
          </cell>
          <cell r="I511">
            <v>11541457</v>
          </cell>
          <cell r="J511">
            <v>4643320</v>
          </cell>
        </row>
        <row r="512">
          <cell r="A512" t="str">
            <v>PREPARAÇÕES E CONSERVAS DE DEMAIS PEIXES</v>
          </cell>
          <cell r="B512" t="str">
            <v>(3º Nível) PREPARAÇÕES E CONSERVAS DE DEMAIS PEIXES</v>
          </cell>
          <cell r="C512">
            <v>200707</v>
          </cell>
          <cell r="D512">
            <v>129512</v>
          </cell>
          <cell r="E512">
            <v>129824</v>
          </cell>
          <cell r="F512">
            <v>41117</v>
          </cell>
          <cell r="G512">
            <v>22673538</v>
          </cell>
          <cell r="H512">
            <v>7411993</v>
          </cell>
          <cell r="I512">
            <v>28383369</v>
          </cell>
          <cell r="J512">
            <v>10426613</v>
          </cell>
        </row>
        <row r="513">
          <cell r="A513" t="str">
            <v>PREPARAÇÕES E CONSERVAS DE SARDINHAS</v>
          </cell>
          <cell r="B513" t="str">
            <v>(3º Nível) PREPARAÇÕES E CONSERVAS DE SARDINHAS</v>
          </cell>
          <cell r="C513">
            <v>1554893</v>
          </cell>
          <cell r="D513">
            <v>513056</v>
          </cell>
          <cell r="E513">
            <v>1438594</v>
          </cell>
          <cell r="F513">
            <v>436661</v>
          </cell>
          <cell r="G513">
            <v>453141</v>
          </cell>
          <cell r="H513">
            <v>118171</v>
          </cell>
          <cell r="I513">
            <v>548650</v>
          </cell>
          <cell r="J513">
            <v>147455</v>
          </cell>
        </row>
        <row r="514">
          <cell r="A514" t="str">
            <v>PREPARAÇÕES P/ ELABORAÇÃO DE BEBIDAS</v>
          </cell>
          <cell r="B514" t="str">
            <v>(3º Nível) PREPARAÇÕES P/ ELABORAÇÃO DE BEBIDAS</v>
          </cell>
          <cell r="C514">
            <v>195723154</v>
          </cell>
          <cell r="D514">
            <v>13919628</v>
          </cell>
          <cell r="E514">
            <v>163001137</v>
          </cell>
          <cell r="F514">
            <v>13768035</v>
          </cell>
          <cell r="G514">
            <v>53078912</v>
          </cell>
          <cell r="H514">
            <v>6178602</v>
          </cell>
          <cell r="I514">
            <v>60220020</v>
          </cell>
          <cell r="J514">
            <v>7085958</v>
          </cell>
        </row>
        <row r="515">
          <cell r="A515" t="str">
            <v>PREPARAÇÕES PARA ALIMENTAÇÃO INFANTIL</v>
          </cell>
          <cell r="B515" t="str">
            <v>(3º Nível) PREPARAÇÕES PARA ALIMENTAÇÃO INFANTIL</v>
          </cell>
          <cell r="C515">
            <v>20051600</v>
          </cell>
          <cell r="D515">
            <v>7608267</v>
          </cell>
          <cell r="E515">
            <v>21577104</v>
          </cell>
          <cell r="F515">
            <v>8358269</v>
          </cell>
          <cell r="G515">
            <v>38527971</v>
          </cell>
          <cell r="H515">
            <v>4959638</v>
          </cell>
          <cell r="I515">
            <v>26991845</v>
          </cell>
          <cell r="J515">
            <v>3753996</v>
          </cell>
        </row>
        <row r="516">
          <cell r="A516" t="str">
            <v>PRODUTOS DE CONFEITARIA</v>
          </cell>
          <cell r="B516" t="str">
            <v>(3º Nível) PRODUTOS DE CONFEITARIA</v>
          </cell>
          <cell r="C516">
            <v>137773393</v>
          </cell>
          <cell r="D516">
            <v>83471156</v>
          </cell>
          <cell r="E516">
            <v>159776535</v>
          </cell>
          <cell r="F516">
            <v>103462590</v>
          </cell>
          <cell r="G516">
            <v>41031101</v>
          </cell>
          <cell r="H516">
            <v>7733309</v>
          </cell>
          <cell r="I516">
            <v>31040474</v>
          </cell>
          <cell r="J516">
            <v>5952122</v>
          </cell>
        </row>
        <row r="517">
          <cell r="A517" t="str">
            <v>PRODUTOS DE LINHO</v>
          </cell>
          <cell r="B517" t="str">
            <v>(3º Nível) PRODUTOS DE LINHO</v>
          </cell>
          <cell r="C517">
            <v>1352245</v>
          </cell>
          <cell r="D517">
            <v>88005</v>
          </cell>
          <cell r="E517">
            <v>1868792</v>
          </cell>
          <cell r="F517">
            <v>131577</v>
          </cell>
          <cell r="G517">
            <v>11868150</v>
          </cell>
          <cell r="H517">
            <v>1305058</v>
          </cell>
          <cell r="I517">
            <v>11797929</v>
          </cell>
          <cell r="J517">
            <v>1345506</v>
          </cell>
        </row>
        <row r="518">
          <cell r="A518" t="str">
            <v>PRODUTOS HORTÍCOLAS HOMOGENEIZADOS PREPARADOS OU CONSERVADOS</v>
          </cell>
          <cell r="B518" t="str">
            <v>(3º Nível) PRODUTOS HORTÍCOLAS HOMOGENEIZADOS PREPARADOS OU CONSERVADOS</v>
          </cell>
          <cell r="C518">
            <v>57626</v>
          </cell>
          <cell r="D518">
            <v>40838</v>
          </cell>
          <cell r="E518">
            <v>23689</v>
          </cell>
          <cell r="F518">
            <v>2100</v>
          </cell>
          <cell r="G518">
            <v>2889</v>
          </cell>
          <cell r="H518">
            <v>607</v>
          </cell>
          <cell r="I518">
            <v>23184</v>
          </cell>
          <cell r="J518">
            <v>4187</v>
          </cell>
        </row>
        <row r="519">
          <cell r="A519" t="str">
            <v>PRODUTOS MUCILAGINOSOS E ESPESSANTES</v>
          </cell>
          <cell r="B519" t="str">
            <v>(3º Nível) PRODUTOS MUCILAGINOSOS E ESPESSANTES</v>
          </cell>
          <cell r="C519">
            <v>355189</v>
          </cell>
          <cell r="D519">
            <v>62334</v>
          </cell>
          <cell r="E519">
            <v>1015934</v>
          </cell>
          <cell r="F519">
            <v>164801</v>
          </cell>
          <cell r="G519">
            <v>48978278</v>
          </cell>
          <cell r="H519">
            <v>7627582</v>
          </cell>
          <cell r="I519">
            <v>48747225</v>
          </cell>
          <cell r="J519">
            <v>8418665</v>
          </cell>
        </row>
        <row r="520">
          <cell r="A520" t="str">
            <v>PSITACIFORMES (INCL.OS PAPAGAIOS,AS ARARAS,ETC) VIVOS</v>
          </cell>
          <cell r="B520" t="str">
            <v>(3º Nível) PSITACIFORMES (INCL.OS PAPAGAIOS,AS ARARAS,ETC) VIVOS</v>
          </cell>
          <cell r="C520">
            <v>92705</v>
          </cell>
          <cell r="D520">
            <v>12</v>
          </cell>
          <cell r="E520">
            <v>77945</v>
          </cell>
          <cell r="F520">
            <v>11</v>
          </cell>
          <cell r="G520">
            <v>18723</v>
          </cell>
          <cell r="H520">
            <v>75</v>
          </cell>
          <cell r="I520">
            <v>9148</v>
          </cell>
          <cell r="J520">
            <v>48</v>
          </cell>
        </row>
        <row r="521">
          <cell r="A521" t="str">
            <v>QUEIJOS</v>
          </cell>
          <cell r="B521" t="str">
            <v>(3º Nível) QUEIJOS</v>
          </cell>
          <cell r="C521">
            <v>16922657</v>
          </cell>
          <cell r="D521">
            <v>3545168</v>
          </cell>
          <cell r="E521">
            <v>21276524</v>
          </cell>
          <cell r="F521">
            <v>4497939</v>
          </cell>
          <cell r="G521">
            <v>105834852</v>
          </cell>
          <cell r="H521">
            <v>24718570</v>
          </cell>
          <cell r="I521">
            <v>139824574</v>
          </cell>
          <cell r="J521">
            <v>34434744</v>
          </cell>
        </row>
        <row r="522">
          <cell r="A522" t="str">
            <v>REFRIGERANTE</v>
          </cell>
          <cell r="B522" t="str">
            <v>(3º Nível) REFRIGERANTE</v>
          </cell>
          <cell r="C522">
            <v>12029407</v>
          </cell>
          <cell r="D522">
            <v>31298672</v>
          </cell>
          <cell r="E522">
            <v>14131907</v>
          </cell>
          <cell r="F522">
            <v>37071030</v>
          </cell>
          <cell r="G522">
            <v>472064</v>
          </cell>
          <cell r="H522">
            <v>433480</v>
          </cell>
          <cell r="I522">
            <v>846289</v>
          </cell>
          <cell r="J522">
            <v>795990</v>
          </cell>
        </row>
        <row r="523">
          <cell r="A523" t="str">
            <v>RÉPTEIS VIVOS</v>
          </cell>
          <cell r="B523" t="str">
            <v>(3º Nível) RÉPTEIS VIVOS</v>
          </cell>
          <cell r="C523">
            <v>112788</v>
          </cell>
          <cell r="D523">
            <v>380</v>
          </cell>
          <cell r="E523">
            <v>195207</v>
          </cell>
          <cell r="F523">
            <v>586</v>
          </cell>
          <cell r="G523">
            <v>0</v>
          </cell>
          <cell r="H523">
            <v>0</v>
          </cell>
          <cell r="I523">
            <v>3853</v>
          </cell>
          <cell r="J523">
            <v>10</v>
          </cell>
        </row>
        <row r="524">
          <cell r="A524" t="str">
            <v>RESÍDUOS DO CAFÉ</v>
          </cell>
          <cell r="B524" t="str">
            <v>(3º Nível) RESÍDUOS DO CAFÉ</v>
          </cell>
          <cell r="C524">
            <v>64539</v>
          </cell>
          <cell r="D524">
            <v>5516</v>
          </cell>
          <cell r="E524">
            <v>132547</v>
          </cell>
          <cell r="F524">
            <v>56582</v>
          </cell>
          <cell r="G524">
            <v>0</v>
          </cell>
          <cell r="H524">
            <v>0</v>
          </cell>
          <cell r="I524">
            <v>1336</v>
          </cell>
          <cell r="J524">
            <v>198</v>
          </cell>
        </row>
        <row r="525">
          <cell r="A525" t="str">
            <v>SALMÕES CONGELADOS</v>
          </cell>
          <cell r="B525" t="str">
            <v>(3º Nível) SALMÕES CONGELADOS</v>
          </cell>
          <cell r="C525">
            <v>187533</v>
          </cell>
          <cell r="D525">
            <v>37229</v>
          </cell>
          <cell r="E525">
            <v>188393</v>
          </cell>
          <cell r="F525">
            <v>30712</v>
          </cell>
          <cell r="G525">
            <v>23026275</v>
          </cell>
          <cell r="H525">
            <v>5877782</v>
          </cell>
          <cell r="I525">
            <v>25033766</v>
          </cell>
          <cell r="J525">
            <v>7459250</v>
          </cell>
        </row>
        <row r="526">
          <cell r="A526" t="str">
            <v>SALMÕES, FRESCOS OU REFRIGERADOS</v>
          </cell>
          <cell r="B526" t="str">
            <v>(3º Nível) SALMÕES, FRESCOS OU REFRIGERADOS</v>
          </cell>
          <cell r="C526">
            <v>39859</v>
          </cell>
          <cell r="D526">
            <v>8986</v>
          </cell>
          <cell r="E526">
            <v>29774</v>
          </cell>
          <cell r="F526">
            <v>5988</v>
          </cell>
          <cell r="G526">
            <v>415886716</v>
          </cell>
          <cell r="H526">
            <v>80283589</v>
          </cell>
          <cell r="I526">
            <v>488927333</v>
          </cell>
          <cell r="J526">
            <v>97479759</v>
          </cell>
        </row>
        <row r="527">
          <cell r="A527" t="str">
            <v>SALMÕES, SECOS, SALGADOS OU DEFUMDOS</v>
          </cell>
          <cell r="B527" t="str">
            <v>(3º Nível) SALMÕES, SECOS, SALGADOS OU DEFUMDOS</v>
          </cell>
          <cell r="C527">
            <v>22280</v>
          </cell>
          <cell r="D527">
            <v>862</v>
          </cell>
          <cell r="E527">
            <v>27547</v>
          </cell>
          <cell r="F527">
            <v>1293</v>
          </cell>
          <cell r="G527">
            <v>143531</v>
          </cell>
          <cell r="H527">
            <v>7346</v>
          </cell>
          <cell r="I527">
            <v>33688</v>
          </cell>
          <cell r="J527">
            <v>1851</v>
          </cell>
        </row>
        <row r="528">
          <cell r="A528" t="str">
            <v>SARDINHAS CONGELADAS</v>
          </cell>
          <cell r="B528" t="str">
            <v>(3º Nível) SARDINHAS CONGELADAS</v>
          </cell>
          <cell r="C528">
            <v>245239</v>
          </cell>
          <cell r="D528">
            <v>208091</v>
          </cell>
          <cell r="E528">
            <v>137869</v>
          </cell>
          <cell r="F528">
            <v>94117</v>
          </cell>
          <cell r="G528">
            <v>57856520</v>
          </cell>
          <cell r="H528">
            <v>67074751</v>
          </cell>
          <cell r="I528">
            <v>70926655</v>
          </cell>
          <cell r="J528">
            <v>82355821</v>
          </cell>
        </row>
        <row r="529">
          <cell r="A529" t="str">
            <v>SEBO BOVINO</v>
          </cell>
          <cell r="B529" t="str">
            <v>(3º Nível) SEBO BOVINO</v>
          </cell>
          <cell r="C529">
            <v>8188821</v>
          </cell>
          <cell r="D529">
            <v>4951929</v>
          </cell>
          <cell r="E529">
            <v>16178724</v>
          </cell>
          <cell r="F529">
            <v>10242332</v>
          </cell>
          <cell r="G529">
            <v>27246901</v>
          </cell>
          <cell r="H529">
            <v>52103945</v>
          </cell>
          <cell r="I529">
            <v>91790205</v>
          </cell>
          <cell r="J529">
            <v>121484850</v>
          </cell>
        </row>
        <row r="530">
          <cell r="A530" t="str">
            <v>SEMEAS, FARELOS E OUTROS RESÍDUOS DE MILHO</v>
          </cell>
          <cell r="B530" t="str">
            <v>(3º Nível) SEMEAS, FARELOS E OUTROS RESÍDUOS DE MILHO</v>
          </cell>
          <cell r="C530">
            <v>17299343</v>
          </cell>
          <cell r="D530">
            <v>86326307</v>
          </cell>
          <cell r="E530">
            <v>748693</v>
          </cell>
          <cell r="F530">
            <v>956649</v>
          </cell>
          <cell r="G530">
            <v>5971843</v>
          </cell>
          <cell r="H530">
            <v>43286217</v>
          </cell>
          <cell r="I530">
            <v>11178809</v>
          </cell>
          <cell r="J530">
            <v>57999623</v>
          </cell>
        </row>
        <row r="531">
          <cell r="A531" t="str">
            <v>SÊMEN DE BOVINO</v>
          </cell>
          <cell r="B531" t="str">
            <v>(3º Nível) SÊMEN DE BOVINO</v>
          </cell>
          <cell r="C531">
            <v>2390476</v>
          </cell>
          <cell r="D531">
            <v>317</v>
          </cell>
          <cell r="E531">
            <v>3585909</v>
          </cell>
          <cell r="F531">
            <v>407</v>
          </cell>
          <cell r="G531">
            <v>34310341</v>
          </cell>
          <cell r="H531">
            <v>7842</v>
          </cell>
          <cell r="I531">
            <v>40950043</v>
          </cell>
          <cell r="J531">
            <v>11313</v>
          </cell>
        </row>
        <row r="532">
          <cell r="A532" t="str">
            <v>SÊMEN E EMBRIÕES DE OUTROS ANIMAIS</v>
          </cell>
          <cell r="B532" t="str">
            <v>(3º Nível) SÊMEN E EMBRIÕES DE OUTROS ANIMAIS</v>
          </cell>
          <cell r="C532">
            <v>378130</v>
          </cell>
          <cell r="D532">
            <v>15</v>
          </cell>
          <cell r="E532">
            <v>625777</v>
          </cell>
          <cell r="F532">
            <v>12</v>
          </cell>
          <cell r="G532">
            <v>1196248</v>
          </cell>
          <cell r="H532">
            <v>42</v>
          </cell>
          <cell r="I532">
            <v>1240804</v>
          </cell>
          <cell r="J532">
            <v>96</v>
          </cell>
        </row>
        <row r="533">
          <cell r="A533" t="str">
            <v>SEMENTES DE ANIS E BADIANA</v>
          </cell>
          <cell r="B533" t="str">
            <v>(3º Nível) SEMENTES DE ANIS E BADIANA</v>
          </cell>
          <cell r="C533">
            <v>32751</v>
          </cell>
          <cell r="D533">
            <v>2192</v>
          </cell>
          <cell r="E533">
            <v>38628</v>
          </cell>
          <cell r="F533">
            <v>2135</v>
          </cell>
          <cell r="G533">
            <v>6518786</v>
          </cell>
          <cell r="H533">
            <v>2029366</v>
          </cell>
          <cell r="I533">
            <v>7117192</v>
          </cell>
          <cell r="J533">
            <v>2140371</v>
          </cell>
        </row>
        <row r="534">
          <cell r="A534" t="str">
            <v>SEMENTES DE CEREAIS</v>
          </cell>
          <cell r="B534" t="str">
            <v>(3º Nível) SEMENTES DE CEREAIS</v>
          </cell>
          <cell r="C534">
            <v>69508593</v>
          </cell>
          <cell r="D534">
            <v>25114755</v>
          </cell>
          <cell r="E534">
            <v>80635149</v>
          </cell>
          <cell r="F534">
            <v>45944995</v>
          </cell>
          <cell r="G534">
            <v>10313623</v>
          </cell>
          <cell r="H534">
            <v>2841900</v>
          </cell>
          <cell r="I534">
            <v>12606202</v>
          </cell>
          <cell r="J534">
            <v>3606011</v>
          </cell>
        </row>
        <row r="535">
          <cell r="A535" t="str">
            <v>SEMENTES DE COENTRO</v>
          </cell>
          <cell r="B535" t="str">
            <v>(3º Nível) SEMENTES DE COENTRO</v>
          </cell>
          <cell r="C535">
            <v>11683</v>
          </cell>
          <cell r="D535">
            <v>12943</v>
          </cell>
          <cell r="E535">
            <v>64246</v>
          </cell>
          <cell r="F535">
            <v>44099</v>
          </cell>
          <cell r="G535">
            <v>2116168</v>
          </cell>
          <cell r="H535">
            <v>1856880</v>
          </cell>
          <cell r="I535">
            <v>2952470</v>
          </cell>
          <cell r="J535">
            <v>2567027</v>
          </cell>
        </row>
        <row r="536">
          <cell r="A536" t="str">
            <v>SEMENTES DE COMINHO</v>
          </cell>
          <cell r="B536" t="str">
            <v>(3º Nível) SEMENTES DE COMINHO</v>
          </cell>
          <cell r="C536">
            <v>97239</v>
          </cell>
          <cell r="D536">
            <v>42938</v>
          </cell>
          <cell r="E536">
            <v>12755</v>
          </cell>
          <cell r="F536">
            <v>3605</v>
          </cell>
          <cell r="G536">
            <v>8310437</v>
          </cell>
          <cell r="H536">
            <v>5101633</v>
          </cell>
          <cell r="I536">
            <v>8818335</v>
          </cell>
          <cell r="J536">
            <v>6514621</v>
          </cell>
        </row>
        <row r="537">
          <cell r="A537" t="str">
            <v>SEMENTES DE HORTÍCOLAS, LEGUMINOSAS, RAÍZES E TUBÉRCULOS</v>
          </cell>
          <cell r="B537" t="str">
            <v>(3º Nível) SEMENTES DE HORTÍCOLAS, LEGUMINOSAS, RAÍZES E TUBÉRCULOS</v>
          </cell>
          <cell r="C537">
            <v>15890525</v>
          </cell>
          <cell r="D537">
            <v>363249</v>
          </cell>
          <cell r="E537">
            <v>18694814</v>
          </cell>
          <cell r="F537">
            <v>367037</v>
          </cell>
          <cell r="G537">
            <v>81418496</v>
          </cell>
          <cell r="H537">
            <v>7172471</v>
          </cell>
          <cell r="I537">
            <v>85079895</v>
          </cell>
          <cell r="J537">
            <v>7557821</v>
          </cell>
        </row>
        <row r="538">
          <cell r="A538" t="str">
            <v>SEMENTES DE OLEAGINOSAS (EXCLUI SOJA)</v>
          </cell>
          <cell r="B538" t="str">
            <v>(3º Nível) SEMENTES DE OLEAGINOSAS (EXCLUI SOJA)</v>
          </cell>
          <cell r="C538">
            <v>43948511</v>
          </cell>
          <cell r="D538">
            <v>72825283</v>
          </cell>
          <cell r="E538">
            <v>88139550</v>
          </cell>
          <cell r="F538">
            <v>108218120</v>
          </cell>
          <cell r="G538">
            <v>18936702</v>
          </cell>
          <cell r="H538">
            <v>17976465</v>
          </cell>
          <cell r="I538">
            <v>25517442</v>
          </cell>
          <cell r="J538">
            <v>27552464</v>
          </cell>
        </row>
        <row r="539">
          <cell r="A539" t="str">
            <v>SEMENTES DE OLEAGINOSAS PARA SEMEADURA</v>
          </cell>
          <cell r="B539" t="str">
            <v>(3º Nível) SEMENTES DE OLEAGINOSAS PARA SEMEADURA</v>
          </cell>
          <cell r="C539">
            <v>3670900</v>
          </cell>
          <cell r="D539">
            <v>4346297</v>
          </cell>
          <cell r="E539">
            <v>5340563</v>
          </cell>
          <cell r="F539">
            <v>5674934</v>
          </cell>
          <cell r="G539">
            <v>3016174</v>
          </cell>
          <cell r="H539">
            <v>597353</v>
          </cell>
          <cell r="I539">
            <v>4959049</v>
          </cell>
          <cell r="J539">
            <v>405988</v>
          </cell>
        </row>
        <row r="540">
          <cell r="A540" t="str">
            <v>SOJA EM GRÃOS</v>
          </cell>
          <cell r="B540" t="str">
            <v>(3º Nível) SOJA EM GRÃOS</v>
          </cell>
          <cell r="C540">
            <v>31645297677</v>
          </cell>
          <cell r="D540">
            <v>91640989562</v>
          </cell>
          <cell r="E540">
            <v>33859862677</v>
          </cell>
          <cell r="F540">
            <v>80425073944</v>
          </cell>
          <cell r="G540">
            <v>132292713</v>
          </cell>
          <cell r="H540">
            <v>438316211</v>
          </cell>
          <cell r="I540">
            <v>434074691</v>
          </cell>
          <cell r="J540">
            <v>1053388342</v>
          </cell>
        </row>
        <row r="541">
          <cell r="A541" t="str">
            <v>SORGO</v>
          </cell>
          <cell r="B541" t="str">
            <v>(3º Nível) SORGO</v>
          </cell>
          <cell r="C541">
            <v>133443</v>
          </cell>
          <cell r="D541">
            <v>452993</v>
          </cell>
          <cell r="E541">
            <v>0</v>
          </cell>
          <cell r="F541">
            <v>0</v>
          </cell>
          <cell r="G541">
            <v>96000</v>
          </cell>
          <cell r="H541">
            <v>1000000</v>
          </cell>
          <cell r="I541">
            <v>99500</v>
          </cell>
          <cell r="J541">
            <v>1000000</v>
          </cell>
        </row>
        <row r="542">
          <cell r="A542" t="str">
            <v>SORO DE LEITE</v>
          </cell>
          <cell r="B542" t="str">
            <v>(3º Nível) SORO DE LEITE</v>
          </cell>
          <cell r="C542">
            <v>306242</v>
          </cell>
          <cell r="D542">
            <v>363261</v>
          </cell>
          <cell r="E542">
            <v>720404</v>
          </cell>
          <cell r="F542">
            <v>741484</v>
          </cell>
          <cell r="G542">
            <v>25405259</v>
          </cell>
          <cell r="H542">
            <v>16668725</v>
          </cell>
          <cell r="I542">
            <v>28273213</v>
          </cell>
          <cell r="J542">
            <v>17203938</v>
          </cell>
        </row>
        <row r="543">
          <cell r="A543" t="str">
            <v>SORVETES E PREPARAÇÕES P/ SORVETES, CREMES, ETC.</v>
          </cell>
          <cell r="B543" t="str">
            <v>(3º Nível) SORVETES E PREPARAÇÕES P/ SORVETES, CREMES, ETC.</v>
          </cell>
          <cell r="C543">
            <v>8930852</v>
          </cell>
          <cell r="D543">
            <v>2069452</v>
          </cell>
          <cell r="E543">
            <v>16548516</v>
          </cell>
          <cell r="F543">
            <v>4041194</v>
          </cell>
          <cell r="G543">
            <v>10943710</v>
          </cell>
          <cell r="H543">
            <v>2642713</v>
          </cell>
          <cell r="I543">
            <v>10699463</v>
          </cell>
          <cell r="J543">
            <v>2701647</v>
          </cell>
        </row>
        <row r="544">
          <cell r="A544" t="str">
            <v>SUBSTÂNCIAS ANIMAIS  PARA PREPARAÇÕES FARMACEUT.</v>
          </cell>
          <cell r="B544" t="str">
            <v>(3º Nível) SUBSTÂNCIAS ANIMAIS  PARA PREPARAÇÕES FARMACEUT.</v>
          </cell>
          <cell r="C544">
            <v>77554129</v>
          </cell>
          <cell r="D544">
            <v>1601549</v>
          </cell>
          <cell r="E544">
            <v>95132754</v>
          </cell>
          <cell r="F544">
            <v>2253016</v>
          </cell>
          <cell r="G544">
            <v>39426111</v>
          </cell>
          <cell r="H544">
            <v>3375170</v>
          </cell>
          <cell r="I544">
            <v>30024053</v>
          </cell>
          <cell r="J544">
            <v>6361142</v>
          </cell>
        </row>
        <row r="545">
          <cell r="A545" t="str">
            <v>SUCO DE TOMATE</v>
          </cell>
          <cell r="B545" t="str">
            <v>(3º Nível) SUCO DE TOMATE</v>
          </cell>
          <cell r="C545">
            <v>88848</v>
          </cell>
          <cell r="D545">
            <v>46593</v>
          </cell>
          <cell r="E545">
            <v>75047</v>
          </cell>
          <cell r="F545">
            <v>45907</v>
          </cell>
          <cell r="G545">
            <v>348556</v>
          </cell>
          <cell r="H545">
            <v>413876</v>
          </cell>
          <cell r="I545">
            <v>370997</v>
          </cell>
          <cell r="J545">
            <v>402740</v>
          </cell>
        </row>
        <row r="546">
          <cell r="A546" t="str">
            <v>SUCOS DE ABACAXI</v>
          </cell>
          <cell r="B546" t="str">
            <v>(3º Nível) SUCOS DE ABACAXI</v>
          </cell>
          <cell r="C546">
            <v>10729344</v>
          </cell>
          <cell r="D546">
            <v>7902254</v>
          </cell>
          <cell r="E546">
            <v>14387452</v>
          </cell>
          <cell r="F546">
            <v>8650178</v>
          </cell>
          <cell r="G546">
            <v>111277</v>
          </cell>
          <cell r="H546">
            <v>48250</v>
          </cell>
          <cell r="I546">
            <v>36000</v>
          </cell>
          <cell r="J546">
            <v>6000</v>
          </cell>
        </row>
        <row r="547">
          <cell r="A547" t="str">
            <v>SUCOS DE LARANJA</v>
          </cell>
          <cell r="B547" t="str">
            <v>(3º Nível) SUCOS DE LARANJA</v>
          </cell>
          <cell r="C547">
            <v>1719244908</v>
          </cell>
          <cell r="D547">
            <v>2163737590</v>
          </cell>
          <cell r="E547">
            <v>1593896784</v>
          </cell>
          <cell r="F547">
            <v>2298703812</v>
          </cell>
          <cell r="G547">
            <v>35592</v>
          </cell>
          <cell r="H547">
            <v>37374</v>
          </cell>
          <cell r="I547">
            <v>68003</v>
          </cell>
          <cell r="J547">
            <v>68438</v>
          </cell>
        </row>
        <row r="548">
          <cell r="A548" t="str">
            <v>SUCOS DE MAÇÃ</v>
          </cell>
          <cell r="B548" t="str">
            <v>(3º Nível) SUCOS DE MAÇÃ</v>
          </cell>
          <cell r="C548">
            <v>17871750</v>
          </cell>
          <cell r="D548">
            <v>15494941</v>
          </cell>
          <cell r="E548">
            <v>12821398</v>
          </cell>
          <cell r="F548">
            <v>12181920</v>
          </cell>
          <cell r="G548">
            <v>161835</v>
          </cell>
          <cell r="H548">
            <v>199333</v>
          </cell>
          <cell r="I548">
            <v>78251</v>
          </cell>
          <cell r="J548">
            <v>103108</v>
          </cell>
        </row>
        <row r="549">
          <cell r="A549" t="str">
            <v>SUCOS DE OUTROS CÍTRICOS</v>
          </cell>
          <cell r="B549" t="str">
            <v>(3º Nível) SUCOS DE OUTROS CÍTRICOS</v>
          </cell>
          <cell r="C549">
            <v>34494410</v>
          </cell>
          <cell r="D549">
            <v>18938846</v>
          </cell>
          <cell r="E549">
            <v>34362935</v>
          </cell>
          <cell r="F549">
            <v>29112878</v>
          </cell>
          <cell r="G549">
            <v>272761</v>
          </cell>
          <cell r="H549">
            <v>62258</v>
          </cell>
          <cell r="I549">
            <v>30782</v>
          </cell>
          <cell r="J549">
            <v>9904</v>
          </cell>
        </row>
        <row r="550">
          <cell r="A550" t="str">
            <v>SUCOS DE UVA</v>
          </cell>
          <cell r="B550" t="str">
            <v>(3º Nível) SUCOS DE UVA</v>
          </cell>
          <cell r="C550">
            <v>3250707</v>
          </cell>
          <cell r="D550">
            <v>1491954</v>
          </cell>
          <cell r="E550">
            <v>4258369</v>
          </cell>
          <cell r="F550">
            <v>2420763</v>
          </cell>
          <cell r="G550">
            <v>55020</v>
          </cell>
          <cell r="H550">
            <v>53404</v>
          </cell>
          <cell r="I550">
            <v>20979</v>
          </cell>
          <cell r="J550">
            <v>29194</v>
          </cell>
        </row>
        <row r="551">
          <cell r="A551" t="str">
            <v>SUCOS E EXTRATOS VEGETAIS</v>
          </cell>
          <cell r="B551" t="str">
            <v>(3º Nível) SUCOS E EXTRATOS VEGETAIS</v>
          </cell>
          <cell r="C551">
            <v>106111331</v>
          </cell>
          <cell r="D551">
            <v>17359307</v>
          </cell>
          <cell r="E551">
            <v>96410068</v>
          </cell>
          <cell r="F551">
            <v>13368667</v>
          </cell>
          <cell r="G551">
            <v>75350569</v>
          </cell>
          <cell r="H551">
            <v>2913696</v>
          </cell>
          <cell r="I551">
            <v>87782868</v>
          </cell>
          <cell r="J551">
            <v>3211189</v>
          </cell>
        </row>
        <row r="552">
          <cell r="A552" t="str">
            <v>SUÍNOS VIVOS</v>
          </cell>
          <cell r="B552" t="str">
            <v>(3º Nível) SUÍNOS VIVOS</v>
          </cell>
          <cell r="C552">
            <v>4013694</v>
          </cell>
          <cell r="D552">
            <v>332721</v>
          </cell>
          <cell r="E552">
            <v>4625564</v>
          </cell>
          <cell r="F552">
            <v>299533</v>
          </cell>
          <cell r="G552">
            <v>1691161</v>
          </cell>
          <cell r="H552">
            <v>130649</v>
          </cell>
          <cell r="I552">
            <v>3091801</v>
          </cell>
          <cell r="J552">
            <v>211999</v>
          </cell>
        </row>
        <row r="553">
          <cell r="A553" t="str">
            <v>SURUBINS CONGELADOS</v>
          </cell>
          <cell r="B553" t="str">
            <v>(3º Nível) SURUBINS CONGELADOS</v>
          </cell>
          <cell r="C553">
            <v>5025</v>
          </cell>
          <cell r="D553">
            <v>2703</v>
          </cell>
          <cell r="E553">
            <v>5731</v>
          </cell>
          <cell r="F553">
            <v>1712</v>
          </cell>
        </row>
        <row r="554">
          <cell r="A554" t="str">
            <v>SURUBINS, FRESCOS OU REFRIGERADOS</v>
          </cell>
          <cell r="B554" t="str">
            <v>(3º Nível) SURUBINS, FRESCOS OU REFRIGERADOS</v>
          </cell>
          <cell r="C554">
            <v>81103</v>
          </cell>
          <cell r="D554">
            <v>27314</v>
          </cell>
          <cell r="E554">
            <v>73602</v>
          </cell>
          <cell r="F554">
            <v>20710</v>
          </cell>
        </row>
        <row r="555">
          <cell r="A555" t="str">
            <v>TAMARAS FRESCAS</v>
          </cell>
          <cell r="B555" t="str">
            <v>(3º Nível) TAMARAS FRESCAS</v>
          </cell>
          <cell r="C555">
            <v>106585</v>
          </cell>
          <cell r="D555">
            <v>48924</v>
          </cell>
          <cell r="E555">
            <v>68022</v>
          </cell>
          <cell r="F555">
            <v>17520</v>
          </cell>
          <cell r="G555">
            <v>0</v>
          </cell>
          <cell r="H555">
            <v>0</v>
          </cell>
          <cell r="I555">
            <v>4726</v>
          </cell>
          <cell r="J555">
            <v>7720</v>
          </cell>
        </row>
        <row r="556">
          <cell r="A556" t="str">
            <v>TAMARAS SECAS</v>
          </cell>
          <cell r="B556" t="str">
            <v>(3º Nível) TAMARAS SECAS</v>
          </cell>
          <cell r="C556">
            <v>6691</v>
          </cell>
          <cell r="D556">
            <v>591</v>
          </cell>
          <cell r="E556">
            <v>7872</v>
          </cell>
          <cell r="F556">
            <v>848</v>
          </cell>
          <cell r="G556">
            <v>2462272</v>
          </cell>
          <cell r="H556">
            <v>855606</v>
          </cell>
          <cell r="I556">
            <v>3191443</v>
          </cell>
          <cell r="J556">
            <v>1160969</v>
          </cell>
        </row>
        <row r="557">
          <cell r="A557" t="str">
            <v>TANGERINAS, MANDARINAS E SATOSUMAS FRESCAS OU SECAS</v>
          </cell>
          <cell r="B557" t="str">
            <v>(3º Nível) TANGERINAS, MANDARINAS E SATOSUMAS FRESCAS OU SECAS</v>
          </cell>
          <cell r="C557">
            <v>1896</v>
          </cell>
          <cell r="D557">
            <v>1544</v>
          </cell>
          <cell r="E557">
            <v>1352</v>
          </cell>
          <cell r="F557">
            <v>1460</v>
          </cell>
          <cell r="G557">
            <v>1197938</v>
          </cell>
          <cell r="H557">
            <v>1592231</v>
          </cell>
          <cell r="I557">
            <v>718322</v>
          </cell>
          <cell r="J557">
            <v>863173</v>
          </cell>
        </row>
        <row r="558">
          <cell r="A558" t="str">
            <v>TAPIOCA E SEUS SUCEDÂNEOS</v>
          </cell>
          <cell r="B558" t="str">
            <v>(3º Nível) TAPIOCA E SEUS SUCEDÂNEOS</v>
          </cell>
          <cell r="C558">
            <v>3943780</v>
          </cell>
          <cell r="D558">
            <v>2580942</v>
          </cell>
          <cell r="E558">
            <v>5152942</v>
          </cell>
          <cell r="F558">
            <v>3421367</v>
          </cell>
          <cell r="G558">
            <v>26141</v>
          </cell>
          <cell r="H558">
            <v>30384</v>
          </cell>
          <cell r="I558">
            <v>17652</v>
          </cell>
          <cell r="J558">
            <v>11981</v>
          </cell>
        </row>
        <row r="559">
          <cell r="A559" t="str">
            <v>TECIDOS E OUTROS PRODUTOS TÊXTEIS DE SEDA</v>
          </cell>
          <cell r="B559" t="str">
            <v>(3º Nível) TECIDOS E OUTROS PRODUTOS TÊXTEIS DE SEDA</v>
          </cell>
          <cell r="C559">
            <v>383201</v>
          </cell>
          <cell r="D559">
            <v>1686</v>
          </cell>
          <cell r="E559">
            <v>194251</v>
          </cell>
          <cell r="F559">
            <v>3277</v>
          </cell>
          <cell r="G559">
            <v>5223967</v>
          </cell>
          <cell r="H559">
            <v>27155</v>
          </cell>
          <cell r="I559">
            <v>3891628</v>
          </cell>
          <cell r="J559">
            <v>17660</v>
          </cell>
        </row>
        <row r="560">
          <cell r="A560" t="str">
            <v>TILÁPIAS CONGELADAS</v>
          </cell>
          <cell r="B560" t="str">
            <v>(3º Nível) TILÁPIAS CONGELADAS</v>
          </cell>
          <cell r="C560">
            <v>630506</v>
          </cell>
          <cell r="D560">
            <v>346645</v>
          </cell>
          <cell r="E560">
            <v>2158573</v>
          </cell>
          <cell r="F560">
            <v>1122909</v>
          </cell>
        </row>
        <row r="561">
          <cell r="A561" t="str">
            <v>TILÁPIAS, FRESCAS OU REFRIGERADAS</v>
          </cell>
          <cell r="B561" t="str">
            <v>(3º Nível) TILÁPIAS, FRESCAS OU REFRIGERADAS</v>
          </cell>
          <cell r="C561">
            <v>49646</v>
          </cell>
          <cell r="D561">
            <v>23687</v>
          </cell>
          <cell r="E561">
            <v>57370</v>
          </cell>
          <cell r="F561">
            <v>19067</v>
          </cell>
        </row>
        <row r="562">
          <cell r="A562" t="str">
            <v>TILÁPIAS, VIVAS</v>
          </cell>
          <cell r="B562" t="str">
            <v>(3º Nível) TILÁPIAS, VIVAS</v>
          </cell>
          <cell r="C562">
            <v>17387</v>
          </cell>
          <cell r="D562">
            <v>5638</v>
          </cell>
          <cell r="E562">
            <v>11554</v>
          </cell>
          <cell r="F562">
            <v>4334</v>
          </cell>
          <cell r="G562">
            <v>0</v>
          </cell>
          <cell r="H562">
            <v>0</v>
          </cell>
          <cell r="I562">
            <v>2292</v>
          </cell>
          <cell r="J562">
            <v>15</v>
          </cell>
        </row>
        <row r="563">
          <cell r="A563" t="str">
            <v>TOMATES</v>
          </cell>
          <cell r="B563" t="str">
            <v>(3º Nível) TOMATES</v>
          </cell>
          <cell r="C563">
            <v>1469589</v>
          </cell>
          <cell r="D563">
            <v>4260082</v>
          </cell>
          <cell r="E563">
            <v>858917</v>
          </cell>
          <cell r="F563">
            <v>1181167</v>
          </cell>
          <cell r="G563">
            <v>271293</v>
          </cell>
          <cell r="H563">
            <v>361664</v>
          </cell>
          <cell r="I563">
            <v>61593</v>
          </cell>
          <cell r="J563">
            <v>125804</v>
          </cell>
        </row>
        <row r="564">
          <cell r="A564" t="str">
            <v>TOMATES PREPARADOS OU CONSERVADOS</v>
          </cell>
          <cell r="B564" t="str">
            <v>(3º Nível) TOMATES PREPARADOS OU CONSERVADOS</v>
          </cell>
          <cell r="C564">
            <v>3960759</v>
          </cell>
          <cell r="D564">
            <v>3775410</v>
          </cell>
          <cell r="E564">
            <v>3593559</v>
          </cell>
          <cell r="F564">
            <v>3728202</v>
          </cell>
          <cell r="G564">
            <v>34294297</v>
          </cell>
          <cell r="H564">
            <v>43924641</v>
          </cell>
          <cell r="I564">
            <v>39815614</v>
          </cell>
          <cell r="J564">
            <v>44902796</v>
          </cell>
        </row>
        <row r="565">
          <cell r="A565" t="str">
            <v>TRIGO</v>
          </cell>
          <cell r="B565" t="str">
            <v>(3º Nível) TRIGO</v>
          </cell>
          <cell r="C565">
            <v>68063514</v>
          </cell>
          <cell r="D565">
            <v>342241333</v>
          </cell>
          <cell r="E565">
            <v>173247918</v>
          </cell>
          <cell r="F565">
            <v>823071569</v>
          </cell>
          <cell r="G565">
            <v>1439213454</v>
          </cell>
          <cell r="H565">
            <v>6675844124</v>
          </cell>
          <cell r="I565">
            <v>1493240803</v>
          </cell>
          <cell r="J565">
            <v>6006405740</v>
          </cell>
        </row>
        <row r="566">
          <cell r="A566" t="str">
            <v>TRIGO MOURISCO</v>
          </cell>
          <cell r="B566" t="str">
            <v>(3º Nível) TRIGO MOURISCO</v>
          </cell>
          <cell r="C566">
            <v>710210</v>
          </cell>
          <cell r="D566">
            <v>1538633</v>
          </cell>
          <cell r="E566">
            <v>1132243</v>
          </cell>
          <cell r="F566">
            <v>2394515</v>
          </cell>
          <cell r="G566">
            <v>0</v>
          </cell>
          <cell r="H566">
            <v>0</v>
          </cell>
          <cell r="I566">
            <v>1760</v>
          </cell>
          <cell r="J566">
            <v>540</v>
          </cell>
        </row>
        <row r="567">
          <cell r="A567" t="str">
            <v>TRUTAS CONGELADAS</v>
          </cell>
          <cell r="B567" t="str">
            <v>(3º Nível) TRUTAS CONGELADAS</v>
          </cell>
          <cell r="C567">
            <v>1916</v>
          </cell>
          <cell r="D567">
            <v>241</v>
          </cell>
          <cell r="E567">
            <v>2212</v>
          </cell>
          <cell r="F567">
            <v>221</v>
          </cell>
          <cell r="G567">
            <v>1106128</v>
          </cell>
          <cell r="H567">
            <v>309727</v>
          </cell>
          <cell r="I567">
            <v>407182</v>
          </cell>
          <cell r="J567">
            <v>94742</v>
          </cell>
        </row>
        <row r="568">
          <cell r="A568" t="str">
            <v>TRUTAS, VIVAS</v>
          </cell>
          <cell r="B568" t="str">
            <v>(3º Nível) TRUTAS, VIVAS</v>
          </cell>
          <cell r="C568">
            <v>1197</v>
          </cell>
          <cell r="D568">
            <v>365</v>
          </cell>
          <cell r="E568">
            <v>1415</v>
          </cell>
          <cell r="F568">
            <v>435</v>
          </cell>
          <cell r="G568">
            <v>956714</v>
          </cell>
          <cell r="H568">
            <v>177533</v>
          </cell>
          <cell r="I568">
            <v>0</v>
          </cell>
          <cell r="J568">
            <v>0</v>
          </cell>
        </row>
        <row r="569">
          <cell r="A569" t="str">
            <v>UÍSQUE</v>
          </cell>
          <cell r="B569" t="str">
            <v>(3º Nível) UÍSQUE</v>
          </cell>
          <cell r="C569">
            <v>2055751</v>
          </cell>
          <cell r="D569">
            <v>664376</v>
          </cell>
          <cell r="E569">
            <v>3326139</v>
          </cell>
          <cell r="F569">
            <v>987890</v>
          </cell>
          <cell r="G569">
            <v>93924056</v>
          </cell>
          <cell r="H569">
            <v>33075880</v>
          </cell>
          <cell r="I569">
            <v>124401681</v>
          </cell>
          <cell r="J569">
            <v>50261658</v>
          </cell>
        </row>
        <row r="570">
          <cell r="A570" t="str">
            <v>UVAS FRESCAS</v>
          </cell>
          <cell r="B570" t="str">
            <v>(3º Nível) UVAS FRESCAS</v>
          </cell>
          <cell r="C570">
            <v>92465837</v>
          </cell>
          <cell r="D570">
            <v>44632410</v>
          </cell>
          <cell r="E570">
            <v>134451735</v>
          </cell>
          <cell r="F570">
            <v>61006985</v>
          </cell>
          <cell r="G570">
            <v>12138891</v>
          </cell>
          <cell r="H570">
            <v>8229305</v>
          </cell>
          <cell r="I570">
            <v>7885395</v>
          </cell>
          <cell r="J570">
            <v>5695146</v>
          </cell>
        </row>
        <row r="571">
          <cell r="A571" t="str">
            <v>UVAS SECAS</v>
          </cell>
          <cell r="B571" t="str">
            <v>(3º Nível) UVAS SECAS</v>
          </cell>
          <cell r="C571">
            <v>62594</v>
          </cell>
          <cell r="D571">
            <v>32749</v>
          </cell>
          <cell r="E571">
            <v>132715</v>
          </cell>
          <cell r="F571">
            <v>86930</v>
          </cell>
          <cell r="G571">
            <v>46961708</v>
          </cell>
          <cell r="H571">
            <v>25698089</v>
          </cell>
          <cell r="I571">
            <v>40251167</v>
          </cell>
          <cell r="J571">
            <v>28401440</v>
          </cell>
        </row>
        <row r="572">
          <cell r="A572" t="str">
            <v>VESTUÁRIO E OUTROS PRODUTOS TÊXTEIS DE ALGODÃO</v>
          </cell>
          <cell r="B572" t="str">
            <v>(3º Nível) VESTUÁRIO E OUTROS PRODUTOS TÊXTEIS DE ALGODÃO</v>
          </cell>
          <cell r="C572">
            <v>92626496</v>
          </cell>
          <cell r="D572">
            <v>7933239</v>
          </cell>
          <cell r="E572">
            <v>95984306</v>
          </cell>
          <cell r="F572">
            <v>8635417</v>
          </cell>
          <cell r="G572">
            <v>457900021</v>
          </cell>
          <cell r="H572">
            <v>27749460</v>
          </cell>
          <cell r="I572">
            <v>385654774</v>
          </cell>
          <cell r="J572">
            <v>23467194</v>
          </cell>
        </row>
        <row r="573">
          <cell r="A573" t="str">
            <v>VESTUÁRIOS E PRODUTOS TÊXTEIS DE LÃ</v>
          </cell>
          <cell r="B573" t="str">
            <v>(3º Nível) VESTUÁRIOS E PRODUTOS TÊXTEIS DE LÃ</v>
          </cell>
          <cell r="C573">
            <v>807291</v>
          </cell>
          <cell r="D573">
            <v>21334</v>
          </cell>
          <cell r="E573">
            <v>818034</v>
          </cell>
          <cell r="F573">
            <v>25374</v>
          </cell>
          <cell r="G573">
            <v>11249477</v>
          </cell>
          <cell r="H573">
            <v>242916</v>
          </cell>
          <cell r="I573">
            <v>10410248</v>
          </cell>
          <cell r="J573">
            <v>263221</v>
          </cell>
        </row>
        <row r="574">
          <cell r="A574" t="str">
            <v>VINAGRE</v>
          </cell>
          <cell r="B574" t="str">
            <v>(3º Nível) VINAGRE</v>
          </cell>
          <cell r="C574">
            <v>1097900</v>
          </cell>
          <cell r="D574">
            <v>3007985</v>
          </cell>
          <cell r="E574">
            <v>1129573</v>
          </cell>
          <cell r="F574">
            <v>3065428</v>
          </cell>
          <cell r="G574">
            <v>2062998</v>
          </cell>
          <cell r="H574">
            <v>954245</v>
          </cell>
          <cell r="I574">
            <v>2407217</v>
          </cell>
          <cell r="J574">
            <v>997432</v>
          </cell>
        </row>
        <row r="575">
          <cell r="A575" t="str">
            <v>VINHO</v>
          </cell>
          <cell r="B575" t="str">
            <v>(3º Nível) VINHO</v>
          </cell>
          <cell r="C575">
            <v>7837693</v>
          </cell>
          <cell r="D575">
            <v>4173170</v>
          </cell>
          <cell r="E575">
            <v>11748756</v>
          </cell>
          <cell r="F575">
            <v>8146509</v>
          </cell>
          <cell r="G575">
            <v>373341883</v>
          </cell>
          <cell r="H575">
            <v>128550467</v>
          </cell>
          <cell r="I575">
            <v>497503055</v>
          </cell>
          <cell r="J575">
            <v>172871154</v>
          </cell>
        </row>
        <row r="576">
          <cell r="A576" t="str">
            <v>VODKA</v>
          </cell>
          <cell r="B576" t="str">
            <v>(3º Nível) VODKA</v>
          </cell>
          <cell r="C576">
            <v>1070358</v>
          </cell>
          <cell r="D576">
            <v>744569</v>
          </cell>
          <cell r="E576">
            <v>991925</v>
          </cell>
          <cell r="F576">
            <v>722578</v>
          </cell>
          <cell r="G576">
            <v>10255594</v>
          </cell>
          <cell r="H576">
            <v>3547270</v>
          </cell>
          <cell r="I576">
            <v>7056164</v>
          </cell>
          <cell r="J576">
            <v>3357057</v>
          </cell>
        </row>
        <row r="577">
          <cell r="A577" t="str">
            <v>WAFFLES E 'WAFERS'</v>
          </cell>
          <cell r="B577" t="str">
            <v>(3º Nível) WAFFLES E 'WAFERS'</v>
          </cell>
          <cell r="C577">
            <v>42021646</v>
          </cell>
          <cell r="D577">
            <v>18699509</v>
          </cell>
          <cell r="E577">
            <v>44970208</v>
          </cell>
          <cell r="F577">
            <v>20543952</v>
          </cell>
          <cell r="G577">
            <v>14863146</v>
          </cell>
          <cell r="H577">
            <v>3070277</v>
          </cell>
          <cell r="I577">
            <v>24564579</v>
          </cell>
          <cell r="J577">
            <v>4806410</v>
          </cell>
        </row>
        <row r="578">
          <cell r="A578" t="str">
            <v>UÍSQUE</v>
          </cell>
          <cell r="B578" t="str">
            <v>(3º Nível) UÍSQUE</v>
          </cell>
        </row>
        <row r="579">
          <cell r="A579" t="str">
            <v>UVAS FRESCAS</v>
          </cell>
          <cell r="B579" t="str">
            <v>(3º Nível) UVAS FRESCAS</v>
          </cell>
        </row>
        <row r="580">
          <cell r="A580" t="str">
            <v>UVAS SECAS</v>
          </cell>
          <cell r="B580" t="str">
            <v>(3º Nível) UVAS SECAS</v>
          </cell>
        </row>
        <row r="581">
          <cell r="A581" t="str">
            <v>VESTUÁRIO E OUTROS PRODUTOS TÊXTEIS DE ALGODÃO</v>
          </cell>
          <cell r="B581" t="str">
            <v>(3º Nível) VESTUÁRIO E OUTROS PRODUTOS TÊXTEIS DE ALGODÃO</v>
          </cell>
        </row>
        <row r="582">
          <cell r="A582" t="str">
            <v>VESTUÁRIOS E PRODUTOS TÊXTEIS DE LÃ</v>
          </cell>
          <cell r="B582" t="str">
            <v>(3º Nível) VESTUÁRIOS E PRODUTOS TÊXTEIS DE LÃ</v>
          </cell>
        </row>
        <row r="583">
          <cell r="A583" t="str">
            <v>VINAGRE</v>
          </cell>
          <cell r="B583" t="str">
            <v>(3º Nível) VINAGRE</v>
          </cell>
        </row>
        <row r="584">
          <cell r="A584" t="str">
            <v>VINHO</v>
          </cell>
          <cell r="B584" t="str">
            <v>(3º Nível) VINHO</v>
          </cell>
        </row>
        <row r="585">
          <cell r="A585" t="str">
            <v>VODKA</v>
          </cell>
          <cell r="B585" t="str">
            <v>(3º Nível) VODKA</v>
          </cell>
        </row>
        <row r="586">
          <cell r="A586" t="str">
            <v>WAFFLES E 'WAFERS'</v>
          </cell>
          <cell r="B586" t="str">
            <v>(3º Nível) WAFFLES E 'WAFERS'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</sheetData>
      <sheetData sheetId="3">
        <row r="5">
          <cell r="B5">
            <v>9749668944</v>
          </cell>
          <cell r="C5">
            <v>11290177618</v>
          </cell>
          <cell r="D5">
            <v>982876712</v>
          </cell>
          <cell r="E5">
            <v>1236569440</v>
          </cell>
          <cell r="H5">
            <v>60647364702</v>
          </cell>
          <cell r="I5">
            <v>72703043970</v>
          </cell>
          <cell r="J5">
            <v>7223047450</v>
          </cell>
          <cell r="K5">
            <v>8739777910</v>
          </cell>
          <cell r="N5">
            <v>101445911728</v>
          </cell>
          <cell r="O5">
            <v>112757632898</v>
          </cell>
          <cell r="P5">
            <v>12872018395</v>
          </cell>
          <cell r="Q5">
            <v>14571078449</v>
          </cell>
        </row>
        <row r="35">
          <cell r="B35">
            <v>19416007176</v>
          </cell>
          <cell r="C35">
            <v>25522038656</v>
          </cell>
          <cell r="D35">
            <v>11814764185</v>
          </cell>
          <cell r="E35">
            <v>18133285711</v>
          </cell>
          <cell r="H35">
            <v>120107133394</v>
          </cell>
          <cell r="I35">
            <v>161647928461</v>
          </cell>
          <cell r="J35">
            <v>90211194066</v>
          </cell>
          <cell r="K35">
            <v>117289908315</v>
          </cell>
          <cell r="N35">
            <v>213850494115</v>
          </cell>
          <cell r="O35">
            <v>250721036722</v>
          </cell>
          <cell r="P35">
            <v>168281129670</v>
          </cell>
          <cell r="Q35">
            <v>185865536328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00EF-0B3B-4A9D-97EF-6AE3D25CA471}">
  <sheetPr>
    <tabColor rgb="FFFF0000"/>
  </sheetPr>
  <dimension ref="A1:AC71"/>
  <sheetViews>
    <sheetView showGridLines="0" tabSelected="1" topLeftCell="B1" zoomScaleNormal="100" zoomScaleSheetLayoutView="75" workbookViewId="0">
      <selection activeCell="B43" sqref="B43"/>
    </sheetView>
  </sheetViews>
  <sheetFormatPr defaultRowHeight="9" x14ac:dyDescent="0.2"/>
  <cols>
    <col min="1" max="1" width="37.42578125" style="1" hidden="1" customWidth="1"/>
    <col min="2" max="2" width="30.42578125" style="1" customWidth="1"/>
    <col min="3" max="4" width="8" style="1" customWidth="1"/>
    <col min="5" max="5" width="5.42578125" style="1" bestFit="1" customWidth="1"/>
    <col min="6" max="7" width="8" style="1" customWidth="1"/>
    <col min="8" max="8" width="5.42578125" style="1" bestFit="1" customWidth="1"/>
    <col min="9" max="10" width="8" style="1" customWidth="1"/>
    <col min="11" max="11" width="7.140625" style="1" customWidth="1"/>
    <col min="12" max="13" width="7.85546875" style="1" customWidth="1"/>
    <col min="14" max="14" width="5.42578125" style="1" bestFit="1" customWidth="1"/>
    <col min="15" max="16" width="7.85546875" style="1" customWidth="1"/>
    <col min="17" max="17" width="5.42578125" style="1" bestFit="1" customWidth="1"/>
    <col min="18" max="19" width="7.7109375" style="1" customWidth="1"/>
    <col min="20" max="20" width="5.42578125" style="1" bestFit="1" customWidth="1"/>
    <col min="21" max="22" width="10.28515625" style="1" bestFit="1" customWidth="1"/>
    <col min="23" max="23" width="5.42578125" style="1" bestFit="1" customWidth="1"/>
    <col min="24" max="25" width="10.28515625" style="1" customWidth="1"/>
    <col min="26" max="26" width="5.42578125" style="1" bestFit="1" customWidth="1"/>
    <col min="27" max="28" width="10.28515625" style="1" customWidth="1"/>
    <col min="29" max="29" width="5.42578125" style="1" bestFit="1" customWidth="1"/>
    <col min="30" max="16384" width="9.140625" style="1"/>
  </cols>
  <sheetData>
    <row r="1" spans="1:29" x14ac:dyDescent="0.2">
      <c r="A1" s="35"/>
      <c r="B1" s="94" t="s">
        <v>109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9" x14ac:dyDescent="0.2">
      <c r="A2" s="93" t="s">
        <v>108</v>
      </c>
      <c r="B2" s="93" t="s">
        <v>107</v>
      </c>
      <c r="C2" s="26" t="s">
        <v>106</v>
      </c>
      <c r="D2" s="31"/>
      <c r="E2" s="31"/>
      <c r="F2" s="31"/>
      <c r="G2" s="31"/>
      <c r="H2" s="31"/>
      <c r="I2" s="31"/>
      <c r="J2" s="31"/>
      <c r="K2" s="92"/>
      <c r="L2" s="91" t="s">
        <v>105</v>
      </c>
      <c r="M2" s="31"/>
      <c r="N2" s="31"/>
      <c r="O2" s="31"/>
      <c r="P2" s="31"/>
      <c r="Q2" s="31"/>
      <c r="R2" s="31"/>
      <c r="S2" s="31"/>
      <c r="T2" s="92"/>
      <c r="U2" s="91" t="s">
        <v>104</v>
      </c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90"/>
      <c r="B3" s="90"/>
      <c r="C3" s="27" t="s">
        <v>103</v>
      </c>
      <c r="D3" s="27"/>
      <c r="E3" s="27"/>
      <c r="F3" s="27" t="s">
        <v>102</v>
      </c>
      <c r="G3" s="27"/>
      <c r="H3" s="27"/>
      <c r="I3" s="27" t="s">
        <v>101</v>
      </c>
      <c r="J3" s="27"/>
      <c r="K3" s="89"/>
      <c r="L3" s="28" t="s">
        <v>103</v>
      </c>
      <c r="M3" s="27"/>
      <c r="N3" s="27"/>
      <c r="O3" s="27" t="s">
        <v>102</v>
      </c>
      <c r="P3" s="27"/>
      <c r="Q3" s="27"/>
      <c r="R3" s="27" t="s">
        <v>101</v>
      </c>
      <c r="S3" s="27"/>
      <c r="T3" s="89"/>
      <c r="U3" s="28" t="s">
        <v>103</v>
      </c>
      <c r="V3" s="27"/>
      <c r="W3" s="27"/>
      <c r="X3" s="27" t="s">
        <v>102</v>
      </c>
      <c r="Y3" s="27"/>
      <c r="Z3" s="27"/>
      <c r="AA3" s="27" t="s">
        <v>101</v>
      </c>
      <c r="AB3" s="27"/>
      <c r="AC3" s="26"/>
    </row>
    <row r="4" spans="1:29" ht="18" x14ac:dyDescent="0.2">
      <c r="A4" s="88"/>
      <c r="B4" s="88"/>
      <c r="C4" s="20" t="str">
        <f>RIGHT([1]Mês!C1,4)</f>
        <v>2020</v>
      </c>
      <c r="D4" s="20" t="str">
        <f>RIGHT([1]Mês!E1,4)</f>
        <v>2021</v>
      </c>
      <c r="E4" s="22" t="s">
        <v>9</v>
      </c>
      <c r="F4" s="20" t="str">
        <f>$C$4</f>
        <v>2020</v>
      </c>
      <c r="G4" s="20" t="str">
        <f>$D$4</f>
        <v>2021</v>
      </c>
      <c r="H4" s="22" t="s">
        <v>9</v>
      </c>
      <c r="I4" s="20" t="str">
        <f>$C$4</f>
        <v>2020</v>
      </c>
      <c r="J4" s="20" t="str">
        <f>$D$4</f>
        <v>2021</v>
      </c>
      <c r="K4" s="87" t="s">
        <v>9</v>
      </c>
      <c r="L4" s="20" t="str">
        <f>$C$4</f>
        <v>2020</v>
      </c>
      <c r="M4" s="20" t="str">
        <f>$D$4</f>
        <v>2021</v>
      </c>
      <c r="N4" s="22" t="s">
        <v>9</v>
      </c>
      <c r="O4" s="20" t="str">
        <f>$C$4</f>
        <v>2020</v>
      </c>
      <c r="P4" s="20" t="str">
        <f>$D$4</f>
        <v>2021</v>
      </c>
      <c r="Q4" s="22" t="s">
        <v>9</v>
      </c>
      <c r="R4" s="20" t="str">
        <f>$C$4</f>
        <v>2020</v>
      </c>
      <c r="S4" s="20" t="str">
        <f>$D$4</f>
        <v>2021</v>
      </c>
      <c r="T4" s="87" t="s">
        <v>9</v>
      </c>
      <c r="U4" s="86" t="str">
        <f>'[1]12 meses'!C1</f>
        <v>Agosto/19 - Julho/20</v>
      </c>
      <c r="V4" s="85" t="str">
        <f>'[1]12 meses'!E1</f>
        <v>Agosto/20 - Julho/21</v>
      </c>
      <c r="W4" s="22" t="s">
        <v>9</v>
      </c>
      <c r="X4" s="85" t="str">
        <f>$U$4</f>
        <v>Agosto/19 - Julho/20</v>
      </c>
      <c r="Y4" s="85" t="str">
        <f>$V$4</f>
        <v>Agosto/20 - Julho/21</v>
      </c>
      <c r="Z4" s="22" t="s">
        <v>9</v>
      </c>
      <c r="AA4" s="85" t="str">
        <f>$U$4</f>
        <v>Agosto/19 - Julho/20</v>
      </c>
      <c r="AB4" s="85" t="str">
        <f>$V$4</f>
        <v>Agosto/20 - Julho/21</v>
      </c>
      <c r="AC4" s="84" t="s">
        <v>9</v>
      </c>
    </row>
    <row r="5" spans="1:29" x14ac:dyDescent="0.2">
      <c r="A5" s="76" t="s">
        <v>100</v>
      </c>
      <c r="B5" s="76" t="s">
        <v>100</v>
      </c>
      <c r="C5" s="74"/>
      <c r="D5" s="73"/>
      <c r="E5" s="75"/>
      <c r="F5" s="74"/>
      <c r="G5" s="73"/>
      <c r="H5" s="75"/>
      <c r="I5" s="74"/>
      <c r="J5" s="73"/>
      <c r="K5" s="72"/>
      <c r="L5" s="70"/>
      <c r="M5" s="70"/>
      <c r="N5" s="70"/>
      <c r="O5" s="71"/>
      <c r="P5" s="70"/>
      <c r="Q5" s="70"/>
      <c r="R5" s="71"/>
      <c r="S5" s="70"/>
      <c r="T5" s="70"/>
      <c r="U5" s="70"/>
      <c r="V5" s="70"/>
      <c r="W5" s="70"/>
      <c r="X5" s="71"/>
      <c r="Y5" s="70"/>
      <c r="Z5" s="70"/>
      <c r="AA5" s="71"/>
      <c r="AB5" s="70"/>
      <c r="AC5" s="70"/>
    </row>
    <row r="6" spans="1:29" s="35" customFormat="1" x14ac:dyDescent="0.2">
      <c r="A6" s="83" t="s">
        <v>99</v>
      </c>
      <c r="B6" s="83" t="s">
        <v>98</v>
      </c>
      <c r="C6" s="62">
        <f>VLOOKUP(A6,[1]Mês!$A$4:$J$560,3,FALSE)/1000000</f>
        <v>4120.7202010000001</v>
      </c>
      <c r="D6" s="39">
        <f>VLOOKUP(A6,[1]Mês!$A$4:$J$560,5,FALSE)/1000000</f>
        <v>5010.1445059999996</v>
      </c>
      <c r="E6" s="38">
        <f>(D6/C6-1)*100</f>
        <v>21.584195519612258</v>
      </c>
      <c r="F6" s="62">
        <f>VLOOKUP(A6,[1]Mês!$A$4:$J$560,4,FALSE)/1000000</f>
        <v>11808.478010999999</v>
      </c>
      <c r="G6" s="39">
        <f>VLOOKUP(A6,[1]Mês!$A$4:$J$560,6,FALSE)/1000000</f>
        <v>10771.449031</v>
      </c>
      <c r="H6" s="38">
        <f>(G6/F6-1)*100</f>
        <v>-8.7820714831663427</v>
      </c>
      <c r="I6" s="62">
        <f>C6/F6*1000</f>
        <v>348.96285509118184</v>
      </c>
      <c r="J6" s="39">
        <f>D6/G6*1000</f>
        <v>465.13189558627727</v>
      </c>
      <c r="K6" s="63">
        <f>(J6/I6-1)*100</f>
        <v>33.289801135063833</v>
      </c>
      <c r="L6" s="62">
        <f>VLOOKUP(A6,[1]Ano!$A$4:$J$616,3,FALSE)/1000000</f>
        <v>27480.435454999999</v>
      </c>
      <c r="M6" s="39">
        <f>VLOOKUP(A6,[1]Ano!$A$4:$J$616,5,FALSE)/1000000</f>
        <v>34187.700392999999</v>
      </c>
      <c r="N6" s="38">
        <f>(M6/L6-1)*100</f>
        <v>24.40741868513452</v>
      </c>
      <c r="O6" s="62">
        <f>VLOOKUP(A6,[1]Ano!$A$4:$J$616,4,FALSE)/1000000</f>
        <v>79844.123493000006</v>
      </c>
      <c r="P6" s="39">
        <f>VLOOKUP(A6,[1]Ano!$A$4:$J$616,6,FALSE)/1000000</f>
        <v>77244.251235999996</v>
      </c>
      <c r="Q6" s="38">
        <f>(P6/O6-1)*100</f>
        <v>-3.25618485526733</v>
      </c>
      <c r="R6" s="62">
        <f>L6/O6*1000</f>
        <v>344.17605520347695</v>
      </c>
      <c r="S6" s="39">
        <f>M6/P6*1000</f>
        <v>442.59216506026121</v>
      </c>
      <c r="T6" s="38">
        <f>(S6/R6-1)*100</f>
        <v>28.59469982552989</v>
      </c>
      <c r="U6" s="62">
        <f>VLOOKUP(A6,'[1]12 meses'!$A$4:$J$600,3,FALSE)/1000000</f>
        <v>38305.480436999998</v>
      </c>
      <c r="V6" s="39">
        <f>VLOOKUP(A6,'[1]12 meses'!$A$4:$J$600,5,FALSE)/1000000</f>
        <v>41938.814003</v>
      </c>
      <c r="W6" s="38">
        <f>(V6/U6-1)*100</f>
        <v>9.4851533633043559</v>
      </c>
      <c r="X6" s="62">
        <f>VLOOKUP(A6,'[1]12 meses'!$A$4:$J$600,4,FALSE)/1000000</f>
        <v>110025.951223</v>
      </c>
      <c r="Y6" s="39">
        <f>VLOOKUP(A6,'[1]12 meses'!$A$4:$J$600,6,FALSE)/1000000</f>
        <v>98416.223564</v>
      </c>
      <c r="Z6" s="38">
        <f>(Y6/X6-1)*100</f>
        <v>-10.55180848695365</v>
      </c>
      <c r="AA6" s="62">
        <f>U6/X6*1000</f>
        <v>348.14950483238863</v>
      </c>
      <c r="AB6" s="39">
        <f>V6/Y6*1000</f>
        <v>426.13720059810277</v>
      </c>
      <c r="AC6" s="38">
        <f>(AB6/AA6-1)*100</f>
        <v>22.400633832083194</v>
      </c>
    </row>
    <row r="7" spans="1:29" x14ac:dyDescent="0.2">
      <c r="A7" s="69" t="s">
        <v>97</v>
      </c>
      <c r="B7" s="68" t="s">
        <v>96</v>
      </c>
      <c r="C7" s="66">
        <f>VLOOKUP(A7,[1]Mês!$A$4:$J$560,3,FALSE)/1000000</f>
        <v>3458.4537999999998</v>
      </c>
      <c r="D7" s="65">
        <f>VLOOKUP(A7,[1]Mês!$A$4:$J$560,5,FALSE)/1000000</f>
        <v>3988.2324100000001</v>
      </c>
      <c r="E7" s="11">
        <f>(D7/C7-1)*100</f>
        <v>15.318365970365155</v>
      </c>
      <c r="F7" s="66">
        <f>VLOOKUP(A7,[1]Mês!$A$4:$J$560,4,FALSE)/1000000</f>
        <v>9954.7239140000001</v>
      </c>
      <c r="G7" s="65">
        <f>VLOOKUP(A7,[1]Mês!$A$4:$J$560,6,FALSE)/1000000</f>
        <v>8662.5329930000007</v>
      </c>
      <c r="H7" s="11">
        <f>(G7/F7-1)*100</f>
        <v>-12.980680651350907</v>
      </c>
      <c r="I7" s="66">
        <f>C7/F7*1000</f>
        <v>347.41835432885716</v>
      </c>
      <c r="J7" s="65">
        <f>D7/G7*1000</f>
        <v>460.40025627871216</v>
      </c>
      <c r="K7" s="67">
        <f>(J7/I7-1)*100</f>
        <v>32.520418262907683</v>
      </c>
      <c r="L7" s="66">
        <f>VLOOKUP(A7,[1]Ano!$A$4:$J$616,3,FALSE)/1000000</f>
        <v>23425.484329999999</v>
      </c>
      <c r="M7" s="65">
        <f>VLOOKUP(A7,[1]Ano!$A$4:$J$616,5,FALSE)/1000000</f>
        <v>28724.759434</v>
      </c>
      <c r="N7" s="11">
        <f>(M7/L7-1)*100</f>
        <v>22.621837949422673</v>
      </c>
      <c r="O7" s="66">
        <f>VLOOKUP(A7,[1]Ano!$A$4:$J$616,4,FALSE)/1000000</f>
        <v>68743.630860000005</v>
      </c>
      <c r="P7" s="65">
        <f>VLOOKUP(A7,[1]Ano!$A$4:$J$616,6,FALSE)/1000000</f>
        <v>66200.462780999995</v>
      </c>
      <c r="Q7" s="11">
        <f>(P7/O7-1)*100</f>
        <v>-3.6994962983251556</v>
      </c>
      <c r="R7" s="66">
        <f>L7/O7*1000</f>
        <v>340.7658867729466</v>
      </c>
      <c r="S7" s="65">
        <f>M7/P7*1000</f>
        <v>433.90571949663484</v>
      </c>
      <c r="T7" s="11">
        <f>(S7/R7-1)*100</f>
        <v>27.332499037894475</v>
      </c>
      <c r="U7" s="66">
        <f>VLOOKUP(A7,'[1]12 meses'!$A$4:$J$600,3,FALSE)/1000000</f>
        <v>31645.297676999999</v>
      </c>
      <c r="V7" s="65">
        <f>VLOOKUP(A7,'[1]12 meses'!$A$4:$J$600,5,FALSE)/1000000</f>
        <v>33859.862676999997</v>
      </c>
      <c r="W7" s="11">
        <f>(V7/U7-1)*100</f>
        <v>6.9980855373958484</v>
      </c>
      <c r="X7" s="66">
        <f>VLOOKUP(A7,'[1]12 meses'!$A$4:$J$600,4,FALSE)/1000000</f>
        <v>91640.989562000002</v>
      </c>
      <c r="Y7" s="65">
        <f>VLOOKUP(A7,'[1]12 meses'!$A$4:$J$600,6,FALSE)/1000000</f>
        <v>80425.073944000003</v>
      </c>
      <c r="Z7" s="11">
        <f>(Y7/X7-1)*100</f>
        <v>-12.238972616518762</v>
      </c>
      <c r="AA7" s="66">
        <f>U7/X7*1000</f>
        <v>345.31815760883148</v>
      </c>
      <c r="AB7" s="65">
        <f>V7/Y7*1000</f>
        <v>421.01127193960212</v>
      </c>
      <c r="AC7" s="11">
        <f>(AB7/AA7-1)*100</f>
        <v>21.91981877087219</v>
      </c>
    </row>
    <row r="8" spans="1:29" x14ac:dyDescent="0.2">
      <c r="A8" s="82" t="s">
        <v>95</v>
      </c>
      <c r="B8" s="54" t="s">
        <v>94</v>
      </c>
      <c r="C8" s="52">
        <f>VLOOKUP(A8,[1]Mês!$A$4:$J$560,3,FALSE)/1000000</f>
        <v>569.994193</v>
      </c>
      <c r="D8" s="51">
        <f>VLOOKUP(A8,[1]Mês!$A$4:$J$560,5,FALSE)/1000000</f>
        <v>872.52677400000005</v>
      </c>
      <c r="E8" s="17">
        <f>(D8/C8-1)*100</f>
        <v>53.076432131300692</v>
      </c>
      <c r="F8" s="52">
        <f>VLOOKUP(A8,[1]Mês!$A$4:$J$560,4,FALSE)/1000000</f>
        <v>1713.6321170000001</v>
      </c>
      <c r="G8" s="51">
        <f>VLOOKUP(A8,[1]Mês!$A$4:$J$560,6,FALSE)/1000000</f>
        <v>1987.01712</v>
      </c>
      <c r="H8" s="17">
        <f>(G8/F8-1)*100</f>
        <v>15.953541036486051</v>
      </c>
      <c r="I8" s="52">
        <f>C8/F8*1000</f>
        <v>332.62343028319884</v>
      </c>
      <c r="J8" s="51">
        <f>D8/G8*1000</f>
        <v>439.11386832942839</v>
      </c>
      <c r="K8" s="53">
        <f>(J8/I8-1)*100</f>
        <v>32.015314722586609</v>
      </c>
      <c r="L8" s="52">
        <f>VLOOKUP(A8,[1]Ano!$A$4:$J$616,3,FALSE)/1000000</f>
        <v>3449.2242040000001</v>
      </c>
      <c r="M8" s="51">
        <f>VLOOKUP(A8,[1]Ano!$A$4:$J$616,5,FALSE)/1000000</f>
        <v>4432.4192000000003</v>
      </c>
      <c r="N8" s="17">
        <f>(M8/L8-1)*100</f>
        <v>28.504815513581505</v>
      </c>
      <c r="O8" s="52">
        <f>VLOOKUP(A8,[1]Ano!$A$4:$J$616,4,FALSE)/1000000</f>
        <v>10197.119671</v>
      </c>
      <c r="P8" s="51">
        <f>VLOOKUP(A8,[1]Ano!$A$4:$J$616,6,FALSE)/1000000</f>
        <v>10146.314836</v>
      </c>
      <c r="Q8" s="17">
        <f>(P8/O8-1)*100</f>
        <v>-0.4982273096636014</v>
      </c>
      <c r="R8" s="52">
        <f>L8/O8*1000</f>
        <v>338.25475382125683</v>
      </c>
      <c r="S8" s="51">
        <f>M8/P8*1000</f>
        <v>436.85015413412907</v>
      </c>
      <c r="T8" s="17">
        <f>(S8/R8-1)*100</f>
        <v>29.148267451984665</v>
      </c>
      <c r="U8" s="52">
        <f>VLOOKUP(A8,'[1]12 meses'!$A$4:$J$600,3,FALSE)/1000000</f>
        <v>5836.3018949999996</v>
      </c>
      <c r="V8" s="51">
        <f>VLOOKUP(A8,'[1]12 meses'!$A$4:$J$600,5,FALSE)/1000000</f>
        <v>6892.7379819999996</v>
      </c>
      <c r="W8" s="17">
        <f>(V8/U8-1)*100</f>
        <v>18.101121326589631</v>
      </c>
      <c r="X8" s="52">
        <f>VLOOKUP(A8,'[1]12 meses'!$A$4:$J$600,4,FALSE)/1000000</f>
        <v>17171.537229000001</v>
      </c>
      <c r="Y8" s="51">
        <f>VLOOKUP(A8,'[1]12 meses'!$A$4:$J$600,6,FALSE)/1000000</f>
        <v>16887.334372000001</v>
      </c>
      <c r="Z8" s="17">
        <f>(Y8/X8-1)*100</f>
        <v>-1.6550810402695126</v>
      </c>
      <c r="AA8" s="52">
        <f>U8/X8*1000</f>
        <v>339.88231904732515</v>
      </c>
      <c r="AB8" s="51">
        <f>V8/Y8*1000</f>
        <v>408.16021227296153</v>
      </c>
      <c r="AC8" s="17">
        <f>(AB8/AA8-1)*100</f>
        <v>20.08868640681758</v>
      </c>
    </row>
    <row r="9" spans="1:29" x14ac:dyDescent="0.2">
      <c r="A9" s="69" t="s">
        <v>93</v>
      </c>
      <c r="B9" s="68" t="s">
        <v>92</v>
      </c>
      <c r="C9" s="66">
        <f>VLOOKUP(A9,[1]Mês!$A$4:$J$560,3,FALSE)/1000000</f>
        <v>92.272208000000006</v>
      </c>
      <c r="D9" s="65">
        <f>VLOOKUP(A9,[1]Mês!$A$4:$J$560,5,FALSE)/1000000</f>
        <v>149.385322</v>
      </c>
      <c r="E9" s="11">
        <f>(D9/C9-1)*100</f>
        <v>61.896333942718698</v>
      </c>
      <c r="F9" s="66">
        <f>VLOOKUP(A9,[1]Mês!$A$4:$J$560,4,FALSE)/1000000</f>
        <v>140.12198000000001</v>
      </c>
      <c r="G9" s="65">
        <f>VLOOKUP(A9,[1]Mês!$A$4:$J$560,6,FALSE)/1000000</f>
        <v>121.89891799999999</v>
      </c>
      <c r="H9" s="11">
        <f>(G9/F9-1)*100</f>
        <v>-13.00514166299963</v>
      </c>
      <c r="I9" s="66">
        <f>C9/F9*1000</f>
        <v>658.51344664127646</v>
      </c>
      <c r="J9" s="65">
        <f>D9/G9*1000</f>
        <v>1225.4852171862594</v>
      </c>
      <c r="K9" s="67">
        <f>(J9/I9-1)*100</f>
        <v>86.098738520344824</v>
      </c>
      <c r="L9" s="66">
        <f>VLOOKUP(A9,[1]Ano!$A$4:$J$616,3,FALSE)/1000000</f>
        <v>605.72692099999995</v>
      </c>
      <c r="M9" s="65">
        <f>VLOOKUP(A9,[1]Ano!$A$4:$J$616,5,FALSE)/1000000</f>
        <v>1030.521759</v>
      </c>
      <c r="N9" s="11">
        <f>(M9/L9-1)*100</f>
        <v>70.129760337992323</v>
      </c>
      <c r="O9" s="66">
        <f>VLOOKUP(A9,[1]Ano!$A$4:$J$616,4,FALSE)/1000000</f>
        <v>903.37296200000003</v>
      </c>
      <c r="P9" s="65">
        <f>VLOOKUP(A9,[1]Ano!$A$4:$J$616,6,FALSE)/1000000</f>
        <v>897.47361899999999</v>
      </c>
      <c r="Q9" s="11">
        <f>(P9/O9-1)*100</f>
        <v>-0.65303515249552913</v>
      </c>
      <c r="R9" s="66">
        <f>L9/O9*1000</f>
        <v>670.51699185125699</v>
      </c>
      <c r="S9" s="65">
        <f>M9/P9*1000</f>
        <v>1148.2474104901796</v>
      </c>
      <c r="T9" s="11">
        <f>(S9/R9-1)*100</f>
        <v>71.248070435909128</v>
      </c>
      <c r="U9" s="66">
        <f>VLOOKUP(A9,'[1]12 meses'!$A$4:$J$600,3,FALSE)/1000000</f>
        <v>823.88086499999997</v>
      </c>
      <c r="V9" s="65">
        <f>VLOOKUP(A9,'[1]12 meses'!$A$4:$J$600,5,FALSE)/1000000</f>
        <v>1186.213344</v>
      </c>
      <c r="W9" s="11">
        <f>(V9/U9-1)*100</f>
        <v>43.978746733000037</v>
      </c>
      <c r="X9" s="66">
        <f>VLOOKUP(A9,'[1]12 meses'!$A$4:$J$600,4,FALSE)/1000000</f>
        <v>1213.424432</v>
      </c>
      <c r="Y9" s="65">
        <f>VLOOKUP(A9,'[1]12 meses'!$A$4:$J$600,6,FALSE)/1000000</f>
        <v>1103.8152480000001</v>
      </c>
      <c r="Z9" s="11">
        <f>(Y9/X9-1)*100</f>
        <v>-9.0330457430578548</v>
      </c>
      <c r="AA9" s="66">
        <f>U9/X9*1000</f>
        <v>678.97171284251829</v>
      </c>
      <c r="AB9" s="65">
        <f>V9/Y9*1000</f>
        <v>1074.6484487773625</v>
      </c>
      <c r="AC9" s="11">
        <f>(AB9/AA9-1)*100</f>
        <v>58.275879311428412</v>
      </c>
    </row>
    <row r="10" spans="1:29" s="35" customFormat="1" x14ac:dyDescent="0.2">
      <c r="A10" s="83" t="s">
        <v>91</v>
      </c>
      <c r="B10" s="83" t="s">
        <v>90</v>
      </c>
      <c r="C10" s="62">
        <f>VLOOKUP(A10,[1]Mês!$A$4:$J$560,3,FALSE)/1000000</f>
        <v>1503.8118850000001</v>
      </c>
      <c r="D10" s="39">
        <f>VLOOKUP(A10,[1]Mês!$A$4:$J$560,5,FALSE)/1000000</f>
        <v>2028.2677639999999</v>
      </c>
      <c r="E10" s="38">
        <f>(D10/C10-1)*100</f>
        <v>34.875098689620998</v>
      </c>
      <c r="F10" s="62">
        <f>VLOOKUP(A10,[1]Mês!$A$4:$J$560,4,FALSE)/1000000</f>
        <v>672.63700200000005</v>
      </c>
      <c r="G10" s="39">
        <f>VLOOKUP(A10,[1]Mês!$A$4:$J$560,6,FALSE)/1000000</f>
        <v>731.75044600000001</v>
      </c>
      <c r="H10" s="38">
        <f>(G10/F10-1)*100</f>
        <v>8.7883128380142228</v>
      </c>
      <c r="I10" s="62">
        <f>C10/F10*1000</f>
        <v>2235.6960448631398</v>
      </c>
      <c r="J10" s="39">
        <f>D10/G10*1000</f>
        <v>2771.8025661442507</v>
      </c>
      <c r="K10" s="63">
        <f>(J10/I10-1)*100</f>
        <v>23.979401068982487</v>
      </c>
      <c r="L10" s="62">
        <f>VLOOKUP(A10,[1]Ano!$A$4:$J$616,3,FALSE)/1000000</f>
        <v>9786.303167</v>
      </c>
      <c r="M10" s="39">
        <f>VLOOKUP(A10,[1]Ano!$A$4:$J$616,5,FALSE)/1000000</f>
        <v>11073.927680000001</v>
      </c>
      <c r="N10" s="38">
        <f>(M10/L10-1)*100</f>
        <v>13.157414919884648</v>
      </c>
      <c r="O10" s="62">
        <f>VLOOKUP(A10,[1]Ano!$A$4:$J$616,4,FALSE)/1000000</f>
        <v>4235.9481050000004</v>
      </c>
      <c r="P10" s="39">
        <f>VLOOKUP(A10,[1]Ano!$A$4:$J$616,6,FALSE)/1000000</f>
        <v>4483.7596830000002</v>
      </c>
      <c r="Q10" s="38">
        <f>(P10/O10-1)*100</f>
        <v>5.8502033513462948</v>
      </c>
      <c r="R10" s="62">
        <f>L10/O10*1000</f>
        <v>2310.2981727865144</v>
      </c>
      <c r="S10" s="39">
        <f>M10/P10*1000</f>
        <v>2469.7861756477191</v>
      </c>
      <c r="T10" s="38">
        <f>(S10/R10-1)*100</f>
        <v>6.9033514695136411</v>
      </c>
      <c r="U10" s="62">
        <f>VLOOKUP(A10,'[1]12 meses'!$A$4:$J$600,3,FALSE)/1000000</f>
        <v>17506.114534</v>
      </c>
      <c r="V10" s="39">
        <f>VLOOKUP(A10,'[1]12 meses'!$A$4:$J$600,5,FALSE)/1000000</f>
        <v>18446.438555000001</v>
      </c>
      <c r="W10" s="38">
        <f>(V10/U10-1)*100</f>
        <v>5.3714033412367135</v>
      </c>
      <c r="X10" s="62">
        <f>VLOOKUP(A10,'[1]12 meses'!$A$4:$J$600,4,FALSE)/1000000</f>
        <v>7309.5960279999999</v>
      </c>
      <c r="Y10" s="39">
        <f>VLOOKUP(A10,'[1]12 meses'!$A$4:$J$600,6,FALSE)/1000000</f>
        <v>7665.1327579999997</v>
      </c>
      <c r="Z10" s="38">
        <f>(Y10/X10-1)*100</f>
        <v>4.8639723541231028</v>
      </c>
      <c r="AA10" s="62">
        <f>U10/X10*1000</f>
        <v>2394.9496616422316</v>
      </c>
      <c r="AB10" s="39">
        <f>V10/Y10*1000</f>
        <v>2406.5386911593532</v>
      </c>
      <c r="AC10" s="38">
        <f>(AB10/AA10-1)*100</f>
        <v>0.48389449276253771</v>
      </c>
    </row>
    <row r="11" spans="1:29" x14ac:dyDescent="0.2">
      <c r="A11" s="69" t="s">
        <v>89</v>
      </c>
      <c r="B11" s="68" t="s">
        <v>88</v>
      </c>
      <c r="C11" s="66">
        <f>VLOOKUP(A11,[1]Mês!$A$4:$J$560,3,FALSE)/1000000</f>
        <v>491.54330599999997</v>
      </c>
      <c r="D11" s="65">
        <f>VLOOKUP(A11,[1]Mês!$A$4:$J$560,5,FALSE)/1000000</f>
        <v>723.95561699999996</v>
      </c>
      <c r="E11" s="11">
        <f>(D11/C11-1)*100</f>
        <v>47.282163781516331</v>
      </c>
      <c r="F11" s="66">
        <f>VLOOKUP(A11,[1]Mês!$A$4:$J$560,4,FALSE)/1000000</f>
        <v>356.96731999999997</v>
      </c>
      <c r="G11" s="65">
        <f>VLOOKUP(A11,[1]Mês!$A$4:$J$560,6,FALSE)/1000000</f>
        <v>412.04735199999999</v>
      </c>
      <c r="H11" s="11">
        <f>(G11/F11-1)*100</f>
        <v>15.429992863212249</v>
      </c>
      <c r="I11" s="66">
        <f>C11/F11*1000</f>
        <v>1376.9980568529354</v>
      </c>
      <c r="J11" s="65">
        <f>D11/G11*1000</f>
        <v>1756.9718953077995</v>
      </c>
      <c r="K11" s="67">
        <f>(J11/I11-1)*100</f>
        <v>27.59436271996465</v>
      </c>
      <c r="L11" s="66">
        <f>VLOOKUP(A11,[1]Ano!$A$4:$J$616,3,FALSE)/1000000</f>
        <v>3583.6807760000002</v>
      </c>
      <c r="M11" s="65">
        <f>VLOOKUP(A11,[1]Ano!$A$4:$J$616,5,FALSE)/1000000</f>
        <v>4124.0088690000002</v>
      </c>
      <c r="N11" s="11">
        <f>(M11/L11-1)*100</f>
        <v>15.077461603683862</v>
      </c>
      <c r="O11" s="66">
        <f>VLOOKUP(A11,[1]Ano!$A$4:$J$616,4,FALSE)/1000000</f>
        <v>2413.4420369999998</v>
      </c>
      <c r="P11" s="65">
        <f>VLOOKUP(A11,[1]Ano!$A$4:$J$616,6,FALSE)/1000000</f>
        <v>2591.2577179999998</v>
      </c>
      <c r="Q11" s="11">
        <f>(P11/O11-1)*100</f>
        <v>7.3677212161693983</v>
      </c>
      <c r="R11" s="66">
        <f>L11/O11*1000</f>
        <v>1484.8837142385451</v>
      </c>
      <c r="S11" s="65">
        <f>M11/P11*1000</f>
        <v>1591.5085714372779</v>
      </c>
      <c r="T11" s="11">
        <f>(S11/R11-1)*100</f>
        <v>7.180687361327176</v>
      </c>
      <c r="U11" s="66">
        <f>VLOOKUP(A11,'[1]12 meses'!$A$4:$J$600,3,FALSE)/1000000</f>
        <v>6471.2145860000001</v>
      </c>
      <c r="V11" s="65">
        <f>VLOOKUP(A11,'[1]12 meses'!$A$4:$J$600,5,FALSE)/1000000</f>
        <v>6529.6293770000002</v>
      </c>
      <c r="W11" s="11">
        <f>(V11/U11-1)*100</f>
        <v>0.90268666297013134</v>
      </c>
      <c r="X11" s="66">
        <f>VLOOKUP(A11,'[1]12 meses'!$A$4:$J$600,4,FALSE)/1000000</f>
        <v>4165.2191030000004</v>
      </c>
      <c r="Y11" s="65">
        <f>VLOOKUP(A11,'[1]12 meses'!$A$4:$J$600,6,FALSE)/1000000</f>
        <v>4302.4750940000004</v>
      </c>
      <c r="Z11" s="11">
        <f>(Y11/X11-1)*100</f>
        <v>3.2952886176177643</v>
      </c>
      <c r="AA11" s="66">
        <f>U11/X11*1000</f>
        <v>1553.6312558777774</v>
      </c>
      <c r="AB11" s="65">
        <f>V11/Y11*1000</f>
        <v>1517.6448984227402</v>
      </c>
      <c r="AC11" s="11">
        <f>(AB11/AA11-1)*100</f>
        <v>-2.3162740398593229</v>
      </c>
    </row>
    <row r="12" spans="1:29" x14ac:dyDescent="0.2">
      <c r="A12" s="82" t="s">
        <v>87</v>
      </c>
      <c r="B12" s="54" t="s">
        <v>80</v>
      </c>
      <c r="C12" s="52">
        <f>VLOOKUP(A12,[1]Mês!$A$4:$J$560,3,FALSE)/1000000</f>
        <v>470.44308000000001</v>
      </c>
      <c r="D12" s="51">
        <f>VLOOKUP(A12,[1]Mês!$A$4:$J$560,5,FALSE)/1000000</f>
        <v>698.21035099999995</v>
      </c>
      <c r="E12" s="17">
        <f>(D12/C12-1)*100</f>
        <v>48.415479084100866</v>
      </c>
      <c r="F12" s="52">
        <f>VLOOKUP(A12,[1]Mês!$A$4:$J$560,4,FALSE)/1000000</f>
        <v>348.98776600000002</v>
      </c>
      <c r="G12" s="51">
        <f>VLOOKUP(A12,[1]Mês!$A$4:$J$560,6,FALSE)/1000000</f>
        <v>402.916629</v>
      </c>
      <c r="H12" s="17">
        <f>(G12/F12-1)*100</f>
        <v>15.45293796917797</v>
      </c>
      <c r="I12" s="52">
        <f>C12/F12*1000</f>
        <v>1348.0216954080847</v>
      </c>
      <c r="J12" s="51">
        <f>D12/G12*1000</f>
        <v>1732.8903816476634</v>
      </c>
      <c r="K12" s="53">
        <f>(J12/I12-1)*100</f>
        <v>28.550629975066389</v>
      </c>
      <c r="L12" s="52">
        <f>VLOOKUP(A12,[1]Ano!$A$4:$J$616,3,FALSE)/1000000</f>
        <v>3445.6326800000002</v>
      </c>
      <c r="M12" s="51">
        <f>VLOOKUP(A12,[1]Ano!$A$4:$J$616,5,FALSE)/1000000</f>
        <v>3961.6030179999998</v>
      </c>
      <c r="N12" s="17">
        <f>(M12/L12-1)*100</f>
        <v>14.974618188262578</v>
      </c>
      <c r="O12" s="52">
        <f>VLOOKUP(A12,[1]Ano!$A$4:$J$616,4,FALSE)/1000000</f>
        <v>2362.8751969999998</v>
      </c>
      <c r="P12" s="51">
        <f>VLOOKUP(A12,[1]Ano!$A$4:$J$616,6,FALSE)/1000000</f>
        <v>2532.6077599999999</v>
      </c>
      <c r="Q12" s="17">
        <f>(P12/O12-1)*100</f>
        <v>7.183306304772219</v>
      </c>
      <c r="R12" s="52">
        <f>L12/O12*1000</f>
        <v>1458.2372714287712</v>
      </c>
      <c r="S12" s="51">
        <f>M12/P12*1000</f>
        <v>1564.2386794234574</v>
      </c>
      <c r="T12" s="17">
        <f>(S12/R12-1)*100</f>
        <v>7.2691468028948769</v>
      </c>
      <c r="U12" s="52">
        <f>VLOOKUP(A12,'[1]12 meses'!$A$4:$J$600,3,FALSE)/1000000</f>
        <v>6226.7206800000004</v>
      </c>
      <c r="V12" s="51">
        <f>VLOOKUP(A12,'[1]12 meses'!$A$4:$J$600,5,FALSE)/1000000</f>
        <v>6253.0416960000002</v>
      </c>
      <c r="W12" s="17">
        <f>(V12/U12-1)*100</f>
        <v>0.4227107229097582</v>
      </c>
      <c r="X12" s="52">
        <f>VLOOKUP(A12,'[1]12 meses'!$A$4:$J$600,4,FALSE)/1000000</f>
        <v>4077.1659049999998</v>
      </c>
      <c r="Y12" s="51">
        <f>VLOOKUP(A12,'[1]12 meses'!$A$4:$J$600,6,FALSE)/1000000</f>
        <v>4202.6045940000004</v>
      </c>
      <c r="Z12" s="17">
        <f>(Y12/X12-1)*100</f>
        <v>3.0766147839647484</v>
      </c>
      <c r="AA12" s="52">
        <f>U12/X12*1000</f>
        <v>1527.2178824913431</v>
      </c>
      <c r="AB12" s="51">
        <f>V12/Y12*1000</f>
        <v>1487.8967450155508</v>
      </c>
      <c r="AC12" s="17">
        <f>(AB12/AA12-1)*100</f>
        <v>-2.5746907449543444</v>
      </c>
    </row>
    <row r="13" spans="1:29" x14ac:dyDescent="0.2">
      <c r="A13" s="69" t="s">
        <v>86</v>
      </c>
      <c r="B13" s="68" t="s">
        <v>85</v>
      </c>
      <c r="C13" s="66">
        <f>VLOOKUP(A13,[1]Mês!$A$4:$J$560,3,FALSE)/1000000</f>
        <v>776.35457899999994</v>
      </c>
      <c r="D13" s="65">
        <f>VLOOKUP(A13,[1]Mês!$A$4:$J$560,5,FALSE)/1000000</f>
        <v>1009.049975</v>
      </c>
      <c r="E13" s="11">
        <f>(D13/C13-1)*100</f>
        <v>29.9728245693776</v>
      </c>
      <c r="F13" s="66">
        <f>VLOOKUP(A13,[1]Mês!$A$4:$J$560,4,FALSE)/1000000</f>
        <v>193.91481400000001</v>
      </c>
      <c r="G13" s="65">
        <f>VLOOKUP(A13,[1]Mês!$A$4:$J$560,6,FALSE)/1000000</f>
        <v>191.095316</v>
      </c>
      <c r="H13" s="11">
        <f>(G13/F13-1)*100</f>
        <v>-1.4539879351352702</v>
      </c>
      <c r="I13" s="66">
        <f>C13/F13*1000</f>
        <v>4003.5857136732211</v>
      </c>
      <c r="J13" s="65">
        <f>D13/G13*1000</f>
        <v>5280.3490745947956</v>
      </c>
      <c r="K13" s="67">
        <f>(J13/I13-1)*100</f>
        <v>31.89049647572466</v>
      </c>
      <c r="L13" s="66">
        <f>VLOOKUP(A13,[1]Ano!$A$4:$J$616,3,FALSE)/1000000</f>
        <v>4683.033066</v>
      </c>
      <c r="M13" s="65">
        <f>VLOOKUP(A13,[1]Ano!$A$4:$J$616,5,FALSE)/1000000</f>
        <v>5083.0954629999997</v>
      </c>
      <c r="N13" s="11">
        <f>(M13/L13-1)*100</f>
        <v>8.5428053007900786</v>
      </c>
      <c r="O13" s="66">
        <f>VLOOKUP(A13,[1]Ano!$A$4:$J$616,4,FALSE)/1000000</f>
        <v>1100.7765529999999</v>
      </c>
      <c r="P13" s="65">
        <f>VLOOKUP(A13,[1]Ano!$A$4:$J$616,6,FALSE)/1000000</f>
        <v>1064.9957730000001</v>
      </c>
      <c r="Q13" s="11">
        <f>(P13/O13-1)*100</f>
        <v>-3.2505034652568376</v>
      </c>
      <c r="R13" s="66">
        <f>L13/O13*1000</f>
        <v>4254.2994336471847</v>
      </c>
      <c r="S13" s="65">
        <f>M13/P13*1000</f>
        <v>4772.8785332934831</v>
      </c>
      <c r="T13" s="11">
        <f>(S13/R13-1)*100</f>
        <v>12.189529856428649</v>
      </c>
      <c r="U13" s="66">
        <f>VLOOKUP(A13,'[1]12 meses'!$A$4:$J$600,3,FALSE)/1000000</f>
        <v>8556.2494970000007</v>
      </c>
      <c r="V13" s="65">
        <f>VLOOKUP(A13,'[1]12 meses'!$A$4:$J$600,5,FALSE)/1000000</f>
        <v>8878.2784630000006</v>
      </c>
      <c r="W13" s="11">
        <f>(V13/U13-1)*100</f>
        <v>3.7636696558803084</v>
      </c>
      <c r="X13" s="66">
        <f>VLOOKUP(A13,'[1]12 meses'!$A$4:$J$600,4,FALSE)/1000000</f>
        <v>1974.4162719999999</v>
      </c>
      <c r="Y13" s="65">
        <f>VLOOKUP(A13,'[1]12 meses'!$A$4:$J$600,6,FALSE)/1000000</f>
        <v>1975.4587509999999</v>
      </c>
      <c r="Z13" s="11">
        <f>(Y13/X13-1)*100</f>
        <v>5.2799352131760457E-2</v>
      </c>
      <c r="AA13" s="66">
        <f>U13/X13*1000</f>
        <v>4333.5590464582638</v>
      </c>
      <c r="AB13" s="65">
        <f>V13/Y13*1000</f>
        <v>4494.2869389227762</v>
      </c>
      <c r="AC13" s="11">
        <f>(AB13/AA13-1)*100</f>
        <v>3.7089120222296712</v>
      </c>
    </row>
    <row r="14" spans="1:29" x14ac:dyDescent="0.2">
      <c r="A14" s="82" t="s">
        <v>84</v>
      </c>
      <c r="B14" s="54" t="s">
        <v>80</v>
      </c>
      <c r="C14" s="52">
        <f>VLOOKUP(A14,[1]Mês!$A$4:$J$560,3,FALSE)/1000000</f>
        <v>690.89503999999999</v>
      </c>
      <c r="D14" s="51">
        <f>VLOOKUP(A14,[1]Mês!$A$4:$J$560,5,FALSE)/1000000</f>
        <v>902.59624199999996</v>
      </c>
      <c r="E14" s="17">
        <f>(D14/C14-1)*100</f>
        <v>30.641586600476955</v>
      </c>
      <c r="F14" s="52">
        <f>VLOOKUP(A14,[1]Mês!$A$4:$J$560,4,FALSE)/1000000</f>
        <v>169.27457100000001</v>
      </c>
      <c r="G14" s="51">
        <f>VLOOKUP(A14,[1]Mês!$A$4:$J$560,6,FALSE)/1000000</f>
        <v>166.29389599999999</v>
      </c>
      <c r="H14" s="17">
        <f>(G14/F14-1)*100</f>
        <v>-1.7608521955728484</v>
      </c>
      <c r="I14" s="52">
        <f>C14/F14*1000</f>
        <v>4081.50518957747</v>
      </c>
      <c r="J14" s="51">
        <f>D14/G14*1000</f>
        <v>5427.7172145873601</v>
      </c>
      <c r="K14" s="53">
        <f>(J14/I14-1)*100</f>
        <v>32.983224631137965</v>
      </c>
      <c r="L14" s="52">
        <f>VLOOKUP(A14,[1]Ano!$A$4:$J$616,3,FALSE)/1000000</f>
        <v>4138.5658350000003</v>
      </c>
      <c r="M14" s="51">
        <f>VLOOKUP(A14,[1]Ano!$A$4:$J$616,5,FALSE)/1000000</f>
        <v>4417.8319309999997</v>
      </c>
      <c r="N14" s="17">
        <f>(M14/L14-1)*100</f>
        <v>6.7478954578476413</v>
      </c>
      <c r="O14" s="52">
        <f>VLOOKUP(A14,[1]Ano!$A$4:$J$616,4,FALSE)/1000000</f>
        <v>945.88652300000001</v>
      </c>
      <c r="P14" s="51">
        <f>VLOOKUP(A14,[1]Ano!$A$4:$J$616,6,FALSE)/1000000</f>
        <v>902.09866299999999</v>
      </c>
      <c r="Q14" s="17">
        <f>(P14/O14-1)*100</f>
        <v>-4.6292931483071786</v>
      </c>
      <c r="R14" s="52">
        <f>L14/O14*1000</f>
        <v>4375.3301631510831</v>
      </c>
      <c r="S14" s="51">
        <f>M14/P14*1000</f>
        <v>4897.2824284077224</v>
      </c>
      <c r="T14" s="17">
        <f>(S14/R14-1)*100</f>
        <v>11.929437226303685</v>
      </c>
      <c r="U14" s="52">
        <f>VLOOKUP(A14,'[1]12 meses'!$A$4:$J$600,3,FALSE)/1000000</f>
        <v>7544.9333319999996</v>
      </c>
      <c r="V14" s="51">
        <f>VLOOKUP(A14,'[1]12 meses'!$A$4:$J$600,5,FALSE)/1000000</f>
        <v>7726.1522420000001</v>
      </c>
      <c r="W14" s="17">
        <f>(V14/U14-1)*100</f>
        <v>2.4018623097888048</v>
      </c>
      <c r="X14" s="52">
        <f>VLOOKUP(A14,'[1]12 meses'!$A$4:$J$600,4,FALSE)/1000000</f>
        <v>1694.1307859999999</v>
      </c>
      <c r="Y14" s="51">
        <f>VLOOKUP(A14,'[1]12 meses'!$A$4:$J$600,6,FALSE)/1000000</f>
        <v>1680.6163650000001</v>
      </c>
      <c r="Z14" s="17">
        <f>(Y14/X14-1)*100</f>
        <v>-0.79772005276573799</v>
      </c>
      <c r="AA14" s="52">
        <f>U14/X14*1000</f>
        <v>4453.5719404605634</v>
      </c>
      <c r="AB14" s="51">
        <f>V14/Y14*1000</f>
        <v>4597.2135002981477</v>
      </c>
      <c r="AC14" s="17">
        <f>(AB14/AA14-1)*100</f>
        <v>3.2253113176999637</v>
      </c>
    </row>
    <row r="15" spans="1:29" x14ac:dyDescent="0.2">
      <c r="A15" s="69" t="s">
        <v>83</v>
      </c>
      <c r="B15" s="68" t="s">
        <v>82</v>
      </c>
      <c r="C15" s="66">
        <f>VLOOKUP(A15,[1]Mês!$A$4:$J$560,3,FALSE)/1000000</f>
        <v>201.89846900000001</v>
      </c>
      <c r="D15" s="65">
        <f>VLOOKUP(A15,[1]Mês!$A$4:$J$560,5,FALSE)/1000000</f>
        <v>244.27600799999999</v>
      </c>
      <c r="E15" s="11">
        <f>(D15/C15-1)*100</f>
        <v>20.989529643238637</v>
      </c>
      <c r="F15" s="66">
        <f>VLOOKUP(A15,[1]Mês!$A$4:$J$560,4,FALSE)/1000000</f>
        <v>99.286897999999994</v>
      </c>
      <c r="G15" s="65">
        <f>VLOOKUP(A15,[1]Mês!$A$4:$J$560,6,FALSE)/1000000</f>
        <v>100.973696</v>
      </c>
      <c r="H15" s="11">
        <f>(G15/F15-1)*100</f>
        <v>1.6989129824561688</v>
      </c>
      <c r="I15" s="66">
        <f>C15/F15*1000</f>
        <v>2033.4855158834757</v>
      </c>
      <c r="J15" s="65">
        <f>D15/G15*1000</f>
        <v>2419.2043836842417</v>
      </c>
      <c r="K15" s="67">
        <f>(J15/I15-1)*100</f>
        <v>18.968360717985512</v>
      </c>
      <c r="L15" s="66">
        <f>VLOOKUP(A15,[1]Ano!$A$4:$J$616,3,FALSE)/1000000</f>
        <v>1270.8908699999999</v>
      </c>
      <c r="M15" s="65">
        <f>VLOOKUP(A15,[1]Ano!$A$4:$J$616,5,FALSE)/1000000</f>
        <v>1583.531622</v>
      </c>
      <c r="N15" s="11">
        <f>(M15/L15-1)*100</f>
        <v>24.600125736995814</v>
      </c>
      <c r="O15" s="66">
        <f>VLOOKUP(A15,[1]Ano!$A$4:$J$616,4,FALSE)/1000000</f>
        <v>571.78585299999997</v>
      </c>
      <c r="P15" s="65">
        <f>VLOOKUP(A15,[1]Ano!$A$4:$J$616,6,FALSE)/1000000</f>
        <v>655.02528400000006</v>
      </c>
      <c r="Q15" s="11">
        <f>(P15/O15-1)*100</f>
        <v>14.557798267177491</v>
      </c>
      <c r="R15" s="66">
        <f>L15/O15*1000</f>
        <v>2222.6693146253829</v>
      </c>
      <c r="S15" s="65">
        <f>M15/P15*1000</f>
        <v>2417.5122101088236</v>
      </c>
      <c r="T15" s="11">
        <f>(S15/R15-1)*100</f>
        <v>8.7661666178299846</v>
      </c>
      <c r="U15" s="66">
        <f>VLOOKUP(A15,'[1]12 meses'!$A$4:$J$600,3,FALSE)/1000000</f>
        <v>2018.902744</v>
      </c>
      <c r="V15" s="65">
        <f>VLOOKUP(A15,'[1]12 meses'!$A$4:$J$600,5,FALSE)/1000000</f>
        <v>2566.9190330000001</v>
      </c>
      <c r="W15" s="11">
        <f>(V15/U15-1)*100</f>
        <v>27.144263914081847</v>
      </c>
      <c r="X15" s="66">
        <f>VLOOKUP(A15,'[1]12 meses'!$A$4:$J$600,4,FALSE)/1000000</f>
        <v>903.87951699999996</v>
      </c>
      <c r="Y15" s="65">
        <f>VLOOKUP(A15,'[1]12 meses'!$A$4:$J$600,6,FALSE)/1000000</f>
        <v>1093.363175</v>
      </c>
      <c r="Z15" s="11">
        <f>(Y15/X15-1)*100</f>
        <v>20.963375586704448</v>
      </c>
      <c r="AA15" s="66">
        <f>U15/X15*1000</f>
        <v>2233.5971841698456</v>
      </c>
      <c r="AB15" s="65">
        <f>V15/Y15*1000</f>
        <v>2347.7277191085204</v>
      </c>
      <c r="AC15" s="11">
        <f>(AB15/AA15-1)*100</f>
        <v>5.1097187866975924</v>
      </c>
    </row>
    <row r="16" spans="1:29" x14ac:dyDescent="0.2">
      <c r="A16" s="82" t="s">
        <v>81</v>
      </c>
      <c r="B16" s="54" t="s">
        <v>80</v>
      </c>
      <c r="C16" s="52">
        <f>VLOOKUP(A16,[1]Mês!$A$4:$J$560,3,FALSE)/1000000</f>
        <v>191.57047900000001</v>
      </c>
      <c r="D16" s="51">
        <f>VLOOKUP(A16,[1]Mês!$A$4:$J$560,5,FALSE)/1000000</f>
        <v>231.88517400000001</v>
      </c>
      <c r="E16" s="17">
        <f>(D16/C16-1)*100</f>
        <v>21.044314975064605</v>
      </c>
      <c r="F16" s="52">
        <f>VLOOKUP(A16,[1]Mês!$A$4:$J$560,4,FALSE)/1000000</f>
        <v>90.246754999999993</v>
      </c>
      <c r="G16" s="51">
        <f>VLOOKUP(A16,[1]Mês!$A$4:$J$560,6,FALSE)/1000000</f>
        <v>92.844333000000006</v>
      </c>
      <c r="H16" s="17">
        <f>(G16/F16-1)*100</f>
        <v>2.8783062615381771</v>
      </c>
      <c r="I16" s="52">
        <f>C16/F16*1000</f>
        <v>2122.7409118477449</v>
      </c>
      <c r="J16" s="51">
        <f>D16/G16*1000</f>
        <v>2497.5694962448592</v>
      </c>
      <c r="K16" s="53">
        <f>(J16/I16-1)*100</f>
        <v>17.657764181444268</v>
      </c>
      <c r="L16" s="52">
        <f>VLOOKUP(A16,[1]Ano!$A$4:$J$616,3,FALSE)/1000000</f>
        <v>1199.889338</v>
      </c>
      <c r="M16" s="51">
        <f>VLOOKUP(A16,[1]Ano!$A$4:$J$616,5,FALSE)/1000000</f>
        <v>1497.2724229999999</v>
      </c>
      <c r="N16" s="17">
        <f>(M16/L16-1)*100</f>
        <v>24.784209308475404</v>
      </c>
      <c r="O16" s="52">
        <f>VLOOKUP(A16,[1]Ano!$A$4:$J$616,4,FALSE)/1000000</f>
        <v>511.50854199999998</v>
      </c>
      <c r="P16" s="51">
        <f>VLOOKUP(A16,[1]Ano!$A$4:$J$616,6,FALSE)/1000000</f>
        <v>593.31468500000005</v>
      </c>
      <c r="Q16" s="17">
        <f>(P16/O16-1)*100</f>
        <v>15.99311375722834</v>
      </c>
      <c r="R16" s="52">
        <f>L16/O16*1000</f>
        <v>2345.7855333332832</v>
      </c>
      <c r="S16" s="51">
        <f>M16/P16*1000</f>
        <v>2523.5721630587987</v>
      </c>
      <c r="T16" s="17">
        <f>(S16/R16-1)*100</f>
        <v>7.578980567455651</v>
      </c>
      <c r="U16" s="52">
        <f>VLOOKUP(A16,'[1]12 meses'!$A$4:$J$600,3,FALSE)/1000000</f>
        <v>1896.524377</v>
      </c>
      <c r="V16" s="51">
        <f>VLOOKUP(A16,'[1]12 meses'!$A$4:$J$600,5,FALSE)/1000000</f>
        <v>2417.8470269999998</v>
      </c>
      <c r="W16" s="17">
        <f>(V16/U16-1)*100</f>
        <v>27.48831791050581</v>
      </c>
      <c r="X16" s="52">
        <f>VLOOKUP(A16,'[1]12 meses'!$A$4:$J$600,4,FALSE)/1000000</f>
        <v>802.57623000000001</v>
      </c>
      <c r="Y16" s="51">
        <f>VLOOKUP(A16,'[1]12 meses'!$A$4:$J$600,6,FALSE)/1000000</f>
        <v>982.90817500000003</v>
      </c>
      <c r="Z16" s="17">
        <f>(Y16/X16-1)*100</f>
        <v>22.469136047051876</v>
      </c>
      <c r="AA16" s="52">
        <f>U16/X16*1000</f>
        <v>2363.0457844484131</v>
      </c>
      <c r="AB16" s="51">
        <f>V16/Y16*1000</f>
        <v>2459.8910544212331</v>
      </c>
      <c r="AC16" s="17">
        <f>(AB16/AA16-1)*100</f>
        <v>4.0983238924177545</v>
      </c>
    </row>
    <row r="17" spans="1:29" s="35" customFormat="1" x14ac:dyDescent="0.2">
      <c r="A17" s="83" t="s">
        <v>40</v>
      </c>
      <c r="B17" s="60" t="s">
        <v>79</v>
      </c>
      <c r="C17" s="58">
        <f>VLOOKUP(A17,[1]Mês!$A$4:$J$560,3,FALSE)/1000000</f>
        <v>916.45897500000001</v>
      </c>
      <c r="D17" s="57">
        <f>VLOOKUP(A17,[1]Mês!$A$4:$J$560,5,FALSE)/1000000</f>
        <v>1296.0734829999999</v>
      </c>
      <c r="E17" s="56">
        <f>(D17/C17-1)*100</f>
        <v>41.421876849424692</v>
      </c>
      <c r="F17" s="58">
        <f>VLOOKUP(A17,[1]Mês!$A$4:$J$560,4,FALSE)/1000000</f>
        <v>2360.7157900000002</v>
      </c>
      <c r="G17" s="57">
        <f>VLOOKUP(A17,[1]Mês!$A$4:$J$560,6,FALSE)/1000000</f>
        <v>2556.0805829999999</v>
      </c>
      <c r="H17" s="56">
        <f>(G17/F17-1)*100</f>
        <v>8.2756591804725268</v>
      </c>
      <c r="I17" s="58">
        <f>C17/F17*1000</f>
        <v>388.21232902415579</v>
      </c>
      <c r="J17" s="57">
        <f>D17/G17*1000</f>
        <v>507.0550168175194</v>
      </c>
      <c r="K17" s="59">
        <f>(J17/I17-1)*100</f>
        <v>30.61280616514599</v>
      </c>
      <c r="L17" s="58">
        <f>VLOOKUP(A17,[1]Ano!$A$4:$J$616,3,FALSE)/1000000</f>
        <v>6590.3492299999998</v>
      </c>
      <c r="M17" s="57">
        <f>VLOOKUP(A17,[1]Ano!$A$4:$J$616,5,FALSE)/1000000</f>
        <v>7699.4573380000002</v>
      </c>
      <c r="N17" s="56">
        <f>(M17/L17-1)*100</f>
        <v>16.829276708906683</v>
      </c>
      <c r="O17" s="58">
        <f>VLOOKUP(A17,[1]Ano!$A$4:$J$616,4,FALSE)/1000000</f>
        <v>15366.097545000001</v>
      </c>
      <c r="P17" s="57">
        <f>VLOOKUP(A17,[1]Ano!$A$4:$J$616,6,FALSE)/1000000</f>
        <v>16779.034935</v>
      </c>
      <c r="Q17" s="56">
        <f>(P17/O17-1)*100</f>
        <v>9.1951608784349936</v>
      </c>
      <c r="R17" s="58">
        <f>L17/O17*1000</f>
        <v>428.88893622469834</v>
      </c>
      <c r="S17" s="57">
        <f>M17/P17*1000</f>
        <v>458.87366989977608</v>
      </c>
      <c r="T17" s="56">
        <f>(S17/R17-1)*100</f>
        <v>6.9912583754243807</v>
      </c>
      <c r="U17" s="58">
        <f>VLOOKUP(A17,'[1]12 meses'!$A$4:$J$600,3,FALSE)/1000000</f>
        <v>11285.146063</v>
      </c>
      <c r="V17" s="57">
        <f>VLOOKUP(A17,'[1]12 meses'!$A$4:$J$600,5,FALSE)/1000000</f>
        <v>12523.732059</v>
      </c>
      <c r="W17" s="56">
        <f>(V17/U17-1)*100</f>
        <v>10.975365219781107</v>
      </c>
      <c r="X17" s="58">
        <f>VLOOKUP(A17,'[1]12 meses'!$A$4:$J$600,4,FALSE)/1000000</f>
        <v>25541.315839999999</v>
      </c>
      <c r="Y17" s="57">
        <f>VLOOKUP(A17,'[1]12 meses'!$A$4:$J$600,6,FALSE)/1000000</f>
        <v>28477.189747</v>
      </c>
      <c r="Z17" s="56">
        <f>(Y17/X17-1)*100</f>
        <v>11.494607111831566</v>
      </c>
      <c r="AA17" s="58">
        <f>U17/X17*1000</f>
        <v>441.83886741365319</v>
      </c>
      <c r="AB17" s="57">
        <f>V17/Y17*1000</f>
        <v>439.781178208406</v>
      </c>
      <c r="AC17" s="56">
        <f>(AB17/AA17-1)*100</f>
        <v>-0.46571032043696281</v>
      </c>
    </row>
    <row r="18" spans="1:29" x14ac:dyDescent="0.2">
      <c r="A18" s="82" t="s">
        <v>78</v>
      </c>
      <c r="B18" s="54" t="s">
        <v>77</v>
      </c>
      <c r="C18" s="52">
        <f>VLOOKUP(A18,[1]Mês!$A$4:$J$560,3,FALSE)/1000000</f>
        <v>469.95996200000002</v>
      </c>
      <c r="D18" s="51">
        <f>VLOOKUP(A18,[1]Mês!$A$4:$J$560,5,FALSE)/1000000</f>
        <v>595.18961000000002</v>
      </c>
      <c r="E18" s="17">
        <f>(D18/C18-1)*100</f>
        <v>26.646875931103242</v>
      </c>
      <c r="F18" s="52">
        <f>VLOOKUP(A18,[1]Mês!$A$4:$J$560,4,FALSE)/1000000</f>
        <v>1447.6623030000001</v>
      </c>
      <c r="G18" s="51">
        <f>VLOOKUP(A18,[1]Mês!$A$4:$J$560,6,FALSE)/1000000</f>
        <v>1414.1845579999999</v>
      </c>
      <c r="H18" s="17">
        <f>(G18/F18-1)*100</f>
        <v>-2.3125382853876886</v>
      </c>
      <c r="I18" s="52">
        <f>C18/F18*1000</f>
        <v>324.63369463036992</v>
      </c>
      <c r="J18" s="51">
        <f>D18/G18*1000</f>
        <v>420.87124105056165</v>
      </c>
      <c r="K18" s="53">
        <f>(J18/I18-1)*100</f>
        <v>29.644965390844114</v>
      </c>
      <c r="L18" s="52">
        <f>VLOOKUP(A18,[1]Ano!$A$4:$J$616,3,FALSE)/1000000</f>
        <v>3608.1129649999998</v>
      </c>
      <c r="M18" s="51">
        <f>VLOOKUP(A18,[1]Ano!$A$4:$J$616,5,FALSE)/1000000</f>
        <v>3746.4868569999999</v>
      </c>
      <c r="N18" s="17">
        <f>(M18/L18-1)*100</f>
        <v>3.8350764885211941</v>
      </c>
      <c r="O18" s="52">
        <f>VLOOKUP(A18,[1]Ano!$A$4:$J$616,4,FALSE)/1000000</f>
        <v>9565.1860930000003</v>
      </c>
      <c r="P18" s="51">
        <f>VLOOKUP(A18,[1]Ano!$A$4:$J$616,6,FALSE)/1000000</f>
        <v>9488.1129020000008</v>
      </c>
      <c r="Q18" s="17">
        <f>(P18/O18-1)*100</f>
        <v>-0.80576781518556517</v>
      </c>
      <c r="R18" s="52">
        <f>L18/O18*1000</f>
        <v>377.21304425436017</v>
      </c>
      <c r="S18" s="51">
        <f>M18/P18*1000</f>
        <v>394.86111682021379</v>
      </c>
      <c r="T18" s="17">
        <f>(S18/R18-1)*100</f>
        <v>4.6785424933378783</v>
      </c>
      <c r="U18" s="52">
        <f>VLOOKUP(A18,'[1]12 meses'!$A$4:$J$600,3,FALSE)/1000000</f>
        <v>6106.5116150000003</v>
      </c>
      <c r="V18" s="51">
        <f>VLOOKUP(A18,'[1]12 meses'!$A$4:$J$600,5,FALSE)/1000000</f>
        <v>6127.9574940000002</v>
      </c>
      <c r="W18" s="17">
        <f>(V18/U18-1)*100</f>
        <v>0.35119689197544712</v>
      </c>
      <c r="X18" s="52">
        <f>VLOOKUP(A18,'[1]12 meses'!$A$4:$J$600,4,FALSE)/1000000</f>
        <v>15725.647644000001</v>
      </c>
      <c r="Y18" s="51">
        <f>VLOOKUP(A18,'[1]12 meses'!$A$4:$J$600,6,FALSE)/1000000</f>
        <v>16139.575482</v>
      </c>
      <c r="Z18" s="17">
        <f>(Y18/X18-1)*100</f>
        <v>2.6321830895017495</v>
      </c>
      <c r="AA18" s="52">
        <f>U18/X18*1000</f>
        <v>388.31542924274368</v>
      </c>
      <c r="AB18" s="51">
        <f>V18/Y18*1000</f>
        <v>379.68517206876555</v>
      </c>
      <c r="AC18" s="17">
        <f>(AB18/AA18-1)*100</f>
        <v>-2.2224862892540886</v>
      </c>
    </row>
    <row r="19" spans="1:29" x14ac:dyDescent="0.2">
      <c r="A19" s="69" t="s">
        <v>76</v>
      </c>
      <c r="B19" s="68" t="s">
        <v>75</v>
      </c>
      <c r="C19" s="66">
        <f>VLOOKUP(A19,[1]Mês!$A$4:$J$560,3,FALSE)/1000000</f>
        <v>315.92628200000001</v>
      </c>
      <c r="D19" s="65">
        <f>VLOOKUP(A19,[1]Mês!$A$4:$J$560,5,FALSE)/1000000</f>
        <v>540.31352400000003</v>
      </c>
      <c r="E19" s="11">
        <f>(D19/C19-1)*100</f>
        <v>71.025189984035578</v>
      </c>
      <c r="F19" s="66">
        <f>VLOOKUP(A19,[1]Mês!$A$4:$J$560,4,FALSE)/1000000</f>
        <v>752.39032399999996</v>
      </c>
      <c r="G19" s="65">
        <f>VLOOKUP(A19,[1]Mês!$A$4:$J$560,6,FALSE)/1000000</f>
        <v>970.30317500000001</v>
      </c>
      <c r="H19" s="11">
        <f>(G19/F19-1)*100</f>
        <v>28.962739690947981</v>
      </c>
      <c r="I19" s="66">
        <f>C19/F19*1000</f>
        <v>419.89679016658914</v>
      </c>
      <c r="J19" s="65">
        <f>D19/G19*1000</f>
        <v>556.85020715303756</v>
      </c>
      <c r="K19" s="67">
        <f>(J19/I19-1)*100</f>
        <v>32.615971399093979</v>
      </c>
      <c r="L19" s="66">
        <f>VLOOKUP(A19,[1]Ano!$A$4:$J$616,3,FALSE)/1000000</f>
        <v>1902.958946</v>
      </c>
      <c r="M19" s="65">
        <f>VLOOKUP(A19,[1]Ano!$A$4:$J$616,5,FALSE)/1000000</f>
        <v>2961.5769059999998</v>
      </c>
      <c r="N19" s="11">
        <f>(M19/L19-1)*100</f>
        <v>55.630099757286075</v>
      </c>
      <c r="O19" s="66">
        <f>VLOOKUP(A19,[1]Ano!$A$4:$J$616,4,FALSE)/1000000</f>
        <v>4543.4232400000001</v>
      </c>
      <c r="P19" s="65">
        <f>VLOOKUP(A19,[1]Ano!$A$4:$J$616,6,FALSE)/1000000</f>
        <v>6150.9178140000004</v>
      </c>
      <c r="Q19" s="11">
        <f>(P19/O19-1)*100</f>
        <v>35.380691806295395</v>
      </c>
      <c r="R19" s="66">
        <f>L19/O19*1000</f>
        <v>418.83814152431898</v>
      </c>
      <c r="S19" s="65">
        <f>M19/P19*1000</f>
        <v>481.4853645514828</v>
      </c>
      <c r="T19" s="11">
        <f>(S19/R19-1)*100</f>
        <v>14.957382534256691</v>
      </c>
      <c r="U19" s="66">
        <f>VLOOKUP(A19,'[1]12 meses'!$A$4:$J$600,3,FALSE)/1000000</f>
        <v>3301.1606879999999</v>
      </c>
      <c r="V19" s="65">
        <f>VLOOKUP(A19,'[1]12 meses'!$A$4:$J$600,5,FALSE)/1000000</f>
        <v>4736.2445619999999</v>
      </c>
      <c r="W19" s="11">
        <f>(V19/U19-1)*100</f>
        <v>43.472099956135189</v>
      </c>
      <c r="X19" s="66">
        <f>VLOOKUP(A19,'[1]12 meses'!$A$4:$J$600,4,FALSE)/1000000</f>
        <v>7663.6272349999999</v>
      </c>
      <c r="Y19" s="65">
        <f>VLOOKUP(A19,'[1]12 meses'!$A$4:$J$600,6,FALSE)/1000000</f>
        <v>10348.373090999999</v>
      </c>
      <c r="Z19" s="11">
        <f>(Y19/X19-1)*100</f>
        <v>35.032312685286811</v>
      </c>
      <c r="AA19" s="66">
        <f>U19/X19*1000</f>
        <v>430.75694925811456</v>
      </c>
      <c r="AB19" s="65">
        <f>V19/Y19*1000</f>
        <v>457.68011264680058</v>
      </c>
      <c r="AC19" s="11">
        <f>(AB19/AA19-1)*100</f>
        <v>6.2501982695938763</v>
      </c>
    </row>
    <row r="20" spans="1:29" x14ac:dyDescent="0.2">
      <c r="A20" s="82" t="s">
        <v>38</v>
      </c>
      <c r="B20" s="54" t="s">
        <v>37</v>
      </c>
      <c r="C20" s="52">
        <f>VLOOKUP(A20,[1]Mês!$A$4:$J$560,3,FALSE)/1000000</f>
        <v>130.36336900000001</v>
      </c>
      <c r="D20" s="51">
        <f>VLOOKUP(A20,[1]Mês!$A$4:$J$560,5,FALSE)/1000000</f>
        <v>159.825075</v>
      </c>
      <c r="E20" s="17">
        <f>(D20/C20-1)*100</f>
        <v>22.599681356808119</v>
      </c>
      <c r="F20" s="52">
        <f>VLOOKUP(A20,[1]Mês!$A$4:$J$560,4,FALSE)/1000000</f>
        <v>160.55945199999999</v>
      </c>
      <c r="G20" s="51">
        <f>VLOOKUP(A20,[1]Mês!$A$4:$J$560,6,FALSE)/1000000</f>
        <v>171.27365499999999</v>
      </c>
      <c r="H20" s="17">
        <f>(G20/F20-1)*100</f>
        <v>6.6730440759102727</v>
      </c>
      <c r="I20" s="52">
        <f>C20/F20*1000</f>
        <v>811.93207485536266</v>
      </c>
      <c r="J20" s="51">
        <f>D20/G20*1000</f>
        <v>933.15621132742217</v>
      </c>
      <c r="K20" s="53">
        <f>(J20/I20-1)*100</f>
        <v>14.930329793123942</v>
      </c>
      <c r="L20" s="52">
        <f>VLOOKUP(A20,[1]Ano!$A$4:$J$616,3,FALSE)/1000000</f>
        <v>1078.4267090000001</v>
      </c>
      <c r="M20" s="51">
        <f>VLOOKUP(A20,[1]Ano!$A$4:$J$616,5,FALSE)/1000000</f>
        <v>988.59675600000003</v>
      </c>
      <c r="N20" s="17">
        <f>(M20/L20-1)*100</f>
        <v>-8.3297225718099384</v>
      </c>
      <c r="O20" s="52">
        <f>VLOOKUP(A20,[1]Ano!$A$4:$J$616,4,FALSE)/1000000</f>
        <v>1256.956496</v>
      </c>
      <c r="P20" s="51">
        <f>VLOOKUP(A20,[1]Ano!$A$4:$J$616,6,FALSE)/1000000</f>
        <v>1138.5854260000001</v>
      </c>
      <c r="Q20" s="17">
        <f>(P20/O20-1)*100</f>
        <v>-9.4172766023876697</v>
      </c>
      <c r="R20" s="52">
        <f>L20/O20*1000</f>
        <v>857.96661414445657</v>
      </c>
      <c r="S20" s="51">
        <f>M20/P20*1000</f>
        <v>868.26753041541201</v>
      </c>
      <c r="T20" s="17">
        <f>(S20/R20-1)*100</f>
        <v>1.2006197095707716</v>
      </c>
      <c r="U20" s="52">
        <f>VLOOKUP(A20,'[1]12 meses'!$A$4:$J$600,3,FALSE)/1000000</f>
        <v>1876.3785519999999</v>
      </c>
      <c r="V20" s="51">
        <f>VLOOKUP(A20,'[1]12 meses'!$A$4:$J$600,5,FALSE)/1000000</f>
        <v>1655.3098460000001</v>
      </c>
      <c r="W20" s="17">
        <f>(V20/U20-1)*100</f>
        <v>-11.781668777036835</v>
      </c>
      <c r="X20" s="52">
        <f>VLOOKUP(A20,'[1]12 meses'!$A$4:$J$600,4,FALSE)/1000000</f>
        <v>2151.3606949999999</v>
      </c>
      <c r="Y20" s="51">
        <f>VLOOKUP(A20,'[1]12 meses'!$A$4:$J$600,6,FALSE)/1000000</f>
        <v>1986.7070160000001</v>
      </c>
      <c r="Z20" s="17">
        <f>(Y20/X20-1)*100</f>
        <v>-7.6534669143427774</v>
      </c>
      <c r="AA20" s="52">
        <f>U20/X20*1000</f>
        <v>872.18222233069105</v>
      </c>
      <c r="AB20" s="51">
        <f>V20/Y20*1000</f>
        <v>833.19273182654331</v>
      </c>
      <c r="AC20" s="17">
        <f>(AB20/AA20-1)*100</f>
        <v>-4.470337677825853</v>
      </c>
    </row>
    <row r="21" spans="1:29" s="35" customFormat="1" x14ac:dyDescent="0.2">
      <c r="A21" s="64" t="s">
        <v>48</v>
      </c>
      <c r="B21" s="60" t="s">
        <v>47</v>
      </c>
      <c r="C21" s="58">
        <f>VLOOKUP(A21,[1]Mês!$A$4:$J$560,3,FALSE)/1000000</f>
        <v>750.58920699999999</v>
      </c>
      <c r="D21" s="57">
        <f>VLOOKUP(A21,[1]Mês!$A$4:$J$560,5,FALSE)/1000000</f>
        <v>469.07584200000002</v>
      </c>
      <c r="E21" s="56">
        <f>(D21/C21-1)*100</f>
        <v>-37.505650544213054</v>
      </c>
      <c r="F21" s="58">
        <f>VLOOKUP(A21,[1]Mês!$A$4:$J$560,4,FALSE)/1000000</f>
        <v>4275.784369</v>
      </c>
      <c r="G21" s="57">
        <f>VLOOKUP(A21,[1]Mês!$A$4:$J$560,6,FALSE)/1000000</f>
        <v>2093.4476049999998</v>
      </c>
      <c r="H21" s="56">
        <f>(G21/F21-1)*100</f>
        <v>-51.039448570471166</v>
      </c>
      <c r="I21" s="58">
        <f>C21/F21*1000</f>
        <v>175.54421416614707</v>
      </c>
      <c r="J21" s="57">
        <f>D21/G21*1000</f>
        <v>224.06858470193242</v>
      </c>
      <c r="K21" s="59">
        <f>(J21/I21-1)*100</f>
        <v>27.642249997404388</v>
      </c>
      <c r="L21" s="58">
        <f>VLOOKUP(A21,[1]Ano!$A$4:$J$616,3,FALSE)/1000000</f>
        <v>1841.7173419999999</v>
      </c>
      <c r="M21" s="57">
        <f>VLOOKUP(A21,[1]Ano!$A$4:$J$616,5,FALSE)/1000000</f>
        <v>1701.082075</v>
      </c>
      <c r="N21" s="56">
        <f>(M21/L21-1)*100</f>
        <v>-7.6360939755976904</v>
      </c>
      <c r="O21" s="58">
        <f>VLOOKUP(A21,[1]Ano!$A$4:$J$616,4,FALSE)/1000000</f>
        <v>8906.276194</v>
      </c>
      <c r="P21" s="57">
        <f>VLOOKUP(A21,[1]Ano!$A$4:$J$616,6,FALSE)/1000000</f>
        <v>6899.8254269999998</v>
      </c>
      <c r="Q21" s="56">
        <f>(P21/O21-1)*100</f>
        <v>-22.528503757290963</v>
      </c>
      <c r="R21" s="58">
        <f>L21/O21*1000</f>
        <v>206.78870741070574</v>
      </c>
      <c r="S21" s="57">
        <f>M21/P21*1000</f>
        <v>246.53987162391437</v>
      </c>
      <c r="T21" s="56">
        <f>(S21/R21-1)*100</f>
        <v>19.223082687130642</v>
      </c>
      <c r="U21" s="58">
        <f>VLOOKUP(A21,'[1]12 meses'!$A$4:$J$600,3,FALSE)/1000000</f>
        <v>6850.0340809999998</v>
      </c>
      <c r="V21" s="57">
        <f>VLOOKUP(A21,'[1]12 meses'!$A$4:$J$600,5,FALSE)/1000000</f>
        <v>6687.4363970000004</v>
      </c>
      <c r="W21" s="56">
        <f>(V21/U21-1)*100</f>
        <v>-2.3736770076954516</v>
      </c>
      <c r="X21" s="58">
        <f>VLOOKUP(A21,'[1]12 meses'!$A$4:$J$600,4,FALSE)/1000000</f>
        <v>37643.133602000002</v>
      </c>
      <c r="Y21" s="57">
        <f>VLOOKUP(A21,'[1]12 meses'!$A$4:$J$600,6,FALSE)/1000000</f>
        <v>34969.647250000002</v>
      </c>
      <c r="Z21" s="56">
        <f>(Y21/X21-1)*100</f>
        <v>-7.1021886229417301</v>
      </c>
      <c r="AA21" s="58">
        <f>U21/X21*1000</f>
        <v>181.9730034546341</v>
      </c>
      <c r="AB21" s="57">
        <f>V21/Y21*1000</f>
        <v>191.23545482718586</v>
      </c>
      <c r="AC21" s="56">
        <f>(AB21/AA21-1)*100</f>
        <v>5.0900140112601244</v>
      </c>
    </row>
    <row r="22" spans="1:29" x14ac:dyDescent="0.2">
      <c r="A22" s="69" t="s">
        <v>74</v>
      </c>
      <c r="B22" s="54" t="s">
        <v>73</v>
      </c>
      <c r="C22" s="52">
        <f>VLOOKUP(A22,[1]Mês!$A$4:$J$560,3,FALSE)/1000000</f>
        <v>629.62152200000003</v>
      </c>
      <c r="D22" s="51">
        <f>VLOOKUP(A22,[1]Mês!$A$4:$J$560,5,FALSE)/1000000</f>
        <v>400.25241899999997</v>
      </c>
      <c r="E22" s="17">
        <f>(D22/C22-1)*100</f>
        <v>-36.429679575025716</v>
      </c>
      <c r="F22" s="52">
        <f>VLOOKUP(A22,[1]Mês!$A$4:$J$560,4,FALSE)/1000000</f>
        <v>3977.6846660000001</v>
      </c>
      <c r="G22" s="51">
        <f>VLOOKUP(A22,[1]Mês!$A$4:$J$560,6,FALSE)/1000000</f>
        <v>1982.136782</v>
      </c>
      <c r="H22" s="17">
        <f>(G22/F22-1)*100</f>
        <v>-50.168579250570488</v>
      </c>
      <c r="I22" s="52">
        <f>C22/F22*1000</f>
        <v>158.28844538175869</v>
      </c>
      <c r="J22" s="51">
        <f>D22/G22*1000</f>
        <v>201.92976722632656</v>
      </c>
      <c r="K22" s="53">
        <f>(J22/I22-1)*100</f>
        <v>27.570756500459726</v>
      </c>
      <c r="L22" s="52">
        <f>VLOOKUP(A22,[1]Ano!$A$4:$J$616,3,FALSE)/1000000</f>
        <v>1191.1836929999999</v>
      </c>
      <c r="M22" s="51">
        <f>VLOOKUP(A22,[1]Ano!$A$4:$J$616,5,FALSE)/1000000</f>
        <v>1134.115726</v>
      </c>
      <c r="N22" s="17">
        <f>(M22/L22-1)*100</f>
        <v>-4.790862008551688</v>
      </c>
      <c r="O22" s="52">
        <f>VLOOKUP(A22,[1]Ano!$A$4:$J$616,4,FALSE)/1000000</f>
        <v>7216.8513160000002</v>
      </c>
      <c r="P22" s="51">
        <f>VLOOKUP(A22,[1]Ano!$A$4:$J$616,6,FALSE)/1000000</f>
        <v>5626.5056960000002</v>
      </c>
      <c r="Q22" s="17">
        <f>(P22/O22-1)*100</f>
        <v>-22.036557916527265</v>
      </c>
      <c r="R22" s="52">
        <f>L22/O22*1000</f>
        <v>165.05587282352707</v>
      </c>
      <c r="S22" s="51">
        <f>M22/P22*1000</f>
        <v>201.56661830206028</v>
      </c>
      <c r="T22" s="17">
        <f>(S22/R22-1)*100</f>
        <v>22.120234108585414</v>
      </c>
      <c r="U22" s="52">
        <f>VLOOKUP(A22,'[1]12 meses'!$A$4:$J$600,3,FALSE)/1000000</f>
        <v>5871.5105590000003</v>
      </c>
      <c r="V22" s="51">
        <f>VLOOKUP(A22,'[1]12 meses'!$A$4:$J$600,5,FALSE)/1000000</f>
        <v>5729.015472</v>
      </c>
      <c r="W22" s="17">
        <f>(V22/U22-1)*100</f>
        <v>-2.4268897342197615</v>
      </c>
      <c r="X22" s="52">
        <f>VLOOKUP(A22,'[1]12 meses'!$A$4:$J$600,4,FALSE)/1000000</f>
        <v>35262.549727999998</v>
      </c>
      <c r="Y22" s="51">
        <f>VLOOKUP(A22,'[1]12 meses'!$A$4:$J$600,6,FALSE)/1000000</f>
        <v>32810.040647000002</v>
      </c>
      <c r="Z22" s="17">
        <f>(Y22/X22-1)*100</f>
        <v>-6.95499644783939</v>
      </c>
      <c r="AA22" s="52">
        <f>U22/X22*1000</f>
        <v>166.50839500519061</v>
      </c>
      <c r="AB22" s="51">
        <f>V22/Y22*1000</f>
        <v>174.61165420786622</v>
      </c>
      <c r="AC22" s="17">
        <f>(AB22/AA22-1)*100</f>
        <v>4.8665769689408167</v>
      </c>
    </row>
    <row r="23" spans="1:29" s="35" customFormat="1" x14ac:dyDescent="0.2">
      <c r="A23" s="83" t="s">
        <v>20</v>
      </c>
      <c r="B23" s="60" t="s">
        <v>72</v>
      </c>
      <c r="C23" s="58">
        <f>VLOOKUP(A23,[1]Mês!$A$4:$J$560,3,FALSE)/1000000</f>
        <v>1039.6652859999999</v>
      </c>
      <c r="D23" s="57">
        <f>VLOOKUP(A23,[1]Mês!$A$4:$J$560,5,FALSE)/1000000</f>
        <v>930.05679399999997</v>
      </c>
      <c r="E23" s="56">
        <f>(D23/C23-1)*100</f>
        <v>-10.542671134255798</v>
      </c>
      <c r="F23" s="58">
        <f>VLOOKUP(A23,[1]Mês!$A$4:$J$560,4,FALSE)/1000000</f>
        <v>3532.3163559999998</v>
      </c>
      <c r="G23" s="57">
        <f>VLOOKUP(A23,[1]Mês!$A$4:$J$560,6,FALSE)/1000000</f>
        <v>2643.3366620000002</v>
      </c>
      <c r="H23" s="56">
        <f>(G23/F23-1)*100</f>
        <v>-25.167046334623365</v>
      </c>
      <c r="I23" s="58">
        <f>C23/F23*1000</f>
        <v>294.32960732240826</v>
      </c>
      <c r="J23" s="57">
        <f>D23/G23*1000</f>
        <v>351.84954204671789</v>
      </c>
      <c r="K23" s="59">
        <f>(J23/I23-1)*100</f>
        <v>19.542694072670152</v>
      </c>
      <c r="L23" s="58">
        <f>VLOOKUP(A23,[1]Ano!$A$4:$J$616,3,FALSE)/1000000</f>
        <v>4600.8044470000004</v>
      </c>
      <c r="M23" s="57">
        <f>VLOOKUP(A23,[1]Ano!$A$4:$J$616,5,FALSE)/1000000</f>
        <v>5575.7116509999996</v>
      </c>
      <c r="N23" s="56">
        <f>(M23/L23-1)*100</f>
        <v>21.189929179356824</v>
      </c>
      <c r="O23" s="58">
        <f>VLOOKUP(A23,[1]Ano!$A$4:$J$616,4,FALSE)/1000000</f>
        <v>15310.00056</v>
      </c>
      <c r="P23" s="57">
        <f>VLOOKUP(A23,[1]Ano!$A$4:$J$616,6,FALSE)/1000000</f>
        <v>16258.52766</v>
      </c>
      <c r="Q23" s="56">
        <f>(P23/O23-1)*100</f>
        <v>6.195473973255039</v>
      </c>
      <c r="R23" s="58">
        <f>L23/O23*1000</f>
        <v>300.50975040591379</v>
      </c>
      <c r="S23" s="57">
        <f>M23/P23*1000</f>
        <v>342.94074885499191</v>
      </c>
      <c r="T23" s="56">
        <f>(S23/R23-1)*100</f>
        <v>14.119674450417797</v>
      </c>
      <c r="U23" s="58">
        <f>VLOOKUP(A23,'[1]12 meses'!$A$4:$J$600,3,FALSE)/1000000</f>
        <v>7624.7173599999996</v>
      </c>
      <c r="V23" s="57">
        <f>VLOOKUP(A23,'[1]12 meses'!$A$4:$J$600,5,FALSE)/1000000</f>
        <v>10925.310148</v>
      </c>
      <c r="W23" s="56">
        <f>(V23/U23-1)*100</f>
        <v>43.28806737565418</v>
      </c>
      <c r="X23" s="58">
        <f>VLOOKUP(A23,'[1]12 meses'!$A$4:$J$600,4,FALSE)/1000000</f>
        <v>24761.258333000002</v>
      </c>
      <c r="Y23" s="57">
        <f>VLOOKUP(A23,'[1]12 meses'!$A$4:$J$600,6,FALSE)/1000000</f>
        <v>33763.280049000001</v>
      </c>
      <c r="Z23" s="56">
        <f>(Y23/X23-1)*100</f>
        <v>36.355267551175949</v>
      </c>
      <c r="AA23" s="58">
        <f>U23/X23*1000</f>
        <v>307.92931673582723</v>
      </c>
      <c r="AB23" s="57">
        <f>V23/Y23*1000</f>
        <v>323.58556787564203</v>
      </c>
      <c r="AC23" s="56">
        <f>(AB23/AA23-1)*100</f>
        <v>5.0843652386779015</v>
      </c>
    </row>
    <row r="24" spans="1:29" x14ac:dyDescent="0.2">
      <c r="A24" s="69" t="s">
        <v>71</v>
      </c>
      <c r="B24" s="54" t="s">
        <v>70</v>
      </c>
      <c r="C24" s="52">
        <f>VLOOKUP(A24,[1]Mês!$A$4:$J$560,3,FALSE)/1000000</f>
        <v>910.55024100000003</v>
      </c>
      <c r="D24" s="51">
        <f>VLOOKUP(A24,[1]Mês!$A$4:$J$560,5,FALSE)/1000000</f>
        <v>811.67010400000004</v>
      </c>
      <c r="E24" s="17">
        <f>(D24/C24-1)*100</f>
        <v>-10.859382881652547</v>
      </c>
      <c r="F24" s="52">
        <f>VLOOKUP(A24,[1]Mês!$A$4:$J$560,4,FALSE)/1000000</f>
        <v>3289.2949509999999</v>
      </c>
      <c r="G24" s="51">
        <f>VLOOKUP(A24,[1]Mês!$A$4:$J$560,6,FALSE)/1000000</f>
        <v>2466.132192</v>
      </c>
      <c r="H24" s="17">
        <f>(G24/F24-1)*100</f>
        <v>-25.025507631954525</v>
      </c>
      <c r="I24" s="52">
        <f>C24/F24*1000</f>
        <v>276.82231437566213</v>
      </c>
      <c r="J24" s="51">
        <f>D24/G24*1000</f>
        <v>329.1267623986314</v>
      </c>
      <c r="K24" s="53">
        <f>(J24/I24-1)*100</f>
        <v>18.894592417860313</v>
      </c>
      <c r="L24" s="52">
        <f>VLOOKUP(A24,[1]Ano!$A$4:$J$616,3,FALSE)/1000000</f>
        <v>4074.1317589999999</v>
      </c>
      <c r="M24" s="51">
        <f>VLOOKUP(A24,[1]Ano!$A$4:$J$616,5,FALSE)/1000000</f>
        <v>4955.0186469999999</v>
      </c>
      <c r="N24" s="17">
        <f>(M24/L24-1)*100</f>
        <v>21.621462930207613</v>
      </c>
      <c r="O24" s="52">
        <f>VLOOKUP(A24,[1]Ano!$A$4:$J$616,4,FALSE)/1000000</f>
        <v>14385.566121</v>
      </c>
      <c r="P24" s="51">
        <f>VLOOKUP(A24,[1]Ano!$A$4:$J$616,6,FALSE)/1000000</f>
        <v>15253.836684</v>
      </c>
      <c r="Q24" s="17">
        <f>(P24/O24-1)*100</f>
        <v>6.0357065943515531</v>
      </c>
      <c r="R24" s="52">
        <f>L24/O24*1000</f>
        <v>283.20969259962567</v>
      </c>
      <c r="S24" s="51">
        <f>M24/P24*1000</f>
        <v>324.8375310191567</v>
      </c>
      <c r="T24" s="17">
        <f>(S24/R24-1)*100</f>
        <v>14.698592423664113</v>
      </c>
      <c r="U24" s="52">
        <f>VLOOKUP(A24,'[1]12 meses'!$A$4:$J$600,3,FALSE)/1000000</f>
        <v>6541.1690090000002</v>
      </c>
      <c r="V24" s="51">
        <f>VLOOKUP(A24,'[1]12 meses'!$A$4:$J$600,5,FALSE)/1000000</f>
        <v>9625.0745709999992</v>
      </c>
      <c r="W24" s="17">
        <f>(V24/U24-1)*100</f>
        <v>47.146092048024599</v>
      </c>
      <c r="X24" s="52">
        <f>VLOOKUP(A24,'[1]12 meses'!$A$4:$J$600,4,FALSE)/1000000</f>
        <v>22955.452290000001</v>
      </c>
      <c r="Y24" s="51">
        <f>VLOOKUP(A24,'[1]12 meses'!$A$4:$J$600,6,FALSE)/1000000</f>
        <v>31504.041674</v>
      </c>
      <c r="Z24" s="17">
        <f>(Y24/X24-1)*100</f>
        <v>37.239908305897295</v>
      </c>
      <c r="AA24" s="52">
        <f>U24/X24*1000</f>
        <v>284.95056104163564</v>
      </c>
      <c r="AB24" s="51">
        <f>V24/Y24*1000</f>
        <v>305.51872266419343</v>
      </c>
      <c r="AC24" s="17">
        <f>(AB24/AA24-1)*100</f>
        <v>7.2181509477893258</v>
      </c>
    </row>
    <row r="25" spans="1:29" x14ac:dyDescent="0.2">
      <c r="A25" s="82" t="s">
        <v>18</v>
      </c>
      <c r="B25" s="68" t="s">
        <v>17</v>
      </c>
      <c r="C25" s="66">
        <f>VLOOKUP(A25,[1]Mês!$A$4:$J$560,3,FALSE)/1000000</f>
        <v>128.53303600000001</v>
      </c>
      <c r="D25" s="65">
        <f>VLOOKUP(A25,[1]Mês!$A$4:$J$560,5,FALSE)/1000000</f>
        <v>116.995046</v>
      </c>
      <c r="E25" s="11">
        <f>(D25/C25-1)*100</f>
        <v>-8.9766727364939953</v>
      </c>
      <c r="F25" s="66">
        <f>VLOOKUP(A25,[1]Mês!$A$4:$J$560,4,FALSE)/1000000</f>
        <v>241.829925</v>
      </c>
      <c r="G25" s="65">
        <f>VLOOKUP(A25,[1]Mês!$A$4:$J$560,6,FALSE)/1000000</f>
        <v>174.59652600000001</v>
      </c>
      <c r="H25" s="11">
        <f>(G25/F25-1)*100</f>
        <v>-27.801935182339399</v>
      </c>
      <c r="I25" s="66">
        <f>C25/F25*1000</f>
        <v>531.50178167569629</v>
      </c>
      <c r="J25" s="65">
        <f>D25/G25*1000</f>
        <v>670.08805203833197</v>
      </c>
      <c r="K25" s="67">
        <f>(J25/I25-1)*100</f>
        <v>26.074469576697702</v>
      </c>
      <c r="L25" s="66">
        <f>VLOOKUP(A25,[1]Ano!$A$4:$J$616,3,FALSE)/1000000</f>
        <v>517.01324299999999</v>
      </c>
      <c r="M25" s="65">
        <f>VLOOKUP(A25,[1]Ano!$A$4:$J$616,5,FALSE)/1000000</f>
        <v>608.95225500000004</v>
      </c>
      <c r="N25" s="11">
        <f>(M25/L25-1)*100</f>
        <v>17.78271896219108</v>
      </c>
      <c r="O25" s="66">
        <f>VLOOKUP(A25,[1]Ano!$A$4:$J$616,4,FALSE)/1000000</f>
        <v>896.32396100000005</v>
      </c>
      <c r="P25" s="65">
        <f>VLOOKUP(A25,[1]Ano!$A$4:$J$616,6,FALSE)/1000000</f>
        <v>973.98501299999998</v>
      </c>
      <c r="Q25" s="11">
        <f>(P25/O25-1)*100</f>
        <v>8.6643953948699384</v>
      </c>
      <c r="R25" s="66">
        <f>L25/O25*1000</f>
        <v>576.81515333271329</v>
      </c>
      <c r="S25" s="65">
        <f>M25/P25*1000</f>
        <v>625.21727426210418</v>
      </c>
      <c r="T25" s="11">
        <f>(S25/R25-1)*100</f>
        <v>8.3912706956004612</v>
      </c>
      <c r="U25" s="66">
        <f>VLOOKUP(A25,'[1]12 meses'!$A$4:$J$600,3,FALSE)/1000000</f>
        <v>1065.722051</v>
      </c>
      <c r="V25" s="65">
        <f>VLOOKUP(A25,'[1]12 meses'!$A$4:$J$600,5,FALSE)/1000000</f>
        <v>1283.4615550000001</v>
      </c>
      <c r="W25" s="11">
        <f>(V25/U25-1)*100</f>
        <v>20.431171879730602</v>
      </c>
      <c r="X25" s="66">
        <f>VLOOKUP(A25,'[1]12 meses'!$A$4:$J$600,4,FALSE)/1000000</f>
        <v>1755.555022</v>
      </c>
      <c r="Y25" s="65">
        <f>VLOOKUP(A25,'[1]12 meses'!$A$4:$J$600,6,FALSE)/1000000</f>
        <v>2216.7510219999999</v>
      </c>
      <c r="Z25" s="11">
        <f>(Y25/X25-1)*100</f>
        <v>26.270666212135385</v>
      </c>
      <c r="AA25" s="66">
        <f>U25/X25*1000</f>
        <v>607.05704899290811</v>
      </c>
      <c r="AB25" s="65">
        <f>V25/Y25*1000</f>
        <v>578.98317955529069</v>
      </c>
      <c r="AC25" s="11">
        <f>(AB25/AA25-1)*100</f>
        <v>-4.624585034337592</v>
      </c>
    </row>
    <row r="26" spans="1:29" s="35" customFormat="1" x14ac:dyDescent="0.2">
      <c r="A26" s="61" t="s">
        <v>69</v>
      </c>
      <c r="B26" s="64" t="s">
        <v>68</v>
      </c>
      <c r="C26" s="62">
        <f>VLOOKUP(A26,[1]Mês!$A$4:$J$560,3,FALSE)/1000000</f>
        <v>378.42656399999998</v>
      </c>
      <c r="D26" s="39">
        <f>VLOOKUP(A26,[1]Mês!$A$4:$J$560,5,FALSE)/1000000</f>
        <v>373.939258</v>
      </c>
      <c r="E26" s="38">
        <f>(D26/C26-1)*100</f>
        <v>-1.1857798650731111</v>
      </c>
      <c r="F26" s="62">
        <f>VLOOKUP(A26,[1]Mês!$A$4:$J$560,4,FALSE)/1000000</f>
        <v>178.40159600000001</v>
      </c>
      <c r="G26" s="39">
        <f>VLOOKUP(A26,[1]Mês!$A$4:$J$560,6,FALSE)/1000000</f>
        <v>149.98879099999999</v>
      </c>
      <c r="H26" s="38">
        <f>(G26/F26-1)*100</f>
        <v>-15.926317721955819</v>
      </c>
      <c r="I26" s="62">
        <f>C26/F26*1000</f>
        <v>2121.2061578193502</v>
      </c>
      <c r="J26" s="39">
        <f>D26/G26*1000</f>
        <v>2493.1146888169797</v>
      </c>
      <c r="K26" s="63">
        <f>(J26/I26-1)*100</f>
        <v>17.532880037457566</v>
      </c>
      <c r="L26" s="62">
        <f>VLOOKUP(A26,[1]Ano!$A$4:$J$616,3,FALSE)/1000000</f>
        <v>2914.0018970000001</v>
      </c>
      <c r="M26" s="39">
        <f>VLOOKUP(A26,[1]Ano!$A$4:$J$616,5,FALSE)/1000000</f>
        <v>3357.4221440000001</v>
      </c>
      <c r="N26" s="38">
        <f>(M26/L26-1)*100</f>
        <v>15.216882578439851</v>
      </c>
      <c r="O26" s="62">
        <f>VLOOKUP(A26,[1]Ano!$A$4:$J$616,4,FALSE)/1000000</f>
        <v>1264.4499980000001</v>
      </c>
      <c r="P26" s="39">
        <f>VLOOKUP(A26,[1]Ano!$A$4:$J$616,6,FALSE)/1000000</f>
        <v>1425.9992950000001</v>
      </c>
      <c r="Q26" s="38">
        <f>(P26/O26-1)*100</f>
        <v>12.776250326665739</v>
      </c>
      <c r="R26" s="62">
        <f>L26/O26*1000</f>
        <v>2304.5607984571329</v>
      </c>
      <c r="S26" s="39">
        <f>M26/P26*1000</f>
        <v>2354.434645074632</v>
      </c>
      <c r="T26" s="38">
        <f>(S26/R26-1)*100</f>
        <v>2.1641367262208444</v>
      </c>
      <c r="U26" s="62">
        <f>VLOOKUP(A26,'[1]12 meses'!$A$4:$J$600,3,FALSE)/1000000</f>
        <v>5121.4208859999999</v>
      </c>
      <c r="V26" s="39">
        <f>VLOOKUP(A26,'[1]12 meses'!$A$4:$J$600,5,FALSE)/1000000</f>
        <v>5972.9399780000003</v>
      </c>
      <c r="W26" s="38">
        <f>(V26/U26-1)*100</f>
        <v>16.626618099827084</v>
      </c>
      <c r="X26" s="62">
        <f>VLOOKUP(A26,'[1]12 meses'!$A$4:$J$600,4,FALSE)/1000000</f>
        <v>2270.7511639999998</v>
      </c>
      <c r="Y26" s="39">
        <f>VLOOKUP(A26,'[1]12 meses'!$A$4:$J$600,6,FALSE)/1000000</f>
        <v>2638.1657460000001</v>
      </c>
      <c r="Z26" s="38">
        <f>(Y26/X26-1)*100</f>
        <v>16.18031019095849</v>
      </c>
      <c r="AA26" s="62">
        <f>U26/X26*1000</f>
        <v>2255.3862207334319</v>
      </c>
      <c r="AB26" s="39">
        <f>V26/Y26*1000</f>
        <v>2264.0503111133944</v>
      </c>
      <c r="AC26" s="38">
        <f>(AB26/AA26-1)*100</f>
        <v>0.38415107356402078</v>
      </c>
    </row>
    <row r="27" spans="1:29" x14ac:dyDescent="0.2">
      <c r="A27" s="55" t="s">
        <v>67</v>
      </c>
      <c r="B27" s="68" t="s">
        <v>66</v>
      </c>
      <c r="C27" s="66">
        <f>VLOOKUP(A27,[1]Mês!$A$4:$J$560,3,FALSE)/1000000</f>
        <v>323.40321899999998</v>
      </c>
      <c r="D27" s="65">
        <f>VLOOKUP(A27,[1]Mês!$A$4:$J$560,5,FALSE)/1000000</f>
        <v>334.45556499999998</v>
      </c>
      <c r="E27" s="11">
        <f>(D27/C27-1)*100</f>
        <v>3.4175126747888029</v>
      </c>
      <c r="F27" s="66">
        <f>VLOOKUP(A27,[1]Mês!$A$4:$J$560,4,FALSE)/1000000</f>
        <v>167.79193000000001</v>
      </c>
      <c r="G27" s="65">
        <f>VLOOKUP(A27,[1]Mês!$A$4:$J$560,6,FALSE)/1000000</f>
        <v>142.91487599999999</v>
      </c>
      <c r="H27" s="11">
        <f>(G27/F27-1)*100</f>
        <v>-14.826132579796901</v>
      </c>
      <c r="I27" s="66">
        <f>C27/F27*1000</f>
        <v>1927.4062763328366</v>
      </c>
      <c r="J27" s="65">
        <f>D27/G27*1000</f>
        <v>2340.2431878400116</v>
      </c>
      <c r="K27" s="67">
        <f>(J27/I27-1)*100</f>
        <v>21.41929890840948</v>
      </c>
      <c r="L27" s="66">
        <f>VLOOKUP(A27,[1]Ano!$A$4:$J$616,3,FALSE)/1000000</f>
        <v>2587.094482</v>
      </c>
      <c r="M27" s="65">
        <f>VLOOKUP(A27,[1]Ano!$A$4:$J$616,5,FALSE)/1000000</f>
        <v>3055.720358</v>
      </c>
      <c r="N27" s="11">
        <f>(M27/L27-1)*100</f>
        <v>18.113983824731463</v>
      </c>
      <c r="O27" s="66">
        <f>VLOOKUP(A27,[1]Ano!$A$4:$J$616,4,FALSE)/1000000</f>
        <v>1204.756762</v>
      </c>
      <c r="P27" s="65">
        <f>VLOOKUP(A27,[1]Ano!$A$4:$J$616,6,FALSE)/1000000</f>
        <v>1369.042459</v>
      </c>
      <c r="Q27" s="11">
        <f>(P27/O27-1)*100</f>
        <v>13.636420411309548</v>
      </c>
      <c r="R27" s="66">
        <f>L27/O27*1000</f>
        <v>2147.3998433552679</v>
      </c>
      <c r="S27" s="65">
        <f>M27/P27*1000</f>
        <v>2232.0128480397993</v>
      </c>
      <c r="T27" s="11">
        <f>(S27/R27-1)*100</f>
        <v>3.9402538351835492</v>
      </c>
      <c r="U27" s="66">
        <f>VLOOKUP(A27,'[1]12 meses'!$A$4:$J$600,3,FALSE)/1000000</f>
        <v>4546.8555470000001</v>
      </c>
      <c r="V27" s="65">
        <f>VLOOKUP(A27,'[1]12 meses'!$A$4:$J$600,5,FALSE)/1000000</f>
        <v>5442.3540730000004</v>
      </c>
      <c r="W27" s="11">
        <f>(V27/U27-1)*100</f>
        <v>19.694897204087503</v>
      </c>
      <c r="X27" s="66">
        <f>VLOOKUP(A27,'[1]12 meses'!$A$4:$J$600,4,FALSE)/1000000</f>
        <v>2168.0315799999998</v>
      </c>
      <c r="Y27" s="65">
        <f>VLOOKUP(A27,'[1]12 meses'!$A$4:$J$600,6,FALSE)/1000000</f>
        <v>2536.8890959999999</v>
      </c>
      <c r="Z27" s="11">
        <f>(Y27/X27-1)*100</f>
        <v>17.013475237293374</v>
      </c>
      <c r="AA27" s="66">
        <f>U27/X27*1000</f>
        <v>2097.2275445360442</v>
      </c>
      <c r="AB27" s="65">
        <f>V27/Y27*1000</f>
        <v>2145.28655650779</v>
      </c>
      <c r="AC27" s="11">
        <f>(AB27/AA27-1)*100</f>
        <v>2.2915497222490311</v>
      </c>
    </row>
    <row r="28" spans="1:29" x14ac:dyDescent="0.2">
      <c r="A28" s="69" t="s">
        <v>65</v>
      </c>
      <c r="B28" s="54" t="s">
        <v>64</v>
      </c>
      <c r="C28" s="52">
        <f>VLOOKUP(A28,[1]Mês!$A$4:$J$560,3,FALSE)/1000000</f>
        <v>49.808846000000003</v>
      </c>
      <c r="D28" s="51">
        <f>VLOOKUP(A28,[1]Mês!$A$4:$J$560,5,FALSE)/1000000</f>
        <v>32.813310999999999</v>
      </c>
      <c r="E28" s="17">
        <f>(D28/C28-1)*100</f>
        <v>-34.121519297997793</v>
      </c>
      <c r="F28" s="52">
        <f>VLOOKUP(A28,[1]Mês!$A$4:$J$560,4,FALSE)/1000000</f>
        <v>9.1148589999999992</v>
      </c>
      <c r="G28" s="51">
        <f>VLOOKUP(A28,[1]Mês!$A$4:$J$560,6,FALSE)/1000000</f>
        <v>5.7072479999999999</v>
      </c>
      <c r="H28" s="17">
        <f>(G28/F28-1)*100</f>
        <v>-37.385229985455616</v>
      </c>
      <c r="I28" s="52">
        <f>C28/F28*1000</f>
        <v>5464.57668736291</v>
      </c>
      <c r="J28" s="51">
        <f>D28/G28*1000</f>
        <v>5749.4103988472207</v>
      </c>
      <c r="K28" s="53">
        <f>(J28/I28-1)*100</f>
        <v>5.2123655276538061</v>
      </c>
      <c r="L28" s="52">
        <f>VLOOKUP(A28,[1]Ano!$A$4:$J$616,3,FALSE)/1000000</f>
        <v>293.78938900000003</v>
      </c>
      <c r="M28" s="51">
        <f>VLOOKUP(A28,[1]Ano!$A$4:$J$616,5,FALSE)/1000000</f>
        <v>261.484624</v>
      </c>
      <c r="N28" s="17">
        <f>(M28/L28-1)*100</f>
        <v>-10.995892366963611</v>
      </c>
      <c r="O28" s="52">
        <f>VLOOKUP(A28,[1]Ano!$A$4:$J$616,4,FALSE)/1000000</f>
        <v>51.575118000000003</v>
      </c>
      <c r="P28" s="51">
        <f>VLOOKUP(A28,[1]Ano!$A$4:$J$616,6,FALSE)/1000000</f>
        <v>47.447284000000003</v>
      </c>
      <c r="Q28" s="17">
        <f>(P28/O28-1)*100</f>
        <v>-8.0035376748919909</v>
      </c>
      <c r="R28" s="52">
        <f>L28/O28*1000</f>
        <v>5696.3396380401891</v>
      </c>
      <c r="S28" s="51">
        <f>M28/P28*1000</f>
        <v>5511.0556802366173</v>
      </c>
      <c r="T28" s="17">
        <f>(S28/R28-1)*100</f>
        <v>-3.2526845233427526</v>
      </c>
      <c r="U28" s="52">
        <f>VLOOKUP(A28,'[1]12 meses'!$A$4:$J$600,3,FALSE)/1000000</f>
        <v>519.82357200000001</v>
      </c>
      <c r="V28" s="51">
        <f>VLOOKUP(A28,'[1]12 meses'!$A$4:$J$600,5,FALSE)/1000000</f>
        <v>464.32136400000002</v>
      </c>
      <c r="W28" s="17">
        <f>(V28/U28-1)*100</f>
        <v>-10.677124122412829</v>
      </c>
      <c r="X28" s="52">
        <f>VLOOKUP(A28,'[1]12 meses'!$A$4:$J$600,4,FALSE)/1000000</f>
        <v>89.401258999999996</v>
      </c>
      <c r="Y28" s="51">
        <f>VLOOKUP(A28,'[1]12 meses'!$A$4:$J$600,6,FALSE)/1000000</f>
        <v>84.591442999999998</v>
      </c>
      <c r="Z28" s="17">
        <f>(Y28/X28-1)*100</f>
        <v>-5.3800316167807001</v>
      </c>
      <c r="AA28" s="52">
        <f>U28/X28*1000</f>
        <v>5814.4994579998029</v>
      </c>
      <c r="AB28" s="51">
        <f>V28/Y28*1000</f>
        <v>5488.9873908404661</v>
      </c>
      <c r="AC28" s="17">
        <f>(AB28/AA28-1)*100</f>
        <v>-5.5982818385421851</v>
      </c>
    </row>
    <row r="29" spans="1:29" s="35" customFormat="1" x14ac:dyDescent="0.2">
      <c r="A29" s="64" t="s">
        <v>22</v>
      </c>
      <c r="B29" s="60" t="s">
        <v>21</v>
      </c>
      <c r="C29" s="58">
        <f>VLOOKUP(A29,[1]Mês!$A$4:$J$560,3,FALSE)/1000000</f>
        <v>126.10297199999999</v>
      </c>
      <c r="D29" s="57">
        <f>VLOOKUP(A29,[1]Mês!$A$4:$J$560,5,FALSE)/1000000</f>
        <v>140.727058</v>
      </c>
      <c r="E29" s="56">
        <f>(D29/C29-1)*100</f>
        <v>11.596939999161959</v>
      </c>
      <c r="F29" s="58">
        <f>VLOOKUP(A29,[1]Mês!$A$4:$J$560,4,FALSE)/1000000</f>
        <v>86.345977000000005</v>
      </c>
      <c r="G29" s="57">
        <f>VLOOKUP(A29,[1]Mês!$A$4:$J$560,6,FALSE)/1000000</f>
        <v>74.992365000000007</v>
      </c>
      <c r="H29" s="56">
        <f>(G29/F29-1)*100</f>
        <v>-13.148976240085853</v>
      </c>
      <c r="I29" s="58">
        <f>C29/F29*1000</f>
        <v>1460.4383016014747</v>
      </c>
      <c r="J29" s="57">
        <f>D29/G29*1000</f>
        <v>1876.5518063072152</v>
      </c>
      <c r="K29" s="59">
        <f>(J29/I29-1)*100</f>
        <v>28.492371382580316</v>
      </c>
      <c r="L29" s="58">
        <f>VLOOKUP(A29,[1]Ano!$A$4:$J$616,3,FALSE)/1000000</f>
        <v>1576.9602239999999</v>
      </c>
      <c r="M29" s="57">
        <f>VLOOKUP(A29,[1]Ano!$A$4:$J$616,5,FALSE)/1000000</f>
        <v>2195.3758990000001</v>
      </c>
      <c r="N29" s="56">
        <f>(M29/L29-1)*100</f>
        <v>39.215679989148541</v>
      </c>
      <c r="O29" s="58">
        <f>VLOOKUP(A29,[1]Ano!$A$4:$J$616,4,FALSE)/1000000</f>
        <v>992.34382900000003</v>
      </c>
      <c r="P29" s="57">
        <f>VLOOKUP(A29,[1]Ano!$A$4:$J$616,6,FALSE)/1000000</f>
        <v>1288.1653859999999</v>
      </c>
      <c r="Q29" s="56">
        <f>(P29/O29-1)*100</f>
        <v>29.810389136807935</v>
      </c>
      <c r="R29" s="58">
        <f>L29/O29*1000</f>
        <v>1589.1268509112681</v>
      </c>
      <c r="S29" s="57">
        <f>M29/P29*1000</f>
        <v>1704.2655569383544</v>
      </c>
      <c r="T29" s="56">
        <f>(S29/R29-1)*100</f>
        <v>7.2454068698833751</v>
      </c>
      <c r="U29" s="58">
        <f>VLOOKUP(A29,'[1]12 meses'!$A$4:$J$600,3,FALSE)/1000000</f>
        <v>3415.1710600000001</v>
      </c>
      <c r="V29" s="57">
        <f>VLOOKUP(A29,'[1]12 meses'!$A$4:$J$600,5,FALSE)/1000000</f>
        <v>4144.2444699999996</v>
      </c>
      <c r="W29" s="56">
        <f>(V29/U29-1)*100</f>
        <v>21.348078828004581</v>
      </c>
      <c r="X29" s="58">
        <f>VLOOKUP(A29,'[1]12 meses'!$A$4:$J$600,4,FALSE)/1000000</f>
        <v>2080.007458</v>
      </c>
      <c r="Y29" s="57">
        <f>VLOOKUP(A29,'[1]12 meses'!$A$4:$J$600,6,FALSE)/1000000</f>
        <v>2559.1869820000002</v>
      </c>
      <c r="Z29" s="56">
        <f>(Y29/X29-1)*100</f>
        <v>23.037394513034481</v>
      </c>
      <c r="AA29" s="58">
        <f>U29/X29*1000</f>
        <v>1641.903276291041</v>
      </c>
      <c r="AB29" s="57">
        <f>V29/Y29*1000</f>
        <v>1619.3597807227356</v>
      </c>
      <c r="AC29" s="56">
        <f>(AB29/AA29-1)*100</f>
        <v>-1.3730099631221737</v>
      </c>
    </row>
    <row r="30" spans="1:29" x14ac:dyDescent="0.2">
      <c r="A30" s="69"/>
      <c r="B30" s="54" t="s">
        <v>63</v>
      </c>
      <c r="C30" s="52">
        <f>[1]Mês!M8/1000000</f>
        <v>107.409515</v>
      </c>
      <c r="D30" s="51">
        <f>[1]Mês!O8/1000000</f>
        <v>102.320357</v>
      </c>
      <c r="E30" s="17">
        <f>(D30/C30-1)*100</f>
        <v>-4.7380886134715361</v>
      </c>
      <c r="F30" s="52">
        <f>[1]Mês!N8/1000000</f>
        <v>77.331581999999997</v>
      </c>
      <c r="G30" s="51">
        <f>[1]Mês!P8/1000000</f>
        <v>61.414413000000003</v>
      </c>
      <c r="H30" s="17">
        <f>(G30/F30-1)*100</f>
        <v>-20.583012254941313</v>
      </c>
      <c r="I30" s="52">
        <f>C30/F30*1000</f>
        <v>1388.9475971149795</v>
      </c>
      <c r="J30" s="51">
        <f>D30/G30*1000</f>
        <v>1666.0642347912694</v>
      </c>
      <c r="K30" s="53">
        <f>(J30/I30-1)*100</f>
        <v>19.951554562022089</v>
      </c>
      <c r="L30" s="52">
        <f>[1]Ano!M8/1000000</f>
        <v>1412.8718530000001</v>
      </c>
      <c r="M30" s="51">
        <f>[1]Ano!O8/1000000</f>
        <v>1954.9860739999999</v>
      </c>
      <c r="N30" s="17">
        <f>(M30/L30-1)*100</f>
        <v>38.369666707487291</v>
      </c>
      <c r="O30" s="52">
        <f>[1]Ano!N8/1000000</f>
        <v>913.25312099999996</v>
      </c>
      <c r="P30" s="51">
        <f>[1]Ano!P8/1000000</f>
        <v>1185.895039</v>
      </c>
      <c r="Q30" s="17">
        <f>(P30/O30-1)*100</f>
        <v>29.853926773495253</v>
      </c>
      <c r="R30" s="52">
        <f>L30/O30*1000</f>
        <v>1547.0758549972697</v>
      </c>
      <c r="S30" s="51">
        <f>M30/P30*1000</f>
        <v>1648.5321294948092</v>
      </c>
      <c r="T30" s="17">
        <f>(S30/R30-1)*100</f>
        <v>6.5579379427208817</v>
      </c>
      <c r="U30" s="52">
        <f>'[1]12 meses'!M8/1000000</f>
        <v>3070.756363</v>
      </c>
      <c r="V30" s="51">
        <f>'[1]12 meses'!O8/1000000</f>
        <v>3769.099005</v>
      </c>
      <c r="W30" s="17">
        <f>(V30/U30-1)*100</f>
        <v>22.741714400218594</v>
      </c>
      <c r="X30" s="52">
        <f>'[1]12 meses'!N8/1000000</f>
        <v>1946.0142330000001</v>
      </c>
      <c r="Y30" s="51">
        <f>'[1]12 meses'!P8/1000000</f>
        <v>2398.0778180000002</v>
      </c>
      <c r="Z30" s="17">
        <f>(Y30/X30-1)*100</f>
        <v>23.230230146009422</v>
      </c>
      <c r="AA30" s="52">
        <f>U30/X30*1000</f>
        <v>1577.9722012958164</v>
      </c>
      <c r="AB30" s="51">
        <f>V30/Y30*1000</f>
        <v>1571.7167210793154</v>
      </c>
      <c r="AC30" s="17">
        <f>(AB30/AA30-1)*100</f>
        <v>-0.39642524826254411</v>
      </c>
    </row>
    <row r="31" spans="1:29" s="35" customFormat="1" x14ac:dyDescent="0.2">
      <c r="A31" s="64" t="s">
        <v>62</v>
      </c>
      <c r="B31" s="60" t="s">
        <v>61</v>
      </c>
      <c r="C31" s="58">
        <f>VLOOKUP(A31,[1]Mês!$A$4:$J$560,3,FALSE)/1000000</f>
        <v>179.458529</v>
      </c>
      <c r="D31" s="57">
        <f>VLOOKUP(A31,[1]Mês!$A$4:$J$560,5,FALSE)/1000000</f>
        <v>121.65034300000001</v>
      </c>
      <c r="E31" s="56">
        <f>(D31/C31-1)*100</f>
        <v>-32.212559816535659</v>
      </c>
      <c r="F31" s="58">
        <f>VLOOKUP(A31,[1]Mês!$A$4:$J$560,4,FALSE)/1000000</f>
        <v>53.576149000000001</v>
      </c>
      <c r="G31" s="57">
        <f>VLOOKUP(A31,[1]Mês!$A$4:$J$560,6,FALSE)/1000000</f>
        <v>38.312976999999997</v>
      </c>
      <c r="H31" s="56">
        <f>(G31/F31-1)*100</f>
        <v>-28.488744123807784</v>
      </c>
      <c r="I31" s="58">
        <f>C31/F31*1000</f>
        <v>3349.5973926756101</v>
      </c>
      <c r="J31" s="57">
        <f>D31/G31*1000</f>
        <v>3175.1733361779748</v>
      </c>
      <c r="K31" s="59">
        <f>(J31/I31-1)*100</f>
        <v>-5.2073140753882585</v>
      </c>
      <c r="L31" s="58">
        <f>VLOOKUP(A31,[1]Ano!$A$4:$J$616,3,FALSE)/1000000</f>
        <v>837.77669000000003</v>
      </c>
      <c r="M31" s="57">
        <f>VLOOKUP(A31,[1]Ano!$A$4:$J$616,5,FALSE)/1000000</f>
        <v>838.95607900000005</v>
      </c>
      <c r="N31" s="56">
        <f>(M31/L31-1)*100</f>
        <v>0.14077605811639859</v>
      </c>
      <c r="O31" s="58">
        <f>VLOOKUP(A31,[1]Ano!$A$4:$J$616,4,FALSE)/1000000</f>
        <v>239.91199700000001</v>
      </c>
      <c r="P31" s="57">
        <f>VLOOKUP(A31,[1]Ano!$A$4:$J$616,6,FALSE)/1000000</f>
        <v>273.52548899999999</v>
      </c>
      <c r="Q31" s="56">
        <f>(P31/O31-1)*100</f>
        <v>14.010759120145199</v>
      </c>
      <c r="R31" s="58">
        <f>L31/O31*1000</f>
        <v>3492.0166580915084</v>
      </c>
      <c r="S31" s="57">
        <f>M31/P31*1000</f>
        <v>3067.1952440966115</v>
      </c>
      <c r="T31" s="56">
        <f>(S31/R31-1)*100</f>
        <v>-12.165503649890219</v>
      </c>
      <c r="U31" s="58">
        <f>VLOOKUP(A31,'[1]12 meses'!$A$4:$J$600,3,FALSE)/1000000</f>
        <v>1807.1550460000001</v>
      </c>
      <c r="V31" s="57">
        <f>VLOOKUP(A31,'[1]12 meses'!$A$4:$J$600,5,FALSE)/1000000</f>
        <v>1639.3585720000001</v>
      </c>
      <c r="W31" s="56">
        <f>(V31/U31-1)*100</f>
        <v>-9.2851177529789002</v>
      </c>
      <c r="X31" s="58">
        <f>VLOOKUP(A31,'[1]12 meses'!$A$4:$J$600,4,FALSE)/1000000</f>
        <v>496.59338700000001</v>
      </c>
      <c r="Y31" s="57">
        <f>VLOOKUP(A31,'[1]12 meses'!$A$4:$J$600,6,FALSE)/1000000</f>
        <v>547.90112099999999</v>
      </c>
      <c r="Z31" s="56">
        <f>(Y31/X31-1)*100</f>
        <v>10.331940646644178</v>
      </c>
      <c r="AA31" s="58">
        <f>U31/X31*1000</f>
        <v>3639.1041308812273</v>
      </c>
      <c r="AB31" s="57">
        <f>V31/Y31*1000</f>
        <v>2992.0701184329209</v>
      </c>
      <c r="AC31" s="56">
        <f>(AB31/AA31-1)*100</f>
        <v>-17.780035667504347</v>
      </c>
    </row>
    <row r="32" spans="1:29" s="35" customFormat="1" x14ac:dyDescent="0.2">
      <c r="A32" s="61" t="s">
        <v>60</v>
      </c>
      <c r="B32" s="64" t="s">
        <v>59</v>
      </c>
      <c r="C32" s="62">
        <f>VLOOKUP(A32,[1]Mês!$A$4:$J$560,3,FALSE)/1000000</f>
        <v>91.204644000000002</v>
      </c>
      <c r="D32" s="39">
        <f>VLOOKUP(A32,[1]Mês!$A$4:$J$560,5,FALSE)/1000000</f>
        <v>155.836656</v>
      </c>
      <c r="E32" s="38">
        <f>(D32/C32-1)*100</f>
        <v>70.864825699007156</v>
      </c>
      <c r="F32" s="62">
        <f>VLOOKUP(A32,[1]Mês!$A$4:$J$560,4,FALSE)/1000000</f>
        <v>128.39090100000001</v>
      </c>
      <c r="G32" s="39">
        <f>VLOOKUP(A32,[1]Mês!$A$4:$J$560,6,FALSE)/1000000</f>
        <v>184.19587000000001</v>
      </c>
      <c r="H32" s="38">
        <f>(G32/F32-1)*100</f>
        <v>43.464893980298491</v>
      </c>
      <c r="I32" s="62">
        <f>C32/F32*1000</f>
        <v>710.36688184001434</v>
      </c>
      <c r="J32" s="39">
        <f>D32/G32*1000</f>
        <v>846.03773146488027</v>
      </c>
      <c r="K32" s="63">
        <f>(J32/I32-1)*100</f>
        <v>19.098701402498808</v>
      </c>
      <c r="L32" s="62">
        <f>VLOOKUP(A32,[1]Ano!$A$4:$J$616,3,FALSE)/1000000</f>
        <v>858.61104899999998</v>
      </c>
      <c r="M32" s="39">
        <f>VLOOKUP(A32,[1]Ano!$A$4:$J$616,5,FALSE)/1000000</f>
        <v>1046.9730489999999</v>
      </c>
      <c r="N32" s="38">
        <f>(M32/L32-1)*100</f>
        <v>21.937989293217221</v>
      </c>
      <c r="O32" s="62">
        <f>VLOOKUP(A32,[1]Ano!$A$4:$J$616,4,FALSE)/1000000</f>
        <v>1127.0997440000001</v>
      </c>
      <c r="P32" s="39">
        <f>VLOOKUP(A32,[1]Ano!$A$4:$J$616,6,FALSE)/1000000</f>
        <v>1399.1399060000001</v>
      </c>
      <c r="Q32" s="38">
        <f>(P32/O32-1)*100</f>
        <v>24.136298801253208</v>
      </c>
      <c r="R32" s="62">
        <f>L32/O32*1000</f>
        <v>761.78799043361323</v>
      </c>
      <c r="S32" s="39">
        <f>M32/P32*1000</f>
        <v>748.2976109181177</v>
      </c>
      <c r="T32" s="38">
        <f>(S32/R32-1)*100</f>
        <v>-1.7708837215741235</v>
      </c>
      <c r="U32" s="62">
        <f>VLOOKUP(A32,'[1]12 meses'!$A$4:$J$600,3,FALSE)/1000000</f>
        <v>1905.4835720000001</v>
      </c>
      <c r="V32" s="39">
        <f>VLOOKUP(A32,'[1]12 meses'!$A$4:$J$600,5,FALSE)/1000000</f>
        <v>1791.691914</v>
      </c>
      <c r="W32" s="38">
        <f>(V32/U32-1)*100</f>
        <v>-5.971799477681361</v>
      </c>
      <c r="X32" s="62">
        <f>VLOOKUP(A32,'[1]12 meses'!$A$4:$J$600,4,FALSE)/1000000</f>
        <v>2273.86823</v>
      </c>
      <c r="Y32" s="39">
        <f>VLOOKUP(A32,'[1]12 meses'!$A$4:$J$600,6,FALSE)/1000000</f>
        <v>2436.13814</v>
      </c>
      <c r="Z32" s="38">
        <f>(Y32/X32-1)*100</f>
        <v>7.1362934693889546</v>
      </c>
      <c r="AA32" s="62">
        <f>U32/X32*1000</f>
        <v>837.99208188945943</v>
      </c>
      <c r="AB32" s="39">
        <f>V32/Y32*1000</f>
        <v>735.46400533756264</v>
      </c>
      <c r="AC32" s="38">
        <f>(AB32/AA32-1)*100</f>
        <v>-12.234969609822798</v>
      </c>
    </row>
    <row r="33" spans="1:29" s="35" customFormat="1" x14ac:dyDescent="0.2">
      <c r="A33" s="64" t="s">
        <v>58</v>
      </c>
      <c r="B33" s="60" t="s">
        <v>57</v>
      </c>
      <c r="C33" s="58">
        <f>VLOOKUP(A33,[1]Mês!$A$4:$J$560,3,FALSE)/1000000</f>
        <v>89.172281999999996</v>
      </c>
      <c r="D33" s="57">
        <f>VLOOKUP(A33,[1]Mês!$A$4:$J$560,5,FALSE)/1000000</f>
        <v>143.82288600000001</v>
      </c>
      <c r="E33" s="56">
        <f>(D33/C33-1)*100</f>
        <v>61.286537446692257</v>
      </c>
      <c r="F33" s="58">
        <f>VLOOKUP(A33,[1]Mês!$A$4:$J$560,4,FALSE)/1000000</f>
        <v>39.057822000000002</v>
      </c>
      <c r="G33" s="57">
        <f>VLOOKUP(A33,[1]Mês!$A$4:$J$560,6,FALSE)/1000000</f>
        <v>29.895765000000001</v>
      </c>
      <c r="H33" s="56">
        <f>(G33/F33-1)*100</f>
        <v>-23.457675136109746</v>
      </c>
      <c r="I33" s="58">
        <f>C33/F33*1000</f>
        <v>2283.0838340140926</v>
      </c>
      <c r="J33" s="57">
        <f>D33/G33*1000</f>
        <v>4810.8113640845122</v>
      </c>
      <c r="K33" s="59">
        <f>(J33/I33-1)*100</f>
        <v>110.71549333456568</v>
      </c>
      <c r="L33" s="58">
        <f>VLOOKUP(A33,[1]Ano!$A$4:$J$616,3,FALSE)/1000000</f>
        <v>676.76388999999995</v>
      </c>
      <c r="M33" s="57">
        <f>VLOOKUP(A33,[1]Ano!$A$4:$J$616,5,FALSE)/1000000</f>
        <v>977.10362499999997</v>
      </c>
      <c r="N33" s="56">
        <f>(M33/L33-1)*100</f>
        <v>44.378806174188767</v>
      </c>
      <c r="O33" s="58">
        <f>VLOOKUP(A33,[1]Ano!$A$4:$J$616,4,FALSE)/1000000</f>
        <v>247.73210700000001</v>
      </c>
      <c r="P33" s="57">
        <f>VLOOKUP(A33,[1]Ano!$A$4:$J$616,6,FALSE)/1000000</f>
        <v>248.36355599999999</v>
      </c>
      <c r="Q33" s="56">
        <f>(P33/O33-1)*100</f>
        <v>0.25489186995046875</v>
      </c>
      <c r="R33" s="58">
        <f>L33/O33*1000</f>
        <v>2731.8376216773545</v>
      </c>
      <c r="S33" s="57">
        <f>M33/P33*1000</f>
        <v>3934.166673793316</v>
      </c>
      <c r="T33" s="56">
        <f>(S33/R33-1)*100</f>
        <v>44.011731977602999</v>
      </c>
      <c r="U33" s="58">
        <f>VLOOKUP(A33,'[1]12 meses'!$A$4:$J$600,3,FALSE)/1000000</f>
        <v>1281.8240149999999</v>
      </c>
      <c r="V33" s="57">
        <f>VLOOKUP(A33,'[1]12 meses'!$A$4:$J$600,5,FALSE)/1000000</f>
        <v>1549.8706070000001</v>
      </c>
      <c r="W33" s="56">
        <f>(V33/U33-1)*100</f>
        <v>20.911341093886438</v>
      </c>
      <c r="X33" s="58">
        <f>VLOOKUP(A33,'[1]12 meses'!$A$4:$J$600,4,FALSE)/1000000</f>
        <v>456.40043500000002</v>
      </c>
      <c r="Y33" s="57">
        <f>VLOOKUP(A33,'[1]12 meses'!$A$4:$J$600,6,FALSE)/1000000</f>
        <v>473.14167400000002</v>
      </c>
      <c r="Z33" s="56">
        <f>(Y33/X33-1)*100</f>
        <v>3.6681032085344123</v>
      </c>
      <c r="AA33" s="58">
        <f>U33/X33*1000</f>
        <v>2808.5512560915936</v>
      </c>
      <c r="AB33" s="57">
        <f>V33/Y33*1000</f>
        <v>3275.7008992617293</v>
      </c>
      <c r="AC33" s="56">
        <f>(AB33/AA33-1)*100</f>
        <v>16.633117952072762</v>
      </c>
    </row>
    <row r="34" spans="1:29" s="35" customFormat="1" x14ac:dyDescent="0.2">
      <c r="A34" s="61" t="s">
        <v>56</v>
      </c>
      <c r="B34" s="64" t="s">
        <v>55</v>
      </c>
      <c r="C34" s="62">
        <f>VLOOKUP(A34,[1]Mês!$A$4:$J$560,3,FALSE)/1000000</f>
        <v>55.615440999999997</v>
      </c>
      <c r="D34" s="39">
        <f>VLOOKUP(A34,[1]Mês!$A$4:$J$560,5,FALSE)/1000000</f>
        <v>60.582743000000001</v>
      </c>
      <c r="E34" s="38">
        <f>(D34/C34-1)*100</f>
        <v>8.9315159795280596</v>
      </c>
      <c r="F34" s="62">
        <f>VLOOKUP(A34,[1]Mês!$A$4:$J$560,4,FALSE)/1000000</f>
        <v>53.036650999999999</v>
      </c>
      <c r="G34" s="39">
        <f>VLOOKUP(A34,[1]Mês!$A$4:$J$560,6,FALSE)/1000000</f>
        <v>52.991216000000001</v>
      </c>
      <c r="H34" s="38">
        <f>(G34/F34-1)*100</f>
        <v>-8.5667173819092834E-2</v>
      </c>
      <c r="I34" s="62">
        <f>C34/F34*1000</f>
        <v>1048.6227910582063</v>
      </c>
      <c r="J34" s="39">
        <f>D34/G34*1000</f>
        <v>1143.260101825178</v>
      </c>
      <c r="K34" s="63">
        <f>(J34/I34-1)*100</f>
        <v>9.0249145425753685</v>
      </c>
      <c r="L34" s="62">
        <f>VLOOKUP(A34,[1]Ano!$A$4:$J$616,3,FALSE)/1000000</f>
        <v>442.08183100000002</v>
      </c>
      <c r="M34" s="39">
        <f>VLOOKUP(A34,[1]Ano!$A$4:$J$616,5,FALSE)/1000000</f>
        <v>573.18981699999995</v>
      </c>
      <c r="N34" s="38">
        <f>(M34/L34-1)*100</f>
        <v>29.656949642881813</v>
      </c>
      <c r="O34" s="62">
        <f>VLOOKUP(A34,[1]Ano!$A$4:$J$616,4,FALSE)/1000000</f>
        <v>468.32740200000001</v>
      </c>
      <c r="P34" s="39">
        <f>VLOOKUP(A34,[1]Ano!$A$4:$J$616,6,FALSE)/1000000</f>
        <v>584.37381300000004</v>
      </c>
      <c r="Q34" s="38">
        <f>(P34/O34-1)*100</f>
        <v>24.778906915209721</v>
      </c>
      <c r="R34" s="62">
        <f>L34/O34*1000</f>
        <v>943.95892512819489</v>
      </c>
      <c r="S34" s="39">
        <f>M34/P34*1000</f>
        <v>980.86157224844692</v>
      </c>
      <c r="T34" s="38">
        <f>(S34/R34-1)*100</f>
        <v>3.9093488220623973</v>
      </c>
      <c r="U34" s="62">
        <f>VLOOKUP(A34,'[1]12 meses'!$A$4:$J$600,3,FALSE)/1000000</f>
        <v>967.03013699999997</v>
      </c>
      <c r="V34" s="39">
        <f>VLOOKUP(A34,'[1]12 meses'!$A$4:$J$600,5,FALSE)/1000000</f>
        <v>1138.30646</v>
      </c>
      <c r="W34" s="38">
        <f>(V34/U34-1)*100</f>
        <v>17.711580688823968</v>
      </c>
      <c r="X34" s="62">
        <f>VLOOKUP(A34,'[1]12 meses'!$A$4:$J$600,4,FALSE)/1000000</f>
        <v>993.27267900000004</v>
      </c>
      <c r="Y34" s="39">
        <f>VLOOKUP(A34,'[1]12 meses'!$A$4:$J$600,6,FALSE)/1000000</f>
        <v>1170.1501860000001</v>
      </c>
      <c r="Z34" s="38">
        <f>(Y34/X34-1)*100</f>
        <v>17.807547790207568</v>
      </c>
      <c r="AA34" s="62">
        <f>U34/X34*1000</f>
        <v>973.57972029753159</v>
      </c>
      <c r="AB34" s="39">
        <f>V34/Y34*1000</f>
        <v>972.78663339032266</v>
      </c>
      <c r="AC34" s="38">
        <f>(AB34/AA34-1)*100</f>
        <v>-8.1460910768205164E-2</v>
      </c>
    </row>
    <row r="35" spans="1:29" s="35" customFormat="1" x14ac:dyDescent="0.2">
      <c r="A35" s="64" t="s">
        <v>54</v>
      </c>
      <c r="B35" s="60" t="s">
        <v>53</v>
      </c>
      <c r="C35" s="58">
        <f>VLOOKUP(A35,[1]Mês!$A$4:$J$560,3,FALSE)/1000000</f>
        <v>24.077998000000001</v>
      </c>
      <c r="D35" s="57">
        <f>VLOOKUP(A35,[1]Mês!$A$4:$J$560,5,FALSE)/1000000</f>
        <v>7.9477130000000002</v>
      </c>
      <c r="E35" s="56">
        <f>(D35/C35-1)*100</f>
        <v>-66.99180305605141</v>
      </c>
      <c r="F35" s="58">
        <f>VLOOKUP(A35,[1]Mês!$A$4:$J$560,4,FALSE)/1000000</f>
        <v>9.8183939999999996</v>
      </c>
      <c r="G35" s="57">
        <f>VLOOKUP(A35,[1]Mês!$A$4:$J$560,6,FALSE)/1000000</f>
        <v>0.153557</v>
      </c>
      <c r="H35" s="56">
        <f>(G35/F35-1)*100</f>
        <v>-98.436027317705936</v>
      </c>
      <c r="I35" s="58">
        <f>C35/F35*1000</f>
        <v>2452.3356874861615</v>
      </c>
      <c r="J35" s="57">
        <f>D35/G35*1000</f>
        <v>51757.412556900694</v>
      </c>
      <c r="K35" s="59">
        <f>(J35/I35-1)*100</f>
        <v>2010.5353896291476</v>
      </c>
      <c r="L35" s="58">
        <f>VLOOKUP(A35,[1]Ano!$A$4:$J$616,3,FALSE)/1000000</f>
        <v>166.31113099999999</v>
      </c>
      <c r="M35" s="57">
        <f>VLOOKUP(A35,[1]Ano!$A$4:$J$616,5,FALSE)/1000000</f>
        <v>79.131799000000001</v>
      </c>
      <c r="N35" s="56">
        <f>(M35/L35-1)*100</f>
        <v>-52.419421042840476</v>
      </c>
      <c r="O35" s="58">
        <f>VLOOKUP(A35,[1]Ano!$A$4:$J$616,4,FALSE)/1000000</f>
        <v>62.486887000000003</v>
      </c>
      <c r="P35" s="57">
        <f>VLOOKUP(A35,[1]Ano!$A$4:$J$616,6,FALSE)/1000000</f>
        <v>10.719669</v>
      </c>
      <c r="Q35" s="56">
        <f>(P35/O35-1)*100</f>
        <v>-82.8449303291425</v>
      </c>
      <c r="R35" s="58">
        <f>L35/O35*1000</f>
        <v>2661.5365076515973</v>
      </c>
      <c r="S35" s="57">
        <f>M35/P35*1000</f>
        <v>7381.9255986355556</v>
      </c>
      <c r="T35" s="56">
        <f>(S35/R35-1)*100</f>
        <v>177.35578968815221</v>
      </c>
      <c r="U35" s="58">
        <f>VLOOKUP(A35,'[1]12 meses'!$A$4:$J$600,3,FALSE)/1000000</f>
        <v>356.28680000000003</v>
      </c>
      <c r="V35" s="57">
        <f>VLOOKUP(A35,'[1]12 meses'!$A$4:$J$600,5,FALSE)/1000000</f>
        <v>217.013769</v>
      </c>
      <c r="W35" s="56">
        <f>(V35/U35-1)*100</f>
        <v>-39.090146196827959</v>
      </c>
      <c r="X35" s="58">
        <f>VLOOKUP(A35,'[1]12 meses'!$A$4:$J$600,4,FALSE)/1000000</f>
        <v>139.318727</v>
      </c>
      <c r="Y35" s="57">
        <f>VLOOKUP(A35,'[1]12 meses'!$A$4:$J$600,6,FALSE)/1000000</f>
        <v>60.295458000000004</v>
      </c>
      <c r="Z35" s="56">
        <f>(Y35/X35-1)*100</f>
        <v>-56.721210925218976</v>
      </c>
      <c r="AA35" s="58">
        <f>U35/X35*1000</f>
        <v>2557.3503840585627</v>
      </c>
      <c r="AB35" s="57">
        <f>V35/Y35*1000</f>
        <v>3599.1727436584029</v>
      </c>
      <c r="AC35" s="56">
        <f>(AB35/AA35-1)*100</f>
        <v>40.738350368182587</v>
      </c>
    </row>
    <row r="36" spans="1:29" s="35" customFormat="1" x14ac:dyDescent="0.2">
      <c r="A36" s="61" t="s">
        <v>52</v>
      </c>
      <c r="B36" s="64" t="s">
        <v>51</v>
      </c>
      <c r="C36" s="62">
        <f>VLOOKUP(A36,[1]Mês!$A$4:$J$560,3,FALSE)/1000000</f>
        <v>25.030985000000001</v>
      </c>
      <c r="D36" s="39">
        <f>VLOOKUP(A36,[1]Mês!$A$4:$J$560,5,FALSE)/1000000</f>
        <v>26.586857999999999</v>
      </c>
      <c r="E36" s="38">
        <f>(D36/C36-1)*100</f>
        <v>6.2157881521641922</v>
      </c>
      <c r="F36" s="62">
        <f>VLOOKUP(A36,[1]Mês!$A$4:$J$560,4,FALSE)/1000000</f>
        <v>6.6953480000000001</v>
      </c>
      <c r="G36" s="39">
        <f>VLOOKUP(A36,[1]Mês!$A$4:$J$560,6,FALSE)/1000000</f>
        <v>6.7578100000000001</v>
      </c>
      <c r="H36" s="38">
        <f>(G36/F36-1)*100</f>
        <v>0.93291640703365708</v>
      </c>
      <c r="I36" s="62">
        <f>C36/F36*1000</f>
        <v>3738.5637012445063</v>
      </c>
      <c r="J36" s="39">
        <f>D36/G36*1000</f>
        <v>3934.241714401559</v>
      </c>
      <c r="K36" s="63">
        <f>(J36/I36-1)*100</f>
        <v>5.2340425038609029</v>
      </c>
      <c r="L36" s="62">
        <f>VLOOKUP(A36,[1]Ano!$A$4:$J$616,3,FALSE)/1000000</f>
        <v>172.264321</v>
      </c>
      <c r="M36" s="39">
        <f>VLOOKUP(A36,[1]Ano!$A$4:$J$616,5,FALSE)/1000000</f>
        <v>194.86514500000001</v>
      </c>
      <c r="N36" s="38">
        <f>(M36/L36-1)*100</f>
        <v>13.119852020895273</v>
      </c>
      <c r="O36" s="62">
        <f>VLOOKUP(A36,[1]Ano!$A$4:$J$616,4,FALSE)/1000000</f>
        <v>44.628760999999997</v>
      </c>
      <c r="P36" s="39">
        <f>VLOOKUP(A36,[1]Ano!$A$4:$J$616,6,FALSE)/1000000</f>
        <v>49.479024000000003</v>
      </c>
      <c r="Q36" s="38">
        <f>(P36/O36-1)*100</f>
        <v>10.868020736672502</v>
      </c>
      <c r="R36" s="62">
        <f>L36/O36*1000</f>
        <v>3859.9395802182362</v>
      </c>
      <c r="S36" s="39">
        <f>M36/P36*1000</f>
        <v>3938.3384967334846</v>
      </c>
      <c r="T36" s="38">
        <f>(S36/R36-1)*100</f>
        <v>2.0310918056084093</v>
      </c>
      <c r="U36" s="62">
        <f>VLOOKUP(A36,'[1]12 meses'!$A$4:$J$600,3,FALSE)/1000000</f>
        <v>283.94631900000002</v>
      </c>
      <c r="V36" s="39">
        <f>VLOOKUP(A36,'[1]12 meses'!$A$4:$J$600,5,FALSE)/1000000</f>
        <v>325.60722099999998</v>
      </c>
      <c r="W36" s="38">
        <f>(V36/U36-1)*100</f>
        <v>14.672104976293054</v>
      </c>
      <c r="X36" s="62">
        <f>VLOOKUP(A36,'[1]12 meses'!$A$4:$J$600,4,FALSE)/1000000</f>
        <v>74.800751000000005</v>
      </c>
      <c r="Y36" s="39">
        <f>VLOOKUP(A36,'[1]12 meses'!$A$4:$J$600,6,FALSE)/1000000</f>
        <v>84.26952</v>
      </c>
      <c r="Z36" s="38">
        <f>(Y36/X36-1)*100</f>
        <v>12.658654991311513</v>
      </c>
      <c r="AA36" s="62">
        <f>U36/X36*1000</f>
        <v>3796.0356708183317</v>
      </c>
      <c r="AB36" s="39">
        <f>V36/Y36*1000</f>
        <v>3863.878909005296</v>
      </c>
      <c r="AC36" s="38">
        <f>(AB36/AA36-1)*100</f>
        <v>1.7872128733800619</v>
      </c>
    </row>
    <row r="37" spans="1:29" s="35" customFormat="1" x14ac:dyDescent="0.2">
      <c r="A37" s="64" t="s">
        <v>34</v>
      </c>
      <c r="B37" s="60" t="s">
        <v>33</v>
      </c>
      <c r="C37" s="58">
        <f>VLOOKUP(A37,[1]Mês!$A$4:$J$560,3,FALSE)/1000000</f>
        <v>30.059194000000002</v>
      </c>
      <c r="D37" s="57">
        <f>VLOOKUP(A37,[1]Mês!$A$4:$J$560,5,FALSE)/1000000</f>
        <v>45.802805999999997</v>
      </c>
      <c r="E37" s="56">
        <f>(D37/C37-1)*100</f>
        <v>52.375363091904582</v>
      </c>
      <c r="F37" s="58">
        <f>VLOOKUP(A37,[1]Mês!$A$4:$J$560,4,FALSE)/1000000</f>
        <v>4.7667489999999999</v>
      </c>
      <c r="G37" s="57">
        <f>VLOOKUP(A37,[1]Mês!$A$4:$J$560,6,FALSE)/1000000</f>
        <v>4.2964950000000002</v>
      </c>
      <c r="H37" s="56">
        <f>(G37/F37-1)*100</f>
        <v>-9.8652981308644527</v>
      </c>
      <c r="I37" s="58">
        <f>C37/F37*1000</f>
        <v>6306.0156932953678</v>
      </c>
      <c r="J37" s="57">
        <f>D37/G37*1000</f>
        <v>10660.504899924239</v>
      </c>
      <c r="K37" s="59">
        <f>(J37/I37-1)*100</f>
        <v>69.052939580512259</v>
      </c>
      <c r="L37" s="58">
        <f>VLOOKUP(A37,[1]Ano!$A$4:$J$616,3,FALSE)/1000000</f>
        <v>120.53910999999999</v>
      </c>
      <c r="M37" s="57">
        <f>VLOOKUP(A37,[1]Ano!$A$4:$J$616,5,FALSE)/1000000</f>
        <v>157.26582999999999</v>
      </c>
      <c r="N37" s="56">
        <f>(M37/L37-1)*100</f>
        <v>30.468716750936697</v>
      </c>
      <c r="O37" s="58">
        <f>VLOOKUP(A37,[1]Ano!$A$4:$J$616,4,FALSE)/1000000</f>
        <v>26.542615000000001</v>
      </c>
      <c r="P37" s="57">
        <f>VLOOKUP(A37,[1]Ano!$A$4:$J$616,6,FALSE)/1000000</f>
        <v>25.522545999999998</v>
      </c>
      <c r="Q37" s="56">
        <f>(P37/O37-1)*100</f>
        <v>-3.8431367821143536</v>
      </c>
      <c r="R37" s="58">
        <f>L37/O37*1000</f>
        <v>4541.3426672541491</v>
      </c>
      <c r="S37" s="57">
        <f>M37/P37*1000</f>
        <v>6161.8394183715063</v>
      </c>
      <c r="T37" s="56">
        <f>(S37/R37-1)*100</f>
        <v>35.683208025726131</v>
      </c>
      <c r="U37" s="58">
        <f>VLOOKUP(A37,'[1]12 meses'!$A$4:$J$600,3,FALSE)/1000000</f>
        <v>289.76907599999998</v>
      </c>
      <c r="V37" s="57">
        <f>VLOOKUP(A37,'[1]12 meses'!$A$4:$J$600,5,FALSE)/1000000</f>
        <v>296.89011299999999</v>
      </c>
      <c r="W37" s="56">
        <f>(V37/U37-1)*100</f>
        <v>2.4574868713733933</v>
      </c>
      <c r="X37" s="58">
        <f>VLOOKUP(A37,'[1]12 meses'!$A$4:$J$600,4,FALSE)/1000000</f>
        <v>49.046639999999996</v>
      </c>
      <c r="Y37" s="57">
        <f>VLOOKUP(A37,'[1]12 meses'!$A$4:$J$600,6,FALSE)/1000000</f>
        <v>45.782964999999997</v>
      </c>
      <c r="Z37" s="56">
        <f>(Y37/X37-1)*100</f>
        <v>-6.6542274863273025</v>
      </c>
      <c r="AA37" s="58">
        <f>U37/X37*1000</f>
        <v>5908.0311311845217</v>
      </c>
      <c r="AB37" s="57">
        <f>V37/Y37*1000</f>
        <v>6484.7288287248321</v>
      </c>
      <c r="AC37" s="56">
        <f>(AB37/AA37-1)*100</f>
        <v>9.7612501480622171</v>
      </c>
    </row>
    <row r="38" spans="1:29" s="35" customFormat="1" x14ac:dyDescent="0.2">
      <c r="A38" s="61" t="s">
        <v>16</v>
      </c>
      <c r="B38" s="64" t="s">
        <v>50</v>
      </c>
      <c r="C38" s="62">
        <f>VLOOKUP(A38,[1]Mês!$A$4:$J$560,3,FALSE)/1000000</f>
        <v>6.7013340000000001</v>
      </c>
      <c r="D38" s="39">
        <f>VLOOKUP(A38,[1]Mês!$A$4:$J$560,5,FALSE)/1000000</f>
        <v>8.6860400000000002</v>
      </c>
      <c r="E38" s="38">
        <f>(D38/C38-1)*100</f>
        <v>29.616580818087868</v>
      </c>
      <c r="F38" s="62">
        <f>VLOOKUP(A38,[1]Mês!$A$4:$J$560,4,FALSE)/1000000</f>
        <v>2.9626269999999999</v>
      </c>
      <c r="G38" s="39">
        <f>VLOOKUP(A38,[1]Mês!$A$4:$J$560,6,FALSE)/1000000</f>
        <v>3.7065510000000002</v>
      </c>
      <c r="H38" s="38">
        <f>(G38/F38-1)*100</f>
        <v>25.110282192122057</v>
      </c>
      <c r="I38" s="62">
        <f>C38/F38*1000</f>
        <v>2261.9567026156178</v>
      </c>
      <c r="J38" s="39">
        <f>D38/G38*1000</f>
        <v>2343.4292419017029</v>
      </c>
      <c r="K38" s="63">
        <f>(J38/I38-1)*100</f>
        <v>3.6018611316420923</v>
      </c>
      <c r="L38" s="62">
        <f>VLOOKUP(A38,[1]Ano!$A$4:$J$616,3,FALSE)/1000000</f>
        <v>40.376618999999998</v>
      </c>
      <c r="M38" s="39">
        <f>VLOOKUP(A38,[1]Ano!$A$4:$J$616,5,FALSE)/1000000</f>
        <v>63.474024</v>
      </c>
      <c r="N38" s="38">
        <f>(M38/L38-1)*100</f>
        <v>57.204901183033677</v>
      </c>
      <c r="O38" s="62">
        <f>VLOOKUP(A38,[1]Ano!$A$4:$J$616,4,FALSE)/1000000</f>
        <v>17.461338999999999</v>
      </c>
      <c r="P38" s="39">
        <f>VLOOKUP(A38,[1]Ano!$A$4:$J$616,6,FALSE)/1000000</f>
        <v>24.819455000000001</v>
      </c>
      <c r="Q38" s="38">
        <f>(P38/O38-1)*100</f>
        <v>42.139471663656501</v>
      </c>
      <c r="R38" s="62">
        <f>L38/O38*1000</f>
        <v>2312.3438013545237</v>
      </c>
      <c r="S38" s="39">
        <f>M38/P38*1000</f>
        <v>2557.4302094868717</v>
      </c>
      <c r="T38" s="38">
        <f>(S38/R38-1)*100</f>
        <v>10.599047078932688</v>
      </c>
      <c r="U38" s="62">
        <f>VLOOKUP(A38,'[1]12 meses'!$A$4:$J$600,3,FALSE)/1000000</f>
        <v>64.492840000000001</v>
      </c>
      <c r="V38" s="39">
        <f>VLOOKUP(A38,'[1]12 meses'!$A$4:$J$600,5,FALSE)/1000000</f>
        <v>99.057128000000006</v>
      </c>
      <c r="W38" s="38">
        <f>(V38/U38-1)*100</f>
        <v>53.593992759506335</v>
      </c>
      <c r="X38" s="62">
        <f>VLOOKUP(A38,'[1]12 meses'!$A$4:$J$600,4,FALSE)/1000000</f>
        <v>27.857279999999999</v>
      </c>
      <c r="Y38" s="39">
        <f>VLOOKUP(A38,'[1]12 meses'!$A$4:$J$600,6,FALSE)/1000000</f>
        <v>40.120350999999999</v>
      </c>
      <c r="Z38" s="38">
        <f>(Y38/X38-1)*100</f>
        <v>44.021063793737227</v>
      </c>
      <c r="AA38" s="62">
        <f>U38/X38*1000</f>
        <v>2315.1161922484898</v>
      </c>
      <c r="AB38" s="39">
        <f>V38/Y38*1000</f>
        <v>2468.9995359213085</v>
      </c>
      <c r="AC38" s="38">
        <f>(AB38/AA38-1)*100</f>
        <v>6.6468950538229432</v>
      </c>
    </row>
    <row r="39" spans="1:29" s="35" customFormat="1" ht="9.75" thickBot="1" x14ac:dyDescent="0.25">
      <c r="A39" s="64" t="s">
        <v>7</v>
      </c>
      <c r="B39" s="81" t="s">
        <v>7</v>
      </c>
      <c r="C39" s="47">
        <f>C66-SUM(C6,C10,C23,C17,C26,C31,C33,C21,C32,C29,C34,C35,C36,C37,C38)</f>
        <v>412.57344699999885</v>
      </c>
      <c r="D39" s="46">
        <f>D66-SUM(D6,D10,D23,D17,D26,D31,D33,D21,D32,D29,D34,D35,D36,D37,D38)</f>
        <v>470.97686799999974</v>
      </c>
      <c r="E39" s="45">
        <f>(D39/C39-1)*100</f>
        <v>14.155884588472079</v>
      </c>
      <c r="F39" s="79" t="s">
        <v>4</v>
      </c>
      <c r="G39" s="78" t="s">
        <v>4</v>
      </c>
      <c r="H39" s="77" t="s">
        <v>4</v>
      </c>
      <c r="I39" s="79" t="s">
        <v>4</v>
      </c>
      <c r="J39" s="78" t="s">
        <v>4</v>
      </c>
      <c r="K39" s="80" t="s">
        <v>4</v>
      </c>
      <c r="L39" s="47">
        <f>L66-SUM(L6,L10,L23,L17,L26,L31,L33,L21,L32,L29,L34,L35,L36,L37,L38)</f>
        <v>2542.0682989999914</v>
      </c>
      <c r="M39" s="46">
        <f>M66-SUM(M6,M10,M23,M17,M26,M31,M33,M21,M32,M29,M34,M35,M36,M37,M38)</f>
        <v>2981.4074219999893</v>
      </c>
      <c r="N39" s="45">
        <f>(M39/L39-1)*100</f>
        <v>17.282742685270371</v>
      </c>
      <c r="O39" s="79" t="s">
        <v>4</v>
      </c>
      <c r="P39" s="78" t="s">
        <v>4</v>
      </c>
      <c r="Q39" s="77" t="s">
        <v>4</v>
      </c>
      <c r="R39" s="79" t="s">
        <v>4</v>
      </c>
      <c r="S39" s="78" t="s">
        <v>4</v>
      </c>
      <c r="T39" s="77" t="s">
        <v>4</v>
      </c>
      <c r="U39" s="47">
        <f>U66-SUM(U6,U10,U23,U17,U26,U31,U33,U21,U32,U29,U34,U35,U36,U37,U38)</f>
        <v>4381.8395020000171</v>
      </c>
      <c r="V39" s="46">
        <f>V66-SUM(V6,V10,V23,V17,V26,V31,V33,V21,V32,V29,V34,V35,V36,V37,V38)</f>
        <v>5060.9215039999981</v>
      </c>
      <c r="W39" s="45">
        <f>(V39/U39-1)*100</f>
        <v>15.497646631968731</v>
      </c>
      <c r="X39" s="79" t="s">
        <v>4</v>
      </c>
      <c r="Y39" s="78" t="s">
        <v>4</v>
      </c>
      <c r="Z39" s="77" t="s">
        <v>4</v>
      </c>
      <c r="AA39" s="79" t="s">
        <v>4</v>
      </c>
      <c r="AB39" s="78" t="s">
        <v>4</v>
      </c>
      <c r="AC39" s="77" t="s">
        <v>4</v>
      </c>
    </row>
    <row r="40" spans="1:29" s="35" customFormat="1" x14ac:dyDescent="0.2">
      <c r="A40" s="64" t="s">
        <v>49</v>
      </c>
      <c r="B40" s="76" t="s">
        <v>49</v>
      </c>
      <c r="C40" s="74"/>
      <c r="D40" s="73"/>
      <c r="E40" s="75"/>
      <c r="F40" s="74"/>
      <c r="G40" s="73"/>
      <c r="H40" s="75"/>
      <c r="I40" s="74"/>
      <c r="J40" s="73"/>
      <c r="K40" s="72"/>
      <c r="L40" s="70"/>
      <c r="M40" s="70"/>
      <c r="N40" s="70"/>
      <c r="O40" s="71"/>
      <c r="P40" s="70"/>
      <c r="Q40" s="70"/>
      <c r="R40" s="71"/>
      <c r="S40" s="70"/>
      <c r="T40" s="70"/>
      <c r="U40" s="70"/>
      <c r="V40" s="70"/>
      <c r="W40" s="70"/>
      <c r="X40" s="71"/>
      <c r="Y40" s="70"/>
      <c r="Z40" s="70"/>
      <c r="AA40" s="71"/>
      <c r="AB40" s="70"/>
      <c r="AC40" s="70"/>
    </row>
    <row r="41" spans="1:29" s="35" customFormat="1" x14ac:dyDescent="0.2">
      <c r="A41" s="61" t="s">
        <v>48</v>
      </c>
      <c r="B41" s="60" t="s">
        <v>47</v>
      </c>
      <c r="C41" s="58">
        <f>VLOOKUP(A41,[1]Mês!$A$4:$J$560,7,FALSE)/1000000</f>
        <v>250.76845599999999</v>
      </c>
      <c r="D41" s="57">
        <f>VLOOKUP(A41,[1]Mês!$A$4:$J$560,9,FALSE)/1000000</f>
        <v>311.23697499999997</v>
      </c>
      <c r="E41" s="56">
        <f>(D41/C41-1)*100</f>
        <v>24.113287597862776</v>
      </c>
      <c r="F41" s="58">
        <f>VLOOKUP(A41,[1]Mês!$A$4:$J$560,8,FALSE)/1000000</f>
        <v>831.89218800000003</v>
      </c>
      <c r="G41" s="57">
        <f>VLOOKUP(A41,[1]Mês!$A$4:$J$560,10,FALSE)/1000000</f>
        <v>953.56781000000001</v>
      </c>
      <c r="H41" s="56">
        <f>(G41/F41-1)*100</f>
        <v>14.626369108300841</v>
      </c>
      <c r="I41" s="58">
        <f>C41/F41*1000</f>
        <v>301.44345579550026</v>
      </c>
      <c r="J41" s="57">
        <f>D41/G41*1000</f>
        <v>326.39207378445371</v>
      </c>
      <c r="K41" s="59">
        <f>(J41/I41-1)*100</f>
        <v>8.2763840147449308</v>
      </c>
      <c r="L41" s="58">
        <f>VLOOKUP(A41,[1]Ano!$A$4:$J$616,7,FALSE)/1000000</f>
        <v>1648.148146</v>
      </c>
      <c r="M41" s="57">
        <f>VLOOKUP(A41,[1]Ano!$A$4:$J$616,9,FALSE)/1000000</f>
        <v>2112.4720940000002</v>
      </c>
      <c r="N41" s="56">
        <f>(M41/L41-1)*100</f>
        <v>28.172464297393329</v>
      </c>
      <c r="O41" s="58">
        <f>VLOOKUP(A41,[1]Ano!$A$4:$J$616,8,FALSE)/1000000</f>
        <v>6180.8019770000001</v>
      </c>
      <c r="P41" s="57">
        <f>VLOOKUP(A41,[1]Ano!$A$4:$J$616,10,FALSE)/1000000</f>
        <v>6832.1207350000004</v>
      </c>
      <c r="Q41" s="56">
        <f>(P41/O41-1)*100</f>
        <v>10.537770995150586</v>
      </c>
      <c r="R41" s="58">
        <f>L41/O41*1000</f>
        <v>266.65603462675051</v>
      </c>
      <c r="S41" s="57">
        <f>M41/P41*1000</f>
        <v>309.19712574429496</v>
      </c>
      <c r="T41" s="56">
        <f>(S41/R41-1)*100</f>
        <v>15.953545239315869</v>
      </c>
      <c r="U41" s="58">
        <f>VLOOKUP(A41,'[1]12 meses'!$A$4:$J$600,7,FALSE)/1000000</f>
        <v>2890.7272589999998</v>
      </c>
      <c r="V41" s="57">
        <f>VLOOKUP(A41,'[1]12 meses'!$A$4:$J$600,9,FALSE)/1000000</f>
        <v>3412.6250199999999</v>
      </c>
      <c r="W41" s="56">
        <f>(V41/U41-1)*100</f>
        <v>18.054202774582826</v>
      </c>
      <c r="X41" s="58">
        <f>VLOOKUP(A41,'[1]12 meses'!$A$4:$J$600,8,FALSE)/1000000</f>
        <v>10955.235742999999</v>
      </c>
      <c r="Y41" s="57">
        <f>VLOOKUP(A41,'[1]12 meses'!$A$4:$J$600,10,FALSE)/1000000</f>
        <v>11374.109</v>
      </c>
      <c r="Z41" s="56">
        <f>(Y41/X41-1)*100</f>
        <v>3.8234983420383895</v>
      </c>
      <c r="AA41" s="58">
        <f>U41/X41*1000</f>
        <v>263.86718887789067</v>
      </c>
      <c r="AB41" s="57">
        <f>V41/Y41*1000</f>
        <v>300.03449237210577</v>
      </c>
      <c r="AC41" s="56">
        <f>(AB41/AA41-1)*100</f>
        <v>13.706631600548169</v>
      </c>
    </row>
    <row r="42" spans="1:29" x14ac:dyDescent="0.2">
      <c r="A42" s="55" t="s">
        <v>46</v>
      </c>
      <c r="B42" s="54" t="s">
        <v>45</v>
      </c>
      <c r="C42" s="52">
        <f>VLOOKUP(A42,[1]Mês!$A$4:$J$560,7,FALSE)/1000000</f>
        <v>114.150367</v>
      </c>
      <c r="D42" s="51">
        <f>VLOOKUP(A42,[1]Mês!$A$4:$J$560,9,FALSE)/1000000</f>
        <v>146.522266</v>
      </c>
      <c r="E42" s="17">
        <f>(D42/C42-1)*100</f>
        <v>28.358996865949628</v>
      </c>
      <c r="F42" s="52">
        <f>VLOOKUP(A42,[1]Mês!$A$4:$J$560,8,FALSE)/1000000</f>
        <v>508.98053499999997</v>
      </c>
      <c r="G42" s="51">
        <f>VLOOKUP(A42,[1]Mês!$A$4:$J$560,10,FALSE)/1000000</f>
        <v>534.83793300000002</v>
      </c>
      <c r="H42" s="17">
        <f>(G42/F42-1)*100</f>
        <v>5.0802331763040831</v>
      </c>
      <c r="I42" s="52">
        <f>C42/F42*1000</f>
        <v>224.27255887103817</v>
      </c>
      <c r="J42" s="51">
        <f>D42/G42*1000</f>
        <v>273.9563837182057</v>
      </c>
      <c r="K42" s="53">
        <f>(J42/I42-1)*100</f>
        <v>22.153323214070465</v>
      </c>
      <c r="L42" s="52">
        <f>VLOOKUP(A42,[1]Ano!$A$4:$J$616,7,FALSE)/1000000</f>
        <v>852.56847200000004</v>
      </c>
      <c r="M42" s="51">
        <f>VLOOKUP(A42,[1]Ano!$A$4:$J$616,9,FALSE)/1000000</f>
        <v>1003.081858</v>
      </c>
      <c r="N42" s="17">
        <f>(M42/L42-1)*100</f>
        <v>17.654111187916399</v>
      </c>
      <c r="O42" s="52">
        <f>VLOOKUP(A42,[1]Ano!$A$4:$J$616,8,FALSE)/1000000</f>
        <v>3992.3303070000002</v>
      </c>
      <c r="P42" s="51">
        <f>VLOOKUP(A42,[1]Ano!$A$4:$J$616,10,FALSE)/1000000</f>
        <v>3839.5428189999998</v>
      </c>
      <c r="Q42" s="17">
        <f>(P42/O42-1)*100</f>
        <v>-3.8270252271488836</v>
      </c>
      <c r="R42" s="52">
        <f>L42/O42*1000</f>
        <v>213.55158677756171</v>
      </c>
      <c r="S42" s="51">
        <f>M42/P42*1000</f>
        <v>261.25033767985178</v>
      </c>
      <c r="T42" s="17">
        <f>(S42/R42-1)*100</f>
        <v>22.335938412845291</v>
      </c>
      <c r="U42" s="52">
        <f>VLOOKUP(A42,'[1]12 meses'!$A$4:$J$600,7,FALSE)/1000000</f>
        <v>1439.213454</v>
      </c>
      <c r="V42" s="51">
        <f>VLOOKUP(A42,'[1]12 meses'!$A$4:$J$600,9,FALSE)/1000000</f>
        <v>1493.2408029999999</v>
      </c>
      <c r="W42" s="17">
        <f>(V42/U42-1)*100</f>
        <v>3.7539496903563618</v>
      </c>
      <c r="X42" s="52">
        <f>VLOOKUP(A42,'[1]12 meses'!$A$4:$J$600,8,FALSE)/1000000</f>
        <v>6675.8441240000002</v>
      </c>
      <c r="Y42" s="51">
        <f>VLOOKUP(A42,'[1]12 meses'!$A$4:$J$600,10,FALSE)/1000000</f>
        <v>6006.4057400000002</v>
      </c>
      <c r="Z42" s="17">
        <f>(Y42/X42-1)*100</f>
        <v>-10.027771343452052</v>
      </c>
      <c r="AA42" s="52">
        <f>U42/X42*1000</f>
        <v>215.58523944948837</v>
      </c>
      <c r="AB42" s="51">
        <f>V42/Y42*1000</f>
        <v>248.60804741439262</v>
      </c>
      <c r="AC42" s="17">
        <f>(AB42/AA42-1)*100</f>
        <v>15.317749976403871</v>
      </c>
    </row>
    <row r="43" spans="1:29" x14ac:dyDescent="0.2">
      <c r="A43" s="69" t="s">
        <v>44</v>
      </c>
      <c r="B43" s="68" t="s">
        <v>43</v>
      </c>
      <c r="C43" s="66">
        <f>VLOOKUP(A43,[1]Mês!$A$4:$J$560,7,FALSE)/1000000</f>
        <v>77.677244999999999</v>
      </c>
      <c r="D43" s="65">
        <f>VLOOKUP(A43,[1]Mês!$A$4:$J$560,9,FALSE)/1000000</f>
        <v>56.344434</v>
      </c>
      <c r="E43" s="11">
        <f>(D43/C43-1)*100</f>
        <v>-27.463398064645574</v>
      </c>
      <c r="F43" s="66">
        <f>VLOOKUP(A43,[1]Mês!$A$4:$J$560,8,FALSE)/1000000</f>
        <v>162.14275799999999</v>
      </c>
      <c r="G43" s="65">
        <f>VLOOKUP(A43,[1]Mês!$A$4:$J$560,10,FALSE)/1000000</f>
        <v>116.88106399999999</v>
      </c>
      <c r="H43" s="11">
        <f>(G43/F43-1)*100</f>
        <v>-27.914718213933419</v>
      </c>
      <c r="I43" s="66">
        <f>C43/F43*1000</f>
        <v>479.0670021784137</v>
      </c>
      <c r="J43" s="65">
        <f>D43/G43*1000</f>
        <v>482.06640213336868</v>
      </c>
      <c r="K43" s="67">
        <f>(J43/I43-1)*100</f>
        <v>0.62609195400979978</v>
      </c>
      <c r="L43" s="66">
        <f>VLOOKUP(A43,[1]Ano!$A$4:$J$616,7,FALSE)/1000000</f>
        <v>273.796718</v>
      </c>
      <c r="M43" s="65">
        <f>VLOOKUP(A43,[1]Ano!$A$4:$J$616,9,FALSE)/1000000</f>
        <v>399.40975700000001</v>
      </c>
      <c r="N43" s="11">
        <f>(M43/L43-1)*100</f>
        <v>45.878212097487591</v>
      </c>
      <c r="O43" s="66">
        <f>VLOOKUP(A43,[1]Ano!$A$4:$J$616,8,FALSE)/1000000</f>
        <v>578.30676500000004</v>
      </c>
      <c r="P43" s="65">
        <f>VLOOKUP(A43,[1]Ano!$A$4:$J$616,10,FALSE)/1000000</f>
        <v>853.74596599999995</v>
      </c>
      <c r="Q43" s="11">
        <f>(P43/O43-1)*100</f>
        <v>47.628562844150693</v>
      </c>
      <c r="R43" s="66">
        <f>L43/O43*1000</f>
        <v>473.445469724014</v>
      </c>
      <c r="S43" s="65">
        <f>M43/P43*1000</f>
        <v>467.83208695126064</v>
      </c>
      <c r="T43" s="11">
        <f>(S43/R43-1)*100</f>
        <v>-1.1856450492652493</v>
      </c>
      <c r="U43" s="66">
        <f>VLOOKUP(A43,'[1]12 meses'!$A$4:$J$600,7,FALSE)/1000000</f>
        <v>492.92730399999999</v>
      </c>
      <c r="V43" s="65">
        <f>VLOOKUP(A43,'[1]12 meses'!$A$4:$J$600,9,FALSE)/1000000</f>
        <v>661.03245200000003</v>
      </c>
      <c r="W43" s="11">
        <f>(V43/U43-1)*100</f>
        <v>34.103436071782298</v>
      </c>
      <c r="X43" s="66">
        <f>VLOOKUP(A43,'[1]12 meses'!$A$4:$J$600,8,FALSE)/1000000</f>
        <v>1021.300691</v>
      </c>
      <c r="Y43" s="65">
        <f>VLOOKUP(A43,'[1]12 meses'!$A$4:$J$600,10,FALSE)/1000000</f>
        <v>1419.33761</v>
      </c>
      <c r="Z43" s="11">
        <f>(Y43/X43-1)*100</f>
        <v>38.973528805729551</v>
      </c>
      <c r="AA43" s="66">
        <f>U43/X43*1000</f>
        <v>482.64659795476433</v>
      </c>
      <c r="AB43" s="65">
        <f>V43/Y43*1000</f>
        <v>465.73306262207763</v>
      </c>
      <c r="AC43" s="11">
        <f>(AB43/AA43-1)*100</f>
        <v>-3.5043312030704321</v>
      </c>
    </row>
    <row r="44" spans="1:29" x14ac:dyDescent="0.2">
      <c r="A44" s="55" t="s">
        <v>42</v>
      </c>
      <c r="B44" s="54" t="s">
        <v>41</v>
      </c>
      <c r="C44" s="52">
        <f>VLOOKUP(A44,[1]Mês!$A$4:$J$560,7,FALSE)/1000000</f>
        <v>12.677742</v>
      </c>
      <c r="D44" s="51">
        <f>VLOOKUP(A44,[1]Mês!$A$4:$J$560,9,FALSE)/1000000</f>
        <v>25.366157000000001</v>
      </c>
      <c r="E44" s="17">
        <f>(D44/C44-1)*100</f>
        <v>100.08418691593502</v>
      </c>
      <c r="F44" s="52">
        <f>VLOOKUP(A44,[1]Mês!$A$4:$J$560,8,FALSE)/1000000</f>
        <v>35.357402</v>
      </c>
      <c r="G44" s="51">
        <f>VLOOKUP(A44,[1]Mês!$A$4:$J$560,10,FALSE)/1000000</f>
        <v>59.583447</v>
      </c>
      <c r="H44" s="17">
        <f>(G44/F44-1)*100</f>
        <v>68.517604885110046</v>
      </c>
      <c r="I44" s="52">
        <f>C44/F44*1000</f>
        <v>358.55977201039832</v>
      </c>
      <c r="J44" s="51">
        <f>D44/G44*1000</f>
        <v>425.72489973599545</v>
      </c>
      <c r="K44" s="53">
        <f>(J44/I44-1)*100</f>
        <v>18.731919464643497</v>
      </c>
      <c r="L44" s="52">
        <f>VLOOKUP(A44,[1]Ano!$A$4:$J$616,7,FALSE)/1000000</f>
        <v>126.94055400000001</v>
      </c>
      <c r="M44" s="51">
        <f>VLOOKUP(A44,[1]Ano!$A$4:$J$616,9,FALSE)/1000000</f>
        <v>207.91609600000001</v>
      </c>
      <c r="N44" s="17">
        <f>(M44/L44-1)*100</f>
        <v>63.790128094131362</v>
      </c>
      <c r="O44" s="52">
        <f>VLOOKUP(A44,[1]Ano!$A$4:$J$616,8,FALSE)/1000000</f>
        <v>373.35451599999999</v>
      </c>
      <c r="P44" s="51">
        <f>VLOOKUP(A44,[1]Ano!$A$4:$J$616,10,FALSE)/1000000</f>
        <v>487.33064100000001</v>
      </c>
      <c r="Q44" s="17">
        <f>(P44/O44-1)*100</f>
        <v>30.527587082942919</v>
      </c>
      <c r="R44" s="52">
        <f>L44/O44*1000</f>
        <v>340.00004971146512</v>
      </c>
      <c r="S44" s="51">
        <f>M44/P44*1000</f>
        <v>426.64277290949167</v>
      </c>
      <c r="T44" s="17">
        <f>(S44/R44-1)*100</f>
        <v>25.483150155876256</v>
      </c>
      <c r="U44" s="52">
        <f>VLOOKUP(A44,'[1]12 meses'!$A$4:$J$600,7,FALSE)/1000000</f>
        <v>230.96794499999999</v>
      </c>
      <c r="V44" s="51">
        <f>VLOOKUP(A44,'[1]12 meses'!$A$4:$J$600,9,FALSE)/1000000</f>
        <v>455.42625500000003</v>
      </c>
      <c r="W44" s="17">
        <f>(V44/U44-1)*100</f>
        <v>97.181585089653908</v>
      </c>
      <c r="X44" s="52">
        <f>VLOOKUP(A44,'[1]12 meses'!$A$4:$J$600,8,FALSE)/1000000</f>
        <v>701.40297199999998</v>
      </c>
      <c r="Y44" s="51">
        <f>VLOOKUP(A44,'[1]12 meses'!$A$4:$J$600,10,FALSE)/1000000</f>
        <v>1088.0369089999999</v>
      </c>
      <c r="Z44" s="17">
        <f>(Y44/X44-1)*100</f>
        <v>55.122939655864478</v>
      </c>
      <c r="AA44" s="52">
        <f>U44/X44*1000</f>
        <v>329.29422061245555</v>
      </c>
      <c r="AB44" s="51">
        <f>V44/Y44*1000</f>
        <v>418.57610824854845</v>
      </c>
      <c r="AC44" s="17">
        <f>(AB44/AA44-1)*100</f>
        <v>27.113104952172318</v>
      </c>
    </row>
    <row r="45" spans="1:29" s="35" customFormat="1" x14ac:dyDescent="0.2">
      <c r="A45" s="61" t="s">
        <v>40</v>
      </c>
      <c r="B45" s="60" t="s">
        <v>39</v>
      </c>
      <c r="C45" s="58">
        <f>VLOOKUP(A45,[1]Mês!$A$4:$J$560,7,FALSE)/1000000</f>
        <v>86.400430999999998</v>
      </c>
      <c r="D45" s="57">
        <f>VLOOKUP(A45,[1]Mês!$A$4:$J$560,9,FALSE)/1000000</f>
        <v>137.71598399999999</v>
      </c>
      <c r="E45" s="56">
        <f>(D45/C45-1)*100</f>
        <v>59.392704881298556</v>
      </c>
      <c r="F45" s="58">
        <f>VLOOKUP(A45,[1]Mês!$A$4:$J$560,8,FALSE)/1000000</f>
        <v>70.733312999999995</v>
      </c>
      <c r="G45" s="57">
        <f>VLOOKUP(A45,[1]Mês!$A$4:$J$560,10,FALSE)/1000000</f>
        <v>123.125608</v>
      </c>
      <c r="H45" s="56">
        <f>(G45/F45-1)*100</f>
        <v>74.070183875029301</v>
      </c>
      <c r="I45" s="58">
        <f>C45/F45*1000</f>
        <v>1221.4956056137228</v>
      </c>
      <c r="J45" s="57">
        <f>D45/G45*1000</f>
        <v>1118.499930574962</v>
      </c>
      <c r="K45" s="59">
        <f>(J45/I45-1)*100</f>
        <v>-8.4319316881219635</v>
      </c>
      <c r="L45" s="58">
        <f>VLOOKUP(A45,[1]Ano!$A$4:$J$616,7,FALSE)/1000000</f>
        <v>709.02657499999998</v>
      </c>
      <c r="M45" s="57">
        <f>VLOOKUP(A45,[1]Ano!$A$4:$J$616,9,FALSE)/1000000</f>
        <v>928.30928800000004</v>
      </c>
      <c r="N45" s="56">
        <f>(M45/L45-1)*100</f>
        <v>30.92729112445469</v>
      </c>
      <c r="O45" s="58">
        <f>VLOOKUP(A45,[1]Ano!$A$4:$J$616,8,FALSE)/1000000</f>
        <v>623.97088499999995</v>
      </c>
      <c r="P45" s="57">
        <f>VLOOKUP(A45,[1]Ano!$A$4:$J$616,10,FALSE)/1000000</f>
        <v>858.81870500000002</v>
      </c>
      <c r="Q45" s="56">
        <f>(P45/O45-1)*100</f>
        <v>37.637624710646577</v>
      </c>
      <c r="R45" s="58">
        <f>L45/O45*1000</f>
        <v>1136.3135557198314</v>
      </c>
      <c r="S45" s="57">
        <f>M45/P45*1000</f>
        <v>1080.9141470666968</v>
      </c>
      <c r="T45" s="56">
        <f>(S45/R45-1)*100</f>
        <v>-4.8753628234277429</v>
      </c>
      <c r="U45" s="58">
        <f>VLOOKUP(A45,'[1]12 meses'!$A$4:$J$600,7,FALSE)/1000000</f>
        <v>1317.9406489999999</v>
      </c>
      <c r="V45" s="57">
        <f>VLOOKUP(A45,'[1]12 meses'!$A$4:$J$600,9,FALSE)/1000000</f>
        <v>1442.764547</v>
      </c>
      <c r="W45" s="56">
        <f>(V45/U45-1)*100</f>
        <v>9.471131958386092</v>
      </c>
      <c r="X45" s="58">
        <f>VLOOKUP(A45,'[1]12 meses'!$A$4:$J$600,8,FALSE)/1000000</f>
        <v>1143.2575159999999</v>
      </c>
      <c r="Y45" s="57">
        <f>VLOOKUP(A45,'[1]12 meses'!$A$4:$J$600,10,FALSE)/1000000</f>
        <v>1304.8895620000001</v>
      </c>
      <c r="Z45" s="56">
        <f>(Y45/X45-1)*100</f>
        <v>14.137851161085235</v>
      </c>
      <c r="AA45" s="58">
        <f>U45/X45*1000</f>
        <v>1152.7942135129599</v>
      </c>
      <c r="AB45" s="57">
        <f>V45/Y45*1000</f>
        <v>1105.6602711946591</v>
      </c>
      <c r="AC45" s="56">
        <f>(AB45/AA45-1)*100</f>
        <v>-4.0886692321839053</v>
      </c>
    </row>
    <row r="46" spans="1:29" x14ac:dyDescent="0.2">
      <c r="A46" s="55" t="s">
        <v>38</v>
      </c>
      <c r="B46" s="54" t="s">
        <v>37</v>
      </c>
      <c r="C46" s="52">
        <f>VLOOKUP(A46,[1]Mês!$A$4:$J$560,7,FALSE)/1000000</f>
        <v>45.117527000000003</v>
      </c>
      <c r="D46" s="51">
        <f>VLOOKUP(A46,[1]Mês!$A$4:$J$560,9,FALSE)/1000000</f>
        <v>70.350561999999996</v>
      </c>
      <c r="E46" s="17">
        <f>(D46/C46-1)*100</f>
        <v>55.92734504264827</v>
      </c>
      <c r="F46" s="52">
        <f>VLOOKUP(A46,[1]Mês!$A$4:$J$560,8,FALSE)/1000000</f>
        <v>33.670619000000002</v>
      </c>
      <c r="G46" s="51">
        <f>VLOOKUP(A46,[1]Mês!$A$4:$J$560,10,FALSE)/1000000</f>
        <v>70.125023999999996</v>
      </c>
      <c r="H46" s="17">
        <f>(G46/F46-1)*100</f>
        <v>108.26770069181082</v>
      </c>
      <c r="I46" s="52">
        <f>C46/F46*1000</f>
        <v>1339.9672575072052</v>
      </c>
      <c r="J46" s="51">
        <f>D46/G46*1000</f>
        <v>1003.2162270632521</v>
      </c>
      <c r="K46" s="53">
        <f>(J46/I46-1)*100</f>
        <v>-25.131287989112849</v>
      </c>
      <c r="L46" s="52">
        <f>VLOOKUP(A46,[1]Ano!$A$4:$J$616,7,FALSE)/1000000</f>
        <v>400.53894200000002</v>
      </c>
      <c r="M46" s="51">
        <f>VLOOKUP(A46,[1]Ano!$A$4:$J$616,9,FALSE)/1000000</f>
        <v>504.08586000000003</v>
      </c>
      <c r="N46" s="17">
        <f>(M46/L46-1)*100</f>
        <v>25.851897816217839</v>
      </c>
      <c r="O46" s="52">
        <f>VLOOKUP(A46,[1]Ano!$A$4:$J$616,8,FALSE)/1000000</f>
        <v>337.79512199999999</v>
      </c>
      <c r="P46" s="51">
        <f>VLOOKUP(A46,[1]Ano!$A$4:$J$616,10,FALSE)/1000000</f>
        <v>516.25019899999995</v>
      </c>
      <c r="Q46" s="17">
        <f>(P46/O46-1)*100</f>
        <v>52.829382479951839</v>
      </c>
      <c r="R46" s="52">
        <f>L46/O46*1000</f>
        <v>1185.7451926141196</v>
      </c>
      <c r="S46" s="51">
        <f>M46/P46*1000</f>
        <v>976.43712482133117</v>
      </c>
      <c r="T46" s="17">
        <f>(S46/R46-1)*100</f>
        <v>-17.65202752636452</v>
      </c>
      <c r="U46" s="52">
        <f>VLOOKUP(A46,'[1]12 meses'!$A$4:$J$600,7,FALSE)/1000000</f>
        <v>743.80845799999997</v>
      </c>
      <c r="V46" s="51">
        <f>VLOOKUP(A46,'[1]12 meses'!$A$4:$J$600,9,FALSE)/1000000</f>
        <v>796.39175499999999</v>
      </c>
      <c r="W46" s="17">
        <f>(V46/U46-1)*100</f>
        <v>7.0694674730359175</v>
      </c>
      <c r="X46" s="52">
        <f>VLOOKUP(A46,'[1]12 meses'!$A$4:$J$600,8,FALSE)/1000000</f>
        <v>626.443759</v>
      </c>
      <c r="Y46" s="51">
        <f>VLOOKUP(A46,'[1]12 meses'!$A$4:$J$600,10,FALSE)/1000000</f>
        <v>753.40520600000002</v>
      </c>
      <c r="Z46" s="17">
        <f>(Y46/X46-1)*100</f>
        <v>20.267014424833629</v>
      </c>
      <c r="AA46" s="52">
        <f>U46/X46*1000</f>
        <v>1187.3507355031372</v>
      </c>
      <c r="AB46" s="51">
        <f>V46/Y46*1000</f>
        <v>1057.0563471789974</v>
      </c>
      <c r="AC46" s="17">
        <f>(AB46/AA46-1)*100</f>
        <v>-10.97353835123771</v>
      </c>
    </row>
    <row r="47" spans="1:29" x14ac:dyDescent="0.2">
      <c r="A47" s="69" t="s">
        <v>36</v>
      </c>
      <c r="B47" s="68" t="s">
        <v>35</v>
      </c>
      <c r="C47" s="66">
        <f>VLOOKUP(A47,[1]Mês!$A$4:$J$560,7,FALSE)/1000000</f>
        <v>17.231445999999998</v>
      </c>
      <c r="D47" s="65">
        <f>VLOOKUP(A47,[1]Mês!$A$4:$J$560,9,FALSE)/1000000</f>
        <v>38.544801999999997</v>
      </c>
      <c r="E47" s="11">
        <f>(D47/C47-1)*100</f>
        <v>123.68872583299159</v>
      </c>
      <c r="F47" s="66">
        <f>VLOOKUP(A47,[1]Mês!$A$4:$J$560,8,FALSE)/1000000</f>
        <v>12.717737</v>
      </c>
      <c r="G47" s="65">
        <f>VLOOKUP(A47,[1]Mês!$A$4:$J$560,10,FALSE)/1000000</f>
        <v>20.541111999999998</v>
      </c>
      <c r="H47" s="11">
        <f>(G47/F47-1)*100</f>
        <v>61.515464583046487</v>
      </c>
      <c r="I47" s="66">
        <f>C47/F47*1000</f>
        <v>1354.9144788888148</v>
      </c>
      <c r="J47" s="65">
        <f>D47/G47*1000</f>
        <v>1876.4710498633181</v>
      </c>
      <c r="K47" s="67">
        <f>(J47/I47-1)*100</f>
        <v>38.49368938785269</v>
      </c>
      <c r="L47" s="66">
        <f>VLOOKUP(A47,[1]Ano!$A$4:$J$616,7,FALSE)/1000000</f>
        <v>146.476786</v>
      </c>
      <c r="M47" s="65">
        <f>VLOOKUP(A47,[1]Ano!$A$4:$J$616,9,FALSE)/1000000</f>
        <v>238.31618900000001</v>
      </c>
      <c r="N47" s="11">
        <f>(M47/L47-1)*100</f>
        <v>62.698947394981765</v>
      </c>
      <c r="O47" s="66">
        <f>VLOOKUP(A47,[1]Ano!$A$4:$J$616,8,FALSE)/1000000</f>
        <v>101.938897</v>
      </c>
      <c r="P47" s="65">
        <f>VLOOKUP(A47,[1]Ano!$A$4:$J$616,10,FALSE)/1000000</f>
        <v>133.79687100000001</v>
      </c>
      <c r="Q47" s="11">
        <f>(P47/O47-1)*100</f>
        <v>31.252029340674547</v>
      </c>
      <c r="R47" s="66">
        <f>L47/O47*1000</f>
        <v>1436.9076997174102</v>
      </c>
      <c r="S47" s="65">
        <f>M47/P47*1000</f>
        <v>1781.1790905035439</v>
      </c>
      <c r="T47" s="11">
        <f>(S47/R47-1)*100</f>
        <v>23.959186164416813</v>
      </c>
      <c r="U47" s="66">
        <f>VLOOKUP(A47,'[1]12 meses'!$A$4:$J$600,7,FALSE)/1000000</f>
        <v>290.71466700000002</v>
      </c>
      <c r="V47" s="65">
        <f>VLOOKUP(A47,'[1]12 meses'!$A$4:$J$600,9,FALSE)/1000000</f>
        <v>338.06119100000001</v>
      </c>
      <c r="W47" s="11">
        <f>(V47/U47-1)*100</f>
        <v>16.286252251593481</v>
      </c>
      <c r="X47" s="66">
        <f>VLOOKUP(A47,'[1]12 meses'!$A$4:$J$600,8,FALSE)/1000000</f>
        <v>197.72439499999999</v>
      </c>
      <c r="Y47" s="65">
        <f>VLOOKUP(A47,'[1]12 meses'!$A$4:$J$600,10,FALSE)/1000000</f>
        <v>204.49780200000001</v>
      </c>
      <c r="Z47" s="11">
        <f>(Y47/X47-1)*100</f>
        <v>3.4256809838765889</v>
      </c>
      <c r="AA47" s="66">
        <f>U47/X47*1000</f>
        <v>1470.3024732987553</v>
      </c>
      <c r="AB47" s="65">
        <f>V47/Y47*1000</f>
        <v>1653.1287265376084</v>
      </c>
      <c r="AC47" s="11">
        <f>(AB47/AA47-1)*100</f>
        <v>12.434601489084486</v>
      </c>
    </row>
    <row r="48" spans="1:29" s="35" customFormat="1" x14ac:dyDescent="0.2">
      <c r="A48" s="64" t="s">
        <v>34</v>
      </c>
      <c r="B48" s="64" t="s">
        <v>33</v>
      </c>
      <c r="C48" s="62">
        <f>VLOOKUP(A48,[1]Mês!$A$4:$J$560,7,FALSE)/1000000</f>
        <v>41.638984999999998</v>
      </c>
      <c r="D48" s="39">
        <f>VLOOKUP(A48,[1]Mês!$A$4:$J$560,9,FALSE)/1000000</f>
        <v>89.572764000000006</v>
      </c>
      <c r="E48" s="38">
        <f>(D48/C48-1)*100</f>
        <v>115.11754909491674</v>
      </c>
      <c r="F48" s="62">
        <f>VLOOKUP(A48,[1]Mês!$A$4:$J$560,8,FALSE)/1000000</f>
        <v>12.558521000000001</v>
      </c>
      <c r="G48" s="39">
        <f>VLOOKUP(A48,[1]Mês!$A$4:$J$560,10,FALSE)/1000000</f>
        <v>18.342096999999999</v>
      </c>
      <c r="H48" s="38">
        <f>(G48/F48-1)*100</f>
        <v>46.053002578886471</v>
      </c>
      <c r="I48" s="62">
        <f>C48/F48*1000</f>
        <v>3315.5962393979348</v>
      </c>
      <c r="J48" s="39">
        <f>D48/G48*1000</f>
        <v>4883.4527480691013</v>
      </c>
      <c r="K48" s="63">
        <f>(J48/I48-1)*100</f>
        <v>47.287317135932902</v>
      </c>
      <c r="L48" s="62">
        <f>VLOOKUP(A48,[1]Ano!$A$4:$J$616,7,FALSE)/1000000</f>
        <v>532.50794099999996</v>
      </c>
      <c r="M48" s="39">
        <f>VLOOKUP(A48,[1]Ano!$A$4:$J$616,9,FALSE)/1000000</f>
        <v>661.088213</v>
      </c>
      <c r="N48" s="38">
        <f>(M48/L48-1)*100</f>
        <v>24.146169869042389</v>
      </c>
      <c r="O48" s="62">
        <f>VLOOKUP(A48,[1]Ano!$A$4:$J$616,8,FALSE)/1000000</f>
        <v>161.602946</v>
      </c>
      <c r="P48" s="39">
        <f>VLOOKUP(A48,[1]Ano!$A$4:$J$616,10,FALSE)/1000000</f>
        <v>197.10481300000001</v>
      </c>
      <c r="Q48" s="38">
        <f>(P48/O48-1)*100</f>
        <v>21.968576612458545</v>
      </c>
      <c r="R48" s="62">
        <f>L48/O48*1000</f>
        <v>3295.1623357163303</v>
      </c>
      <c r="S48" s="39">
        <f>M48/P48*1000</f>
        <v>3353.9932533255796</v>
      </c>
      <c r="T48" s="38">
        <f>(S48/R48-1)*100</f>
        <v>1.7853723615246508</v>
      </c>
      <c r="U48" s="62">
        <f>VLOOKUP(A48,'[1]12 meses'!$A$4:$J$600,7,FALSE)/1000000</f>
        <v>1019.073096</v>
      </c>
      <c r="V48" s="39">
        <f>VLOOKUP(A48,'[1]12 meses'!$A$4:$J$600,9,FALSE)/1000000</f>
        <v>1024.879273</v>
      </c>
      <c r="W48" s="38">
        <f>(V48/U48-1)*100</f>
        <v>0.56975078851460026</v>
      </c>
      <c r="X48" s="62">
        <f>VLOOKUP(A48,'[1]12 meses'!$A$4:$J$600,8,FALSE)/1000000</f>
        <v>290.94387999999998</v>
      </c>
      <c r="Y48" s="39">
        <f>VLOOKUP(A48,'[1]12 meses'!$A$4:$J$600,10,FALSE)/1000000</f>
        <v>332.42040300000002</v>
      </c>
      <c r="Z48" s="38">
        <f>(Y48/X48-1)*100</f>
        <v>14.255849959792943</v>
      </c>
      <c r="AA48" s="62">
        <f>U48/X48*1000</f>
        <v>3502.6448949536252</v>
      </c>
      <c r="AB48" s="39">
        <f>V48/Y48*1000</f>
        <v>3083.0817355094778</v>
      </c>
      <c r="AC48" s="38">
        <f>(AB48/AA48-1)*100</f>
        <v>-11.978466902215112</v>
      </c>
    </row>
    <row r="49" spans="1:29" x14ac:dyDescent="0.2">
      <c r="A49" s="69" t="s">
        <v>32</v>
      </c>
      <c r="B49" s="68" t="s">
        <v>31</v>
      </c>
      <c r="C49" s="66">
        <f>VLOOKUP(A49,[1]Mês!$A$4:$J$560,7,FALSE)/1000000</f>
        <v>27.007449999999999</v>
      </c>
      <c r="D49" s="65">
        <f>VLOOKUP(A49,[1]Mês!$A$4:$J$560,9,FALSE)/1000000</f>
        <v>58.959004</v>
      </c>
      <c r="E49" s="11">
        <f>(D49/C49-1)*100</f>
        <v>118.30644507348897</v>
      </c>
      <c r="F49" s="66">
        <f>VLOOKUP(A49,[1]Mês!$A$4:$J$560,8,FALSE)/1000000</f>
        <v>6.3092899999999998</v>
      </c>
      <c r="G49" s="65">
        <f>VLOOKUP(A49,[1]Mês!$A$4:$J$560,10,FALSE)/1000000</f>
        <v>7.0309939999999997</v>
      </c>
      <c r="H49" s="11">
        <f>(G49/F49-1)*100</f>
        <v>11.438751428449168</v>
      </c>
      <c r="I49" s="66">
        <f>C49/F49*1000</f>
        <v>4280.5846616655763</v>
      </c>
      <c r="J49" s="65">
        <f>D49/G49*1000</f>
        <v>8385.585878753418</v>
      </c>
      <c r="K49" s="67">
        <f>(J49/I49-1)*100</f>
        <v>95.898143397322386</v>
      </c>
      <c r="L49" s="66">
        <f>VLOOKUP(A49,[1]Ano!$A$4:$J$616,7,FALSE)/1000000</f>
        <v>202.96020899999999</v>
      </c>
      <c r="M49" s="65">
        <f>VLOOKUP(A49,[1]Ano!$A$4:$J$616,9,FALSE)/1000000</f>
        <v>326.49014399999999</v>
      </c>
      <c r="N49" s="11">
        <f>(M49/L49-1)*100</f>
        <v>60.864114995072761</v>
      </c>
      <c r="O49" s="66">
        <f>VLOOKUP(A49,[1]Ano!$A$4:$J$616,8,FALSE)/1000000</f>
        <v>42.424118999999997</v>
      </c>
      <c r="P49" s="65">
        <f>VLOOKUP(A49,[1]Ano!$A$4:$J$616,10,FALSE)/1000000</f>
        <v>51.539095000000003</v>
      </c>
      <c r="Q49" s="11">
        <f>(P49/O49-1)*100</f>
        <v>21.485363078488451</v>
      </c>
      <c r="R49" s="66">
        <f>L49/O49*1000</f>
        <v>4784.0759875296408</v>
      </c>
      <c r="S49" s="65">
        <f>M49/P49*1000</f>
        <v>6334.8055296663624</v>
      </c>
      <c r="T49" s="11">
        <f>(S49/R49-1)*100</f>
        <v>32.41440031845049</v>
      </c>
      <c r="U49" s="66">
        <f>VLOOKUP(A49,'[1]12 meses'!$A$4:$J$600,7,FALSE)/1000000</f>
        <v>415.88671599999998</v>
      </c>
      <c r="V49" s="65">
        <f>VLOOKUP(A49,'[1]12 meses'!$A$4:$J$600,9,FALSE)/1000000</f>
        <v>488.92733299999998</v>
      </c>
      <c r="W49" s="11">
        <f>(V49/U49-1)*100</f>
        <v>17.562623231274355</v>
      </c>
      <c r="X49" s="66">
        <f>VLOOKUP(A49,'[1]12 meses'!$A$4:$J$600,8,FALSE)/1000000</f>
        <v>80.283589000000006</v>
      </c>
      <c r="Y49" s="65">
        <f>VLOOKUP(A49,'[1]12 meses'!$A$4:$J$600,10,FALSE)/1000000</f>
        <v>97.479759000000001</v>
      </c>
      <c r="Z49" s="11">
        <f>(Y49/X49-1)*100</f>
        <v>21.419284083077052</v>
      </c>
      <c r="AA49" s="66">
        <f>U49/X49*1000</f>
        <v>5180.2207796166158</v>
      </c>
      <c r="AB49" s="65">
        <f>V49/Y49*1000</f>
        <v>5015.6805681064516</v>
      </c>
      <c r="AC49" s="11">
        <f>(AB49/AA49-1)*100</f>
        <v>-3.1763165801273363</v>
      </c>
    </row>
    <row r="50" spans="1:29" s="35" customFormat="1" x14ac:dyDescent="0.2">
      <c r="A50" s="64" t="s">
        <v>30</v>
      </c>
      <c r="B50" s="64" t="s">
        <v>29</v>
      </c>
      <c r="C50" s="62">
        <f>VLOOKUP(A50,[1]Mês!$A$4:$J$560,7,FALSE)/1000000</f>
        <v>82.641666000000001</v>
      </c>
      <c r="D50" s="39">
        <f>VLOOKUP(A50,[1]Mês!$A$4:$J$560,9,FALSE)/1000000</f>
        <v>70.409364999999994</v>
      </c>
      <c r="E50" s="38">
        <f>(D50/C50-1)*100</f>
        <v>-14.801614720593859</v>
      </c>
      <c r="F50" s="62">
        <f>VLOOKUP(A50,[1]Mês!$A$4:$J$560,8,FALSE)/1000000</f>
        <v>104.357113</v>
      </c>
      <c r="G50" s="39">
        <f>VLOOKUP(A50,[1]Mês!$A$4:$J$560,10,FALSE)/1000000</f>
        <v>82.092457999999993</v>
      </c>
      <c r="H50" s="38">
        <f>(G50/F50-1)*100</f>
        <v>-21.335062230017808</v>
      </c>
      <c r="I50" s="62">
        <f>C50/F50*1000</f>
        <v>791.91215264837763</v>
      </c>
      <c r="J50" s="39">
        <f>D50/G50*1000</f>
        <v>857.68372290667673</v>
      </c>
      <c r="K50" s="63">
        <f>(J50/I50-1)*100</f>
        <v>8.3054124170642396</v>
      </c>
      <c r="L50" s="62">
        <f>VLOOKUP(A50,[1]Ano!$A$4:$J$616,7,FALSE)/1000000</f>
        <v>607.36285999999996</v>
      </c>
      <c r="M50" s="39">
        <f>VLOOKUP(A50,[1]Ano!$A$4:$J$616,9,FALSE)/1000000</f>
        <v>522.70734300000004</v>
      </c>
      <c r="N50" s="38">
        <f>(M50/L50-1)*100</f>
        <v>-13.938211006184986</v>
      </c>
      <c r="O50" s="62">
        <f>VLOOKUP(A50,[1]Ano!$A$4:$J$616,8,FALSE)/1000000</f>
        <v>746.39460999999994</v>
      </c>
      <c r="P50" s="39">
        <f>VLOOKUP(A50,[1]Ano!$A$4:$J$616,10,FALSE)/1000000</f>
        <v>653.19504300000006</v>
      </c>
      <c r="Q50" s="38">
        <f>(P50/O50-1)*100</f>
        <v>-12.486634516291574</v>
      </c>
      <c r="R50" s="62">
        <f>L50/O50*1000</f>
        <v>813.72889335307502</v>
      </c>
      <c r="S50" s="39">
        <f>M50/P50*1000</f>
        <v>800.23164382770744</v>
      </c>
      <c r="T50" s="38">
        <f>(S50/R50-1)*100</f>
        <v>-1.6586911974761587</v>
      </c>
      <c r="U50" s="62">
        <f>VLOOKUP(A50,'[1]12 meses'!$A$4:$J$600,7,FALSE)/1000000</f>
        <v>1028.7655569999999</v>
      </c>
      <c r="V50" s="39">
        <f>VLOOKUP(A50,'[1]12 meses'!$A$4:$J$600,9,FALSE)/1000000</f>
        <v>920.10440200000005</v>
      </c>
      <c r="W50" s="38">
        <f>(V50/U50-1)*100</f>
        <v>-10.562285475115285</v>
      </c>
      <c r="X50" s="62">
        <f>VLOOKUP(A50,'[1]12 meses'!$A$4:$J$600,8,FALSE)/1000000</f>
        <v>1232.2713650000001</v>
      </c>
      <c r="Y50" s="39">
        <f>VLOOKUP(A50,'[1]12 meses'!$A$4:$J$600,10,FALSE)/1000000</f>
        <v>1137.795944</v>
      </c>
      <c r="Z50" s="38">
        <f>(Y50/X50-1)*100</f>
        <v>-7.6667707846964417</v>
      </c>
      <c r="AA50" s="62">
        <f>U50/X50*1000</f>
        <v>834.85309017141685</v>
      </c>
      <c r="AB50" s="39">
        <f>V50/Y50*1000</f>
        <v>808.67259797509007</v>
      </c>
      <c r="AC50" s="38">
        <f>(AB50/AA50-1)*100</f>
        <v>-3.1359400240048574</v>
      </c>
    </row>
    <row r="51" spans="1:29" s="35" customFormat="1" x14ac:dyDescent="0.2">
      <c r="A51" s="61" t="s">
        <v>28</v>
      </c>
      <c r="B51" s="60" t="s">
        <v>27</v>
      </c>
      <c r="C51" s="58">
        <f>VLOOKUP(A51,[1]Mês!$A$4:$J$560,7,FALSE)/1000000</f>
        <v>74.030100000000004</v>
      </c>
      <c r="D51" s="57">
        <f>VLOOKUP(A51,[1]Mês!$A$4:$J$560,9,FALSE)/1000000</f>
        <v>103.008594</v>
      </c>
      <c r="E51" s="56">
        <f>(D51/C51-1)*100</f>
        <v>39.144204857213481</v>
      </c>
      <c r="F51" s="58">
        <f>VLOOKUP(A51,[1]Mês!$A$4:$J$560,8,FALSE)/1000000</f>
        <v>56.670946999999998</v>
      </c>
      <c r="G51" s="57">
        <f>VLOOKUP(A51,[1]Mês!$A$4:$J$560,10,FALSE)/1000000</f>
        <v>56.531193000000002</v>
      </c>
      <c r="H51" s="56">
        <f>(G51/F51-1)*100</f>
        <v>-0.24660607841968663</v>
      </c>
      <c r="I51" s="58">
        <f>C51/F51*1000</f>
        <v>1306.3148565348661</v>
      </c>
      <c r="J51" s="57">
        <f>D51/G51*1000</f>
        <v>1822.1549649589033</v>
      </c>
      <c r="K51" s="59">
        <f>(J51/I51-1)*100</f>
        <v>39.488191215428415</v>
      </c>
      <c r="L51" s="58">
        <f>VLOOKUP(A51,[1]Ano!$A$4:$J$616,7,FALSE)/1000000</f>
        <v>521.84037599999999</v>
      </c>
      <c r="M51" s="57">
        <f>VLOOKUP(A51,[1]Ano!$A$4:$J$616,9,FALSE)/1000000</f>
        <v>736.99814800000001</v>
      </c>
      <c r="N51" s="56">
        <f>(M51/L51-1)*100</f>
        <v>41.230572009245982</v>
      </c>
      <c r="O51" s="58">
        <f>VLOOKUP(A51,[1]Ano!$A$4:$J$616,8,FALSE)/1000000</f>
        <v>371.11551500000002</v>
      </c>
      <c r="P51" s="57">
        <f>VLOOKUP(A51,[1]Ano!$A$4:$J$616,10,FALSE)/1000000</f>
        <v>472.51975099999999</v>
      </c>
      <c r="Q51" s="56">
        <f>(P51/O51-1)*100</f>
        <v>27.324170480988919</v>
      </c>
      <c r="R51" s="58">
        <f>L51/O51*1000</f>
        <v>1406.1400154612236</v>
      </c>
      <c r="S51" s="57">
        <f>M51/P51*1000</f>
        <v>1559.7192422968158</v>
      </c>
      <c r="T51" s="56">
        <f>(S51/R51-1)*100</f>
        <v>10.92204369030898</v>
      </c>
      <c r="U51" s="58">
        <f>VLOOKUP(A51,'[1]12 meses'!$A$4:$J$600,7,FALSE)/1000000</f>
        <v>855.60495900000001</v>
      </c>
      <c r="V51" s="57">
        <f>VLOOKUP(A51,'[1]12 meses'!$A$4:$J$600,9,FALSE)/1000000</f>
        <v>1216.596806</v>
      </c>
      <c r="W51" s="56">
        <f>(V51/U51-1)*100</f>
        <v>42.191415933576891</v>
      </c>
      <c r="X51" s="58">
        <f>VLOOKUP(A51,'[1]12 meses'!$A$4:$J$600,8,FALSE)/1000000</f>
        <v>598.04275299999995</v>
      </c>
      <c r="Y51" s="57">
        <f>VLOOKUP(A51,'[1]12 meses'!$A$4:$J$600,10,FALSE)/1000000</f>
        <v>847.36510399999997</v>
      </c>
      <c r="Z51" s="56">
        <f>(Y51/X51-1)*100</f>
        <v>41.689720299979967</v>
      </c>
      <c r="AA51" s="58">
        <f>U51/X51*1000</f>
        <v>1430.6752397014668</v>
      </c>
      <c r="AB51" s="57">
        <f>V51/Y51*1000</f>
        <v>1435.7409813751312</v>
      </c>
      <c r="AC51" s="56">
        <f>(AB51/AA51-1)*100</f>
        <v>0.35408047424665412</v>
      </c>
    </row>
    <row r="52" spans="1:29" x14ac:dyDescent="0.2">
      <c r="A52" s="55" t="s">
        <v>26</v>
      </c>
      <c r="B52" s="54" t="s">
        <v>25</v>
      </c>
      <c r="C52" s="52">
        <f>VLOOKUP(A52,[1]Mês!$A$4:$J$560,7,FALSE)/1000000</f>
        <v>21.617768999999999</v>
      </c>
      <c r="D52" s="51">
        <f>VLOOKUP(A52,[1]Mês!$A$4:$J$560,9,FALSE)/1000000</f>
        <v>42.216441000000003</v>
      </c>
      <c r="E52" s="17">
        <f>(D52/C52-1)*100</f>
        <v>95.285836387649468</v>
      </c>
      <c r="F52" s="52">
        <f>VLOOKUP(A52,[1]Mês!$A$4:$J$560,8,FALSE)/1000000</f>
        <v>30.675785000000001</v>
      </c>
      <c r="G52" s="51">
        <f>VLOOKUP(A52,[1]Mês!$A$4:$J$560,10,FALSE)/1000000</f>
        <v>33.929803999999997</v>
      </c>
      <c r="H52" s="17">
        <f>(G52/F52-1)*100</f>
        <v>10.607777437480404</v>
      </c>
      <c r="I52" s="52">
        <f>C52/F52*1000</f>
        <v>704.7177113804911</v>
      </c>
      <c r="J52" s="51">
        <f>D52/G52*1000</f>
        <v>1244.2288496567799</v>
      </c>
      <c r="K52" s="53">
        <f>(J52/I52-1)*100</f>
        <v>76.557056756729637</v>
      </c>
      <c r="L52" s="52">
        <f>VLOOKUP(A52,[1]Ano!$A$4:$J$616,7,FALSE)/1000000</f>
        <v>154.44083499999999</v>
      </c>
      <c r="M52" s="51">
        <f>VLOOKUP(A52,[1]Ano!$A$4:$J$616,9,FALSE)/1000000</f>
        <v>324.738181</v>
      </c>
      <c r="N52" s="17">
        <f>(M52/L52-1)*100</f>
        <v>110.26704562948004</v>
      </c>
      <c r="O52" s="52">
        <f>VLOOKUP(A52,[1]Ano!$A$4:$J$616,8,FALSE)/1000000</f>
        <v>213.21487400000001</v>
      </c>
      <c r="P52" s="51">
        <f>VLOOKUP(A52,[1]Ano!$A$4:$J$616,10,FALSE)/1000000</f>
        <v>315.44066299999997</v>
      </c>
      <c r="Q52" s="17">
        <f>(P52/O52-1)*100</f>
        <v>47.944961382009389</v>
      </c>
      <c r="R52" s="52">
        <f>L52/O52*1000</f>
        <v>724.34362623313041</v>
      </c>
      <c r="S52" s="51">
        <f>M52/P52*1000</f>
        <v>1029.4746971160152</v>
      </c>
      <c r="T52" s="17">
        <f>(S52/R52-1)*100</f>
        <v>42.125182003696992</v>
      </c>
      <c r="U52" s="52">
        <f>VLOOKUP(A52,'[1]12 meses'!$A$4:$J$600,7,FALSE)/1000000</f>
        <v>235.693398</v>
      </c>
      <c r="V52" s="51">
        <f>VLOOKUP(A52,'[1]12 meses'!$A$4:$J$600,9,FALSE)/1000000</f>
        <v>503.47999700000003</v>
      </c>
      <c r="W52" s="17">
        <f>(V52/U52-1)*100</f>
        <v>113.61650401425329</v>
      </c>
      <c r="X52" s="52">
        <f>VLOOKUP(A52,'[1]12 meses'!$A$4:$J$600,8,FALSE)/1000000</f>
        <v>339.21974799999998</v>
      </c>
      <c r="Y52" s="51">
        <f>VLOOKUP(A52,'[1]12 meses'!$A$4:$J$600,10,FALSE)/1000000</f>
        <v>561.78351699999996</v>
      </c>
      <c r="Z52" s="17">
        <f>(Y52/X52-1)*100</f>
        <v>65.610498891119988</v>
      </c>
      <c r="AA52" s="52">
        <f>U52/X52*1000</f>
        <v>694.81036817467373</v>
      </c>
      <c r="AB52" s="51">
        <f>V52/Y52*1000</f>
        <v>896.21710456841345</v>
      </c>
      <c r="AC52" s="17">
        <f>(AB52/AA52-1)*100</f>
        <v>28.98729575997152</v>
      </c>
    </row>
    <row r="53" spans="1:29" x14ac:dyDescent="0.2">
      <c r="A53" s="69" t="s">
        <v>24</v>
      </c>
      <c r="B53" s="68" t="s">
        <v>23</v>
      </c>
      <c r="C53" s="66">
        <f>VLOOKUP(A53,[1]Mês!$A$4:$J$560,7,FALSE)/1000000</f>
        <v>33.451436000000001</v>
      </c>
      <c r="D53" s="65">
        <f>VLOOKUP(A53,[1]Mês!$A$4:$J$560,9,FALSE)/1000000</f>
        <v>34.196007000000002</v>
      </c>
      <c r="E53" s="11">
        <f>(D53/C53-1)*100</f>
        <v>2.2258267178724367</v>
      </c>
      <c r="F53" s="66">
        <f>VLOOKUP(A53,[1]Mês!$A$4:$J$560,8,FALSE)/1000000</f>
        <v>8.8614929999999994</v>
      </c>
      <c r="G53" s="65">
        <f>VLOOKUP(A53,[1]Mês!$A$4:$J$560,10,FALSE)/1000000</f>
        <v>7.1853480000000003</v>
      </c>
      <c r="H53" s="11">
        <f>(G53/F53-1)*100</f>
        <v>-18.914927766686706</v>
      </c>
      <c r="I53" s="66">
        <f>C53/F53*1000</f>
        <v>3774.9209980756068</v>
      </c>
      <c r="J53" s="65">
        <f>D53/G53*1000</f>
        <v>4759.1302467187397</v>
      </c>
      <c r="K53" s="67">
        <f>(J53/I53-1)*100</f>
        <v>26.072313808550351</v>
      </c>
      <c r="L53" s="66">
        <f>VLOOKUP(A53,[1]Ano!$A$4:$J$616,7,FALSE)/1000000</f>
        <v>234.96328600000001</v>
      </c>
      <c r="M53" s="65">
        <f>VLOOKUP(A53,[1]Ano!$A$4:$J$616,9,FALSE)/1000000</f>
        <v>245.08018000000001</v>
      </c>
      <c r="N53" s="11">
        <f>(M53/L53-1)*100</f>
        <v>4.3057339604962719</v>
      </c>
      <c r="O53" s="66">
        <f>VLOOKUP(A53,[1]Ano!$A$4:$J$616,8,FALSE)/1000000</f>
        <v>61.470374999999997</v>
      </c>
      <c r="P53" s="65">
        <f>VLOOKUP(A53,[1]Ano!$A$4:$J$616,10,FALSE)/1000000</f>
        <v>56.687497</v>
      </c>
      <c r="Q53" s="11">
        <f>(P53/O53-1)*100</f>
        <v>-7.7807854596624759</v>
      </c>
      <c r="R53" s="66">
        <f>L53/O53*1000</f>
        <v>3822.382505393859</v>
      </c>
      <c r="S53" s="65">
        <f>M53/P53*1000</f>
        <v>4323.3551130331261</v>
      </c>
      <c r="T53" s="11">
        <f>(S53/R53-1)*100</f>
        <v>13.106291872473053</v>
      </c>
      <c r="U53" s="66">
        <f>VLOOKUP(A53,'[1]12 meses'!$A$4:$J$600,7,FALSE)/1000000</f>
        <v>401.76262000000003</v>
      </c>
      <c r="V53" s="65">
        <f>VLOOKUP(A53,'[1]12 meses'!$A$4:$J$600,9,FALSE)/1000000</f>
        <v>433.05962299999999</v>
      </c>
      <c r="W53" s="11">
        <f>(V53/U53-1)*100</f>
        <v>7.7899240601328135</v>
      </c>
      <c r="X53" s="66">
        <f>VLOOKUP(A53,'[1]12 meses'!$A$4:$J$600,8,FALSE)/1000000</f>
        <v>101.905788</v>
      </c>
      <c r="Y53" s="65">
        <f>VLOOKUP(A53,'[1]12 meses'!$A$4:$J$600,10,FALSE)/1000000</f>
        <v>105.874503</v>
      </c>
      <c r="Z53" s="11">
        <f>(Y53/X53-1)*100</f>
        <v>3.8944941969341285</v>
      </c>
      <c r="AA53" s="66">
        <f>U53/X53*1000</f>
        <v>3942.4906856124799</v>
      </c>
      <c r="AB53" s="65">
        <f>V53/Y53*1000</f>
        <v>4090.3107993810368</v>
      </c>
      <c r="AC53" s="11">
        <f>(AB53/AA53-1)*100</f>
        <v>3.7494093342567369</v>
      </c>
    </row>
    <row r="54" spans="1:29" s="35" customFormat="1" x14ac:dyDescent="0.2">
      <c r="A54" s="64" t="s">
        <v>22</v>
      </c>
      <c r="B54" s="64" t="s">
        <v>21</v>
      </c>
      <c r="C54" s="62">
        <f>VLOOKUP(A54,[1]Mês!$A$4:$J$560,7,FALSE)/1000000</f>
        <v>34.526363000000003</v>
      </c>
      <c r="D54" s="39">
        <f>VLOOKUP(A54,[1]Mês!$A$4:$J$560,9,FALSE)/1000000</f>
        <v>50.536507999999998</v>
      </c>
      <c r="E54" s="38">
        <f>(D54/C54-1)*100</f>
        <v>46.370783392389157</v>
      </c>
      <c r="F54" s="62">
        <f>VLOOKUP(A54,[1]Mês!$A$4:$J$560,8,FALSE)/1000000</f>
        <v>3.1461779999999999</v>
      </c>
      <c r="G54" s="39">
        <f>VLOOKUP(A54,[1]Mês!$A$4:$J$560,10,FALSE)/1000000</f>
        <v>5.4011610000000001</v>
      </c>
      <c r="H54" s="38">
        <f>(G54/F54-1)*100</f>
        <v>71.673726025673062</v>
      </c>
      <c r="I54" s="62">
        <f>C54/F54*1000</f>
        <v>10974.065358031237</v>
      </c>
      <c r="J54" s="39">
        <f>D54/G54*1000</f>
        <v>9356.6009233940622</v>
      </c>
      <c r="K54" s="63">
        <f>(J54/I54-1)*100</f>
        <v>-14.738972129899452</v>
      </c>
      <c r="L54" s="62">
        <f>VLOOKUP(A54,[1]Ano!$A$4:$J$616,7,FALSE)/1000000</f>
        <v>284.32719300000002</v>
      </c>
      <c r="M54" s="39">
        <f>VLOOKUP(A54,[1]Ano!$A$4:$J$616,9,FALSE)/1000000</f>
        <v>352.12535200000002</v>
      </c>
      <c r="N54" s="38">
        <f>(M54/L54-1)*100</f>
        <v>23.845119520453316</v>
      </c>
      <c r="O54" s="62">
        <f>VLOOKUP(A54,[1]Ano!$A$4:$J$616,8,FALSE)/1000000</f>
        <v>34.98601</v>
      </c>
      <c r="P54" s="39">
        <f>VLOOKUP(A54,[1]Ano!$A$4:$J$616,10,FALSE)/1000000</f>
        <v>52.429366000000002</v>
      </c>
      <c r="Q54" s="38">
        <f>(P54/O54-1)*100</f>
        <v>49.858088990427895</v>
      </c>
      <c r="R54" s="62">
        <f>L54/O54*1000</f>
        <v>8126.8825167545538</v>
      </c>
      <c r="S54" s="39">
        <f>M54/P54*1000</f>
        <v>6716.1855819503908</v>
      </c>
      <c r="T54" s="38">
        <f>(S54/R54-1)*100</f>
        <v>-17.358401968969527</v>
      </c>
      <c r="U54" s="62">
        <f>VLOOKUP(A54,'[1]12 meses'!$A$4:$J$600,7,FALSE)/1000000</f>
        <v>599.01677099999995</v>
      </c>
      <c r="V54" s="39">
        <f>VLOOKUP(A54,'[1]12 meses'!$A$4:$J$600,9,FALSE)/1000000</f>
        <v>579.77400599999999</v>
      </c>
      <c r="W54" s="38">
        <f>(V54/U54-1)*100</f>
        <v>-3.2123916944555742</v>
      </c>
      <c r="X54" s="62">
        <f>VLOOKUP(A54,'[1]12 meses'!$A$4:$J$600,8,FALSE)/1000000</f>
        <v>71.040127999999996</v>
      </c>
      <c r="Y54" s="39">
        <f>VLOOKUP(A54,'[1]12 meses'!$A$4:$J$600,10,FALSE)/1000000</f>
        <v>87.125890999999996</v>
      </c>
      <c r="Z54" s="38">
        <f>(Y54/X54-1)*100</f>
        <v>22.643206667645654</v>
      </c>
      <c r="AA54" s="62">
        <f>U54/X54*1000</f>
        <v>8432.0902546797206</v>
      </c>
      <c r="AB54" s="39">
        <f>V54/Y54*1000</f>
        <v>6654.4399069617557</v>
      </c>
      <c r="AC54" s="38">
        <f>(AB54/AA54-1)*100</f>
        <v>-21.081965373074464</v>
      </c>
    </row>
    <row r="55" spans="1:29" s="35" customFormat="1" x14ac:dyDescent="0.2">
      <c r="A55" s="61" t="s">
        <v>20</v>
      </c>
      <c r="B55" s="60" t="s">
        <v>19</v>
      </c>
      <c r="C55" s="58">
        <f>VLOOKUP(A55,[1]Mês!$A$4:$J$560,7,FALSE)/1000000</f>
        <v>14.670468</v>
      </c>
      <c r="D55" s="57">
        <f>VLOOKUP(A55,[1]Mês!$A$4:$J$560,9,FALSE)/1000000</f>
        <v>12.340460999999999</v>
      </c>
      <c r="E55" s="56">
        <f>(D55/C55-1)*100</f>
        <v>-15.882294961551334</v>
      </c>
      <c r="F55" s="58">
        <f>VLOOKUP(A55,[1]Mês!$A$4:$J$560,8,FALSE)/1000000</f>
        <v>20.648952999999999</v>
      </c>
      <c r="G55" s="57">
        <f>VLOOKUP(A55,[1]Mês!$A$4:$J$560,10,FALSE)/1000000</f>
        <v>16.470130000000001</v>
      </c>
      <c r="H55" s="56">
        <f>(G55/F55-1)*100</f>
        <v>-20.237457075910815</v>
      </c>
      <c r="I55" s="58">
        <f>C55/F55*1000</f>
        <v>710.47030810714716</v>
      </c>
      <c r="J55" s="57">
        <f>D55/G55*1000</f>
        <v>749.26312057039013</v>
      </c>
      <c r="K55" s="59">
        <f>(J55/I55-1)*100</f>
        <v>5.4601595619943266</v>
      </c>
      <c r="L55" s="58">
        <f>VLOOKUP(A55,[1]Ano!$A$4:$J$616,7,FALSE)/1000000</f>
        <v>378.56248399999998</v>
      </c>
      <c r="M55" s="57">
        <f>VLOOKUP(A55,[1]Ano!$A$4:$J$616,9,FALSE)/1000000</f>
        <v>149.13350500000001</v>
      </c>
      <c r="N55" s="56">
        <f>(M55/L55-1)*100</f>
        <v>-60.605313177308929</v>
      </c>
      <c r="O55" s="58">
        <f>VLOOKUP(A55,[1]Ano!$A$4:$J$616,8,FALSE)/1000000</f>
        <v>693.52246600000001</v>
      </c>
      <c r="P55" s="57">
        <f>VLOOKUP(A55,[1]Ano!$A$4:$J$616,10,FALSE)/1000000</f>
        <v>222.62384299999999</v>
      </c>
      <c r="Q55" s="56">
        <f>(P55/O55-1)*100</f>
        <v>-67.899548476919861</v>
      </c>
      <c r="R55" s="58">
        <f>L55/O55*1000</f>
        <v>545.85468035868939</v>
      </c>
      <c r="S55" s="57">
        <f>M55/P55*1000</f>
        <v>669.8900845045606</v>
      </c>
      <c r="T55" s="56">
        <f>(S55/R55-1)*100</f>
        <v>22.723154826549386</v>
      </c>
      <c r="U55" s="58">
        <f>VLOOKUP(A55,'[1]12 meses'!$A$4:$J$600,7,FALSE)/1000000</f>
        <v>600.66614100000004</v>
      </c>
      <c r="V55" s="57">
        <f>VLOOKUP(A55,'[1]12 meses'!$A$4:$J$600,9,FALSE)/1000000</f>
        <v>241.237583</v>
      </c>
      <c r="W55" s="56">
        <f>(V55/U55-1)*100</f>
        <v>-59.838325063839413</v>
      </c>
      <c r="X55" s="58">
        <f>VLOOKUP(A55,'[1]12 meses'!$A$4:$J$600,8,FALSE)/1000000</f>
        <v>1082.3955920000001</v>
      </c>
      <c r="Y55" s="57">
        <f>VLOOKUP(A55,'[1]12 meses'!$A$4:$J$600,10,FALSE)/1000000</f>
        <v>378.69270399999999</v>
      </c>
      <c r="Z55" s="56">
        <f>(Y55/X55-1)*100</f>
        <v>-65.013465797632335</v>
      </c>
      <c r="AA55" s="58">
        <f>U55/X55*1000</f>
        <v>554.94141461729089</v>
      </c>
      <c r="AB55" s="57">
        <f>V55/Y55*1000</f>
        <v>637.0272795115693</v>
      </c>
      <c r="AC55" s="56">
        <f>(AB55/AA55-1)*100</f>
        <v>14.791807338958108</v>
      </c>
    </row>
    <row r="56" spans="1:29" x14ac:dyDescent="0.2">
      <c r="A56" s="55" t="s">
        <v>18</v>
      </c>
      <c r="B56" s="54" t="s">
        <v>17</v>
      </c>
      <c r="C56" s="52">
        <f>VLOOKUP(A56,[1]Mês!$A$4:$J$560,7,FALSE)/1000000</f>
        <v>8.7624119999999994</v>
      </c>
      <c r="D56" s="51">
        <f>VLOOKUP(A56,[1]Mês!$A$4:$J$560,9,FALSE)/1000000</f>
        <v>7.4818119999999997</v>
      </c>
      <c r="E56" s="17">
        <f>(D56/C56-1)*100</f>
        <v>-14.614697414364898</v>
      </c>
      <c r="F56" s="52">
        <f>VLOOKUP(A56,[1]Mês!$A$4:$J$560,8,FALSE)/1000000</f>
        <v>16.227422000000001</v>
      </c>
      <c r="G56" s="51">
        <f>VLOOKUP(A56,[1]Mês!$A$4:$J$560,10,FALSE)/1000000</f>
        <v>11.902153</v>
      </c>
      <c r="H56" s="17">
        <f>(G56/F56-1)*100</f>
        <v>-26.654073579894579</v>
      </c>
      <c r="I56" s="52">
        <f>C56/F56*1000</f>
        <v>539.97560425802692</v>
      </c>
      <c r="J56" s="51">
        <f>D56/G56*1000</f>
        <v>628.60996661696413</v>
      </c>
      <c r="K56" s="53">
        <f>(J56/I56-1)*100</f>
        <v>16.414512370559486</v>
      </c>
      <c r="L56" s="52">
        <f>VLOOKUP(A56,[1]Ano!$A$4:$J$616,7,FALSE)/1000000</f>
        <v>348.38162199999999</v>
      </c>
      <c r="M56" s="51">
        <f>VLOOKUP(A56,[1]Ano!$A$4:$J$616,9,FALSE)/1000000</f>
        <v>112.40382099999999</v>
      </c>
      <c r="N56" s="17">
        <f>(M56/L56-1)*100</f>
        <v>-67.735433242801761</v>
      </c>
      <c r="O56" s="52">
        <f>VLOOKUP(A56,[1]Ano!$A$4:$J$616,8,FALSE)/1000000</f>
        <v>665.02572499999997</v>
      </c>
      <c r="P56" s="51">
        <f>VLOOKUP(A56,[1]Ano!$A$4:$J$616,10,FALSE)/1000000</f>
        <v>191.29784599999999</v>
      </c>
      <c r="Q56" s="17">
        <f>(P56/O56-1)*100</f>
        <v>-71.234519386449293</v>
      </c>
      <c r="R56" s="52">
        <f>L56/O56*1000</f>
        <v>523.86187316287658</v>
      </c>
      <c r="S56" s="51">
        <f>M56/P56*1000</f>
        <v>587.58539811263745</v>
      </c>
      <c r="T56" s="17">
        <f>(S56/R56-1)*100</f>
        <v>12.164184533037826</v>
      </c>
      <c r="U56" s="52">
        <f>VLOOKUP(A56,'[1]12 meses'!$A$4:$J$600,7,FALSE)/1000000</f>
        <v>548.71613500000001</v>
      </c>
      <c r="V56" s="51">
        <f>VLOOKUP(A56,'[1]12 meses'!$A$4:$J$600,9,FALSE)/1000000</f>
        <v>180.265683</v>
      </c>
      <c r="W56" s="17">
        <f>(V56/U56-1)*100</f>
        <v>-67.147734228737406</v>
      </c>
      <c r="X56" s="52">
        <f>VLOOKUP(A56,'[1]12 meses'!$A$4:$J$600,8,FALSE)/1000000</f>
        <v>1033.7193850000001</v>
      </c>
      <c r="Y56" s="51">
        <f>VLOOKUP(A56,'[1]12 meses'!$A$4:$J$600,10,FALSE)/1000000</f>
        <v>323.04553900000002</v>
      </c>
      <c r="Z56" s="17">
        <f>(Y56/X56-1)*100</f>
        <v>-68.749203730952573</v>
      </c>
      <c r="AA56" s="52">
        <f>U56/X56*1000</f>
        <v>530.81730202824815</v>
      </c>
      <c r="AB56" s="51">
        <f>V56/Y56*1000</f>
        <v>558.01941595608901</v>
      </c>
      <c r="AC56" s="17">
        <f>(AB56/AA56-1)*100</f>
        <v>5.1245718298747578</v>
      </c>
    </row>
    <row r="57" spans="1:29" s="35" customFormat="1" x14ac:dyDescent="0.2">
      <c r="A57" s="61" t="s">
        <v>16</v>
      </c>
      <c r="B57" s="60" t="s">
        <v>15</v>
      </c>
      <c r="C57" s="58">
        <f>VLOOKUP(A57,[1]Mês!$A$4:$J$560,7,FALSE)/1000000</f>
        <v>41.097892999999999</v>
      </c>
      <c r="D57" s="57">
        <f>VLOOKUP(A57,[1]Mês!$A$4:$J$560,9,FALSE)/1000000</f>
        <v>35.674560999999997</v>
      </c>
      <c r="E57" s="56">
        <f>(D57/C57-1)*100</f>
        <v>-13.196131490244534</v>
      </c>
      <c r="F57" s="58">
        <f>VLOOKUP(A57,[1]Mês!$A$4:$J$560,8,FALSE)/1000000</f>
        <v>12.947388999999999</v>
      </c>
      <c r="G57" s="57">
        <f>VLOOKUP(A57,[1]Mês!$A$4:$J$560,10,FALSE)/1000000</f>
        <v>9.6692</v>
      </c>
      <c r="H57" s="56">
        <f>(G57/F57-1)*100</f>
        <v>-25.319305691672657</v>
      </c>
      <c r="I57" s="58">
        <f>C57/F57*1000</f>
        <v>3174.2224629228331</v>
      </c>
      <c r="J57" s="57">
        <f>D57/G57*1000</f>
        <v>3689.5049228478051</v>
      </c>
      <c r="K57" s="59">
        <f>(J57/I57-1)*100</f>
        <v>16.233344258124195</v>
      </c>
      <c r="L57" s="58">
        <f>VLOOKUP(A57,[1]Ano!$A$4:$J$616,7,FALSE)/1000000</f>
        <v>215.55882299999999</v>
      </c>
      <c r="M57" s="57">
        <f>VLOOKUP(A57,[1]Ano!$A$4:$J$616,9,FALSE)/1000000</f>
        <v>275.026096</v>
      </c>
      <c r="N57" s="56">
        <f>(M57/L57-1)*100</f>
        <v>27.587491976610035</v>
      </c>
      <c r="O57" s="58">
        <f>VLOOKUP(A57,[1]Ano!$A$4:$J$616,8,FALSE)/1000000</f>
        <v>64.954494999999994</v>
      </c>
      <c r="P57" s="57">
        <f>VLOOKUP(A57,[1]Ano!$A$4:$J$616,10,FALSE)/1000000</f>
        <v>81.968152000000003</v>
      </c>
      <c r="Q57" s="56">
        <f>(P57/O57-1)*100</f>
        <v>26.193194173859723</v>
      </c>
      <c r="R57" s="58">
        <f>L57/O57*1000</f>
        <v>3318.6128689015291</v>
      </c>
      <c r="S57" s="57">
        <f>M57/P57*1000</f>
        <v>3355.2799384814725</v>
      </c>
      <c r="T57" s="56">
        <f>(S57/R57-1)*100</f>
        <v>1.1048914419499622</v>
      </c>
      <c r="U57" s="58">
        <f>VLOOKUP(A57,'[1]12 meses'!$A$4:$J$600,7,FALSE)/1000000</f>
        <v>391.107551</v>
      </c>
      <c r="V57" s="57">
        <f>VLOOKUP(A57,'[1]12 meses'!$A$4:$J$600,9,FALSE)/1000000</f>
        <v>610.01187800000002</v>
      </c>
      <c r="W57" s="56">
        <f>(V57/U57-1)*100</f>
        <v>55.970365808662194</v>
      </c>
      <c r="X57" s="58">
        <f>VLOOKUP(A57,'[1]12 meses'!$A$4:$J$600,8,FALSE)/1000000</f>
        <v>119.670552</v>
      </c>
      <c r="Y57" s="57">
        <f>VLOOKUP(A57,'[1]12 meses'!$A$4:$J$600,10,FALSE)/1000000</f>
        <v>191.25512599999999</v>
      </c>
      <c r="Z57" s="56">
        <f>(Y57/X57-1)*100</f>
        <v>59.818036102983797</v>
      </c>
      <c r="AA57" s="58">
        <f>U57/X57*1000</f>
        <v>3268.2021137497554</v>
      </c>
      <c r="AB57" s="57">
        <f>V57/Y57*1000</f>
        <v>3189.5191033990905</v>
      </c>
      <c r="AC57" s="56">
        <f>(AB57/AA57-1)*100</f>
        <v>-2.4075319583092836</v>
      </c>
    </row>
    <row r="58" spans="1:29" s="35" customFormat="1" x14ac:dyDescent="0.2">
      <c r="A58" s="55" t="s">
        <v>14</v>
      </c>
      <c r="B58" s="54" t="s">
        <v>13</v>
      </c>
      <c r="C58" s="52">
        <f>VLOOKUP(A58,[1]Mês!$A$4:$J$560,7,FALSE)/1000000</f>
        <v>22.207858999999999</v>
      </c>
      <c r="D58" s="51">
        <f>VLOOKUP(A58,[1]Mês!$A$4:$J$560,9,FALSE)/1000000</f>
        <v>17.491137999999999</v>
      </c>
      <c r="E58" s="17">
        <f>(D58/C58-1)*100</f>
        <v>-21.23897220348886</v>
      </c>
      <c r="F58" s="52">
        <f>VLOOKUP(A58,[1]Mês!$A$4:$J$560,8,FALSE)/1000000</f>
        <v>7.7989699999999997</v>
      </c>
      <c r="G58" s="51">
        <f>VLOOKUP(A58,[1]Mês!$A$4:$J$560,10,FALSE)/1000000</f>
        <v>4.9170400000000001</v>
      </c>
      <c r="H58" s="17">
        <f>(G58/F58-1)*100</f>
        <v>-36.952700164252462</v>
      </c>
      <c r="I58" s="52">
        <f>C58/F58*1000</f>
        <v>2847.5374312248928</v>
      </c>
      <c r="J58" s="51">
        <f>D58/G58*1000</f>
        <v>3557.2494834290546</v>
      </c>
      <c r="K58" s="53">
        <f>(J58/I58-1)*100</f>
        <v>24.923712834175916</v>
      </c>
      <c r="L58" s="52">
        <f>VLOOKUP(A58,[1]Ano!$A$4:$J$616,7,FALSE)/1000000</f>
        <v>108.13423899999999</v>
      </c>
      <c r="M58" s="51">
        <f>VLOOKUP(A58,[1]Ano!$A$4:$J$616,9,FALSE)/1000000</f>
        <v>150.15894299999999</v>
      </c>
      <c r="N58" s="17">
        <f>(M58/L58-1)*100</f>
        <v>38.863457484543829</v>
      </c>
      <c r="O58" s="52">
        <f>VLOOKUP(A58,[1]Ano!$A$4:$J$616,8,FALSE)/1000000</f>
        <v>36.007240000000003</v>
      </c>
      <c r="P58" s="51">
        <f>VLOOKUP(A58,[1]Ano!$A$4:$J$616,10,FALSE)/1000000</f>
        <v>47.879038000000001</v>
      </c>
      <c r="Q58" s="17">
        <f>(P58/O58-1)*100</f>
        <v>32.970585915499214</v>
      </c>
      <c r="R58" s="52">
        <f>L58/O58*1000</f>
        <v>3003.1248993258018</v>
      </c>
      <c r="S58" s="51">
        <f>M58/P58*1000</f>
        <v>3136.2147042302727</v>
      </c>
      <c r="T58" s="17">
        <f>(S58/R58-1)*100</f>
        <v>4.4317106136461115</v>
      </c>
      <c r="U58" s="52">
        <f>VLOOKUP(A58,'[1]12 meses'!$A$4:$J$600,7,FALSE)/1000000</f>
        <v>202.70436599999999</v>
      </c>
      <c r="V58" s="51">
        <f>VLOOKUP(A58,'[1]12 meses'!$A$4:$J$600,9,FALSE)/1000000</f>
        <v>382.939908</v>
      </c>
      <c r="W58" s="17">
        <f>(V58/U58-1)*100</f>
        <v>88.915471115210238</v>
      </c>
      <c r="X58" s="52">
        <f>VLOOKUP(A58,'[1]12 meses'!$A$4:$J$600,8,FALSE)/1000000</f>
        <v>68.861800000000002</v>
      </c>
      <c r="Y58" s="51">
        <f>VLOOKUP(A58,'[1]12 meses'!$A$4:$J$600,10,FALSE)/1000000</f>
        <v>126.922628</v>
      </c>
      <c r="Z58" s="17">
        <f>(Y58/X58-1)*100</f>
        <v>84.315001931404638</v>
      </c>
      <c r="AA58" s="52">
        <f>U58/X58*1000</f>
        <v>2943.6402475683176</v>
      </c>
      <c r="AB58" s="51">
        <f>V58/Y58*1000</f>
        <v>3017.1129768917167</v>
      </c>
      <c r="AC58" s="17">
        <f>(AB58/AA58-1)*100</f>
        <v>2.4959819524173588</v>
      </c>
    </row>
    <row r="59" spans="1:29" s="35" customFormat="1" ht="9.75" thickBot="1" x14ac:dyDescent="0.25">
      <c r="A59" s="50" t="s">
        <v>7</v>
      </c>
      <c r="B59" s="49" t="s">
        <v>7</v>
      </c>
      <c r="C59" s="47">
        <f>F66-SUM(C41,C45,C48,C51,C57)</f>
        <v>488.94084700000002</v>
      </c>
      <c r="D59" s="46">
        <f>G66-SUM(D41,D45,D48,D51,D57)</f>
        <v>559.36056199999996</v>
      </c>
      <c r="E59" s="45">
        <f>(D59/C59-1)*100</f>
        <v>14.402501945189282</v>
      </c>
      <c r="F59" s="47" t="s">
        <v>4</v>
      </c>
      <c r="G59" s="46" t="s">
        <v>4</v>
      </c>
      <c r="H59" s="45" t="s">
        <v>4</v>
      </c>
      <c r="I59" s="47" t="s">
        <v>4</v>
      </c>
      <c r="J59" s="46" t="s">
        <v>4</v>
      </c>
      <c r="K59" s="48" t="s">
        <v>4</v>
      </c>
      <c r="L59" s="47">
        <f>O66-SUM(L41,L45,L48,L51,L57)</f>
        <v>3595.9655890000004</v>
      </c>
      <c r="M59" s="46">
        <f>P66-SUM(M41,M45,M48,M51,M57)</f>
        <v>4025.8840710000013</v>
      </c>
      <c r="N59" s="45">
        <f>(M59/L59-1)*100</f>
        <v>11.95557831017946</v>
      </c>
      <c r="O59" s="47" t="s">
        <v>4</v>
      </c>
      <c r="P59" s="46" t="s">
        <v>4</v>
      </c>
      <c r="Q59" s="45" t="s">
        <v>4</v>
      </c>
      <c r="R59" s="47" t="s">
        <v>4</v>
      </c>
      <c r="S59" s="46" t="s">
        <v>4</v>
      </c>
      <c r="T59" s="45" t="s">
        <v>4</v>
      </c>
      <c r="U59" s="47">
        <f>X66-SUM(U41,U45,U48,U51,U57)</f>
        <v>6397.5648809999993</v>
      </c>
      <c r="V59" s="46">
        <f>Y66-SUM(V41,V45,V48,V51,V57)</f>
        <v>6864.2009250000001</v>
      </c>
      <c r="W59" s="45">
        <f>(V59/U59-1)*100</f>
        <v>7.2939634482778626</v>
      </c>
      <c r="X59" s="47" t="s">
        <v>4</v>
      </c>
      <c r="Y59" s="46" t="s">
        <v>4</v>
      </c>
      <c r="Z59" s="45" t="s">
        <v>4</v>
      </c>
      <c r="AA59" s="47" t="s">
        <v>4</v>
      </c>
      <c r="AB59" s="46" t="s">
        <v>4</v>
      </c>
      <c r="AC59" s="45" t="s">
        <v>4</v>
      </c>
    </row>
    <row r="60" spans="1:29" s="35" customFormat="1" ht="2.1" customHeight="1" x14ac:dyDescent="0.2">
      <c r="A60" s="44"/>
      <c r="B60" s="44"/>
      <c r="C60" s="43"/>
      <c r="D60" s="43"/>
      <c r="E60" s="42"/>
      <c r="F60" s="40"/>
      <c r="G60" s="40"/>
      <c r="H60" s="41"/>
      <c r="I60" s="40"/>
      <c r="J60" s="40"/>
      <c r="K60" s="36"/>
      <c r="L60" s="43"/>
      <c r="M60" s="43"/>
      <c r="N60" s="42"/>
      <c r="O60" s="40"/>
      <c r="P60" s="40"/>
      <c r="Q60" s="41"/>
      <c r="R60" s="40"/>
      <c r="S60" s="40"/>
      <c r="T60" s="36"/>
      <c r="U60" s="39"/>
      <c r="V60" s="39"/>
      <c r="W60" s="38"/>
      <c r="X60" s="37"/>
      <c r="Y60" s="37"/>
      <c r="Z60" s="36"/>
      <c r="AA60" s="37"/>
      <c r="AB60" s="37"/>
      <c r="AC60" s="36"/>
    </row>
    <row r="61" spans="1:29" s="32" customFormat="1" ht="9" customHeight="1" x14ac:dyDescent="0.2">
      <c r="C61" s="34" t="str">
        <f>C2</f>
        <v>Julho</v>
      </c>
      <c r="D61" s="34"/>
      <c r="E61" s="34"/>
      <c r="F61" s="34"/>
      <c r="G61" s="34"/>
      <c r="H61" s="34"/>
      <c r="I61" s="34"/>
      <c r="J61" s="34"/>
      <c r="K61" s="33"/>
      <c r="L61" s="34" t="str">
        <f>L2</f>
        <v>Janeiro - Julho</v>
      </c>
      <c r="M61" s="34"/>
      <c r="N61" s="34"/>
      <c r="O61" s="34"/>
      <c r="P61" s="34"/>
      <c r="Q61" s="34"/>
      <c r="R61" s="34"/>
      <c r="S61" s="34"/>
      <c r="T61" s="33"/>
      <c r="U61" s="34" t="str">
        <f>U2</f>
        <v>Acumulado 12 meses</v>
      </c>
      <c r="V61" s="34"/>
      <c r="W61" s="34"/>
      <c r="X61" s="34"/>
      <c r="Y61" s="34"/>
      <c r="Z61" s="34"/>
      <c r="AA61" s="34"/>
      <c r="AB61" s="34"/>
      <c r="AC61" s="33"/>
    </row>
    <row r="62" spans="1:29" x14ac:dyDescent="0.2">
      <c r="C62" s="31" t="s">
        <v>12</v>
      </c>
      <c r="D62" s="31"/>
      <c r="E62" s="28"/>
      <c r="F62" s="30" t="s">
        <v>11</v>
      </c>
      <c r="G62" s="30"/>
      <c r="H62" s="30"/>
      <c r="I62" s="30" t="s">
        <v>10</v>
      </c>
      <c r="J62" s="29"/>
      <c r="L62" s="28" t="s">
        <v>12</v>
      </c>
      <c r="M62" s="27"/>
      <c r="N62" s="27"/>
      <c r="O62" s="27" t="s">
        <v>11</v>
      </c>
      <c r="P62" s="27"/>
      <c r="Q62" s="27"/>
      <c r="R62" s="27" t="s">
        <v>10</v>
      </c>
      <c r="S62" s="26"/>
      <c r="U62" s="28" t="s">
        <v>12</v>
      </c>
      <c r="V62" s="27"/>
      <c r="W62" s="27"/>
      <c r="X62" s="27" t="s">
        <v>11</v>
      </c>
      <c r="Y62" s="27"/>
      <c r="Z62" s="27"/>
      <c r="AA62" s="27" t="s">
        <v>10</v>
      </c>
      <c r="AB62" s="26"/>
    </row>
    <row r="63" spans="1:29" ht="18" x14ac:dyDescent="0.2">
      <c r="A63" s="25"/>
      <c r="B63" s="24"/>
      <c r="C63" s="21" t="str">
        <f>$C$4</f>
        <v>2020</v>
      </c>
      <c r="D63" s="20" t="str">
        <f>$D$4</f>
        <v>2021</v>
      </c>
      <c r="E63" s="22" t="s">
        <v>9</v>
      </c>
      <c r="F63" s="21" t="str">
        <f>$C$4</f>
        <v>2020</v>
      </c>
      <c r="G63" s="20" t="str">
        <f>$D$4</f>
        <v>2021</v>
      </c>
      <c r="H63" s="22" t="s">
        <v>9</v>
      </c>
      <c r="I63" s="21" t="str">
        <f>$C$4</f>
        <v>2020</v>
      </c>
      <c r="J63" s="23" t="str">
        <f>$D$4</f>
        <v>2021</v>
      </c>
      <c r="K63" s="13"/>
      <c r="L63" s="21" t="str">
        <f>$C$4</f>
        <v>2020</v>
      </c>
      <c r="M63" s="20" t="str">
        <f>$D$4</f>
        <v>2021</v>
      </c>
      <c r="N63" s="22" t="s">
        <v>9</v>
      </c>
      <c r="O63" s="21" t="str">
        <f>$C$4</f>
        <v>2020</v>
      </c>
      <c r="P63" s="20" t="str">
        <f>$D$4</f>
        <v>2021</v>
      </c>
      <c r="Q63" s="22" t="s">
        <v>9</v>
      </c>
      <c r="R63" s="21" t="str">
        <f>$C$4</f>
        <v>2020</v>
      </c>
      <c r="S63" s="20" t="str">
        <f>$D$4</f>
        <v>2021</v>
      </c>
      <c r="U63" s="21" t="str">
        <f>$U$4</f>
        <v>Agosto/19 - Julho/20</v>
      </c>
      <c r="V63" s="20" t="str">
        <f>$V$4</f>
        <v>Agosto/20 - Julho/21</v>
      </c>
      <c r="W63" s="22" t="s">
        <v>9</v>
      </c>
      <c r="X63" s="21" t="str">
        <f>$U$4</f>
        <v>Agosto/19 - Julho/20</v>
      </c>
      <c r="Y63" s="20" t="str">
        <f>$V$4</f>
        <v>Agosto/20 - Julho/21</v>
      </c>
      <c r="Z63" s="22" t="s">
        <v>9</v>
      </c>
      <c r="AA63" s="21" t="str">
        <f>$U$4</f>
        <v>Agosto/19 - Julho/20</v>
      </c>
      <c r="AB63" s="20" t="str">
        <f>$V$4</f>
        <v>Agosto/20 - Julho/21</v>
      </c>
    </row>
    <row r="64" spans="1:29" x14ac:dyDescent="0.2">
      <c r="A64" s="19"/>
      <c r="B64" s="14" t="s">
        <v>8</v>
      </c>
      <c r="C64" s="12">
        <f>[1]TOTAIS!B35/1000000</f>
        <v>19416.007175999999</v>
      </c>
      <c r="D64" s="12">
        <f>[1]TOTAIS!C35/1000000</f>
        <v>25522.038656000001</v>
      </c>
      <c r="E64" s="11">
        <f>(D64/C64-1)*100</f>
        <v>31.448440581272695</v>
      </c>
      <c r="F64" s="12">
        <f>[1]TOTAIS!D35/1000000</f>
        <v>11814.764185</v>
      </c>
      <c r="G64" s="12">
        <f>[1]TOTAIS!E35/1000000</f>
        <v>18133.285711</v>
      </c>
      <c r="H64" s="11">
        <f>(G64/F64-1)*100</f>
        <v>53.479878455991383</v>
      </c>
      <c r="I64" s="10">
        <f>C64-F64</f>
        <v>7601.2429909999992</v>
      </c>
      <c r="J64" s="10">
        <f>D64-G64</f>
        <v>7388.7529450000002</v>
      </c>
      <c r="K64" s="13"/>
      <c r="L64" s="12">
        <f>[1]TOTAIS!H35/1000000</f>
        <v>120107.133394</v>
      </c>
      <c r="M64" s="12">
        <f>[1]TOTAIS!I35/1000000</f>
        <v>161647.928461</v>
      </c>
      <c r="N64" s="11">
        <f>(M64/L64-1)*100</f>
        <v>34.586451189980004</v>
      </c>
      <c r="O64" s="12">
        <f>[1]TOTAIS!J35/1000000</f>
        <v>90211.194065999996</v>
      </c>
      <c r="P64" s="12">
        <f>[1]TOTAIS!K35/1000000</f>
        <v>117289.90831499999</v>
      </c>
      <c r="Q64" s="11">
        <f>(P64/O64-1)*100</f>
        <v>30.017022310101304</v>
      </c>
      <c r="R64" s="10">
        <f>L64-O64</f>
        <v>29895.939328000008</v>
      </c>
      <c r="S64" s="10">
        <f>M64-P64</f>
        <v>44358.02014600001</v>
      </c>
      <c r="U64" s="12">
        <f>[1]TOTAIS!N35/1000000</f>
        <v>213850.49411500001</v>
      </c>
      <c r="V64" s="12">
        <f>[1]TOTAIS!O35/1000000</f>
        <v>250721.03672199999</v>
      </c>
      <c r="W64" s="11">
        <f>(V64/U64-1)*100</f>
        <v>17.241270710916634</v>
      </c>
      <c r="X64" s="12">
        <f>[1]TOTAIS!P35/1000000</f>
        <v>168281.12966999999</v>
      </c>
      <c r="Y64" s="12">
        <f>[1]TOTAIS!Q35/1000000</f>
        <v>185865.53632799999</v>
      </c>
      <c r="Z64" s="11">
        <f>(Y64/X64-1)*100</f>
        <v>10.449422756124282</v>
      </c>
      <c r="AA64" s="10">
        <f>U64-X64</f>
        <v>45569.364445000014</v>
      </c>
      <c r="AB64" s="10">
        <f>V64-Y64</f>
        <v>64855.500394000002</v>
      </c>
    </row>
    <row r="65" spans="1:29" x14ac:dyDescent="0.2">
      <c r="A65" s="15"/>
      <c r="B65" s="18" t="s">
        <v>7</v>
      </c>
      <c r="C65" s="13">
        <f>C64-C66</f>
        <v>9666.3382320000001</v>
      </c>
      <c r="D65" s="13">
        <f>D64-D66</f>
        <v>14231.861038000001</v>
      </c>
      <c r="E65" s="17">
        <f>(D65/C65-1)*100</f>
        <v>47.231150994551705</v>
      </c>
      <c r="F65" s="13">
        <f>F64-F66</f>
        <v>10831.887473000001</v>
      </c>
      <c r="G65" s="13">
        <f>G64-G66</f>
        <v>16896.716271000001</v>
      </c>
      <c r="H65" s="17">
        <f>(G65/F65-1)*100</f>
        <v>55.990507777314313</v>
      </c>
      <c r="I65" s="16">
        <f>C65-F65</f>
        <v>-1165.5492410000006</v>
      </c>
      <c r="J65" s="16">
        <f>D65-G65</f>
        <v>-2664.8552330000002</v>
      </c>
      <c r="K65" s="13"/>
      <c r="L65" s="13">
        <f>L64-L66</f>
        <v>59459.768692000005</v>
      </c>
      <c r="M65" s="13">
        <f>M64-M66</f>
        <v>88944.884491000004</v>
      </c>
      <c r="N65" s="17">
        <f>(M65/L65-1)*100</f>
        <v>49.58834594821937</v>
      </c>
      <c r="O65" s="13">
        <f>O64-O66</f>
        <v>82988.146615999998</v>
      </c>
      <c r="P65" s="13">
        <f>P64-P66</f>
        <v>108550.13040499999</v>
      </c>
      <c r="Q65" s="17">
        <f>(P65/O65-1)*100</f>
        <v>30.801969716566347</v>
      </c>
      <c r="R65" s="16">
        <f>L65-O65</f>
        <v>-23528.377923999993</v>
      </c>
      <c r="S65" s="16">
        <f>M65-P65</f>
        <v>-19605.245913999985</v>
      </c>
      <c r="U65" s="13">
        <f>U64-U66</f>
        <v>112404.582387</v>
      </c>
      <c r="V65" s="13">
        <f>V64-V66</f>
        <v>137963.40382399998</v>
      </c>
      <c r="W65" s="17">
        <f>(V65/U65-1)*100</f>
        <v>22.738237974145026</v>
      </c>
      <c r="X65" s="13">
        <f>X64-X66</f>
        <v>155409.111275</v>
      </c>
      <c r="Y65" s="13">
        <f>Y64-Y66</f>
        <v>171294.45787899999</v>
      </c>
      <c r="Z65" s="17">
        <f>(Y65/X65-1)*100</f>
        <v>10.221631456273172</v>
      </c>
      <c r="AA65" s="16">
        <f>U65-X65</f>
        <v>-43004.528888000001</v>
      </c>
      <c r="AB65" s="16">
        <f>V65-Y65</f>
        <v>-33331.054055000015</v>
      </c>
    </row>
    <row r="66" spans="1:29" x14ac:dyDescent="0.2">
      <c r="A66" s="15"/>
      <c r="B66" s="14" t="s">
        <v>6</v>
      </c>
      <c r="C66" s="12">
        <f>[1]TOTAIS!B5/1000000</f>
        <v>9749.6689439999991</v>
      </c>
      <c r="D66" s="12">
        <f>[1]TOTAIS!C5/1000000</f>
        <v>11290.177618</v>
      </c>
      <c r="E66" s="11">
        <f>(D66/C66-1)*100</f>
        <v>15.80062546583223</v>
      </c>
      <c r="F66" s="12">
        <f>[1]TOTAIS!D5/1000000</f>
        <v>982.876712</v>
      </c>
      <c r="G66" s="12">
        <f>[1]TOTAIS!E5/1000000</f>
        <v>1236.56944</v>
      </c>
      <c r="H66" s="11">
        <f>(G66/F66-1)*100</f>
        <v>25.81124620236195</v>
      </c>
      <c r="I66" s="10">
        <f>C66-F66</f>
        <v>8766.7922319999998</v>
      </c>
      <c r="J66" s="10">
        <f>D66-G66</f>
        <v>10053.608178</v>
      </c>
      <c r="K66" s="13"/>
      <c r="L66" s="12">
        <f>[1]TOTAIS!H5/1000000</f>
        <v>60647.364701999999</v>
      </c>
      <c r="M66" s="12">
        <f>[1]TOTAIS!I5/1000000</f>
        <v>72703.043969999999</v>
      </c>
      <c r="N66" s="11">
        <f>(M66/L66-1)*100</f>
        <v>19.878323365305995</v>
      </c>
      <c r="O66" s="12">
        <f>[1]TOTAIS!J5/1000000</f>
        <v>7223.04745</v>
      </c>
      <c r="P66" s="12">
        <f>[1]TOTAIS!K5/1000000</f>
        <v>8739.7779100000007</v>
      </c>
      <c r="Q66" s="11">
        <f>(P66/O66-1)*100</f>
        <v>20.998483957072732</v>
      </c>
      <c r="R66" s="10">
        <f>L66-O66</f>
        <v>53424.317252000001</v>
      </c>
      <c r="S66" s="10">
        <f>M66-P66</f>
        <v>63963.266059999994</v>
      </c>
      <c r="U66" s="12">
        <f>[1]TOTAIS!N5/1000000</f>
        <v>101445.91172800001</v>
      </c>
      <c r="V66" s="12">
        <f>[1]TOTAIS!O5/1000000</f>
        <v>112757.632898</v>
      </c>
      <c r="W66" s="11">
        <f>(V66/U66-1)*100</f>
        <v>11.15049485713071</v>
      </c>
      <c r="X66" s="12">
        <f>[1]TOTAIS!P5/1000000</f>
        <v>12872.018394999999</v>
      </c>
      <c r="Y66" s="12">
        <f>[1]TOTAIS!Q5/1000000</f>
        <v>14571.078449000001</v>
      </c>
      <c r="Z66" s="11">
        <f>(Y66/X66-1)*100</f>
        <v>13.199639729072965</v>
      </c>
      <c r="AA66" s="10">
        <f>U66-X66</f>
        <v>88573.893333000015</v>
      </c>
      <c r="AB66" s="10">
        <f>V66-Y66</f>
        <v>98186.554448999988</v>
      </c>
    </row>
    <row r="67" spans="1:29" x14ac:dyDescent="0.2">
      <c r="B67" s="9" t="s">
        <v>5</v>
      </c>
      <c r="C67" s="7">
        <f>C66/C64*100</f>
        <v>50.214592813148016</v>
      </c>
      <c r="D67" s="7">
        <f>D66/D64*100</f>
        <v>44.2369740527988</v>
      </c>
      <c r="E67" s="6" t="s">
        <v>4</v>
      </c>
      <c r="F67" s="7">
        <f>F66/F64*100</f>
        <v>8.3190548419735553</v>
      </c>
      <c r="G67" s="7">
        <f>G66/G64*100</f>
        <v>6.8193346738582141</v>
      </c>
      <c r="H67" s="6" t="s">
        <v>4</v>
      </c>
      <c r="I67" s="6" t="s">
        <v>4</v>
      </c>
      <c r="J67" s="6" t="s">
        <v>4</v>
      </c>
      <c r="L67" s="7">
        <f>L66/L64*100</f>
        <v>50.494390289918996</v>
      </c>
      <c r="M67" s="7">
        <f>M66/M64*100</f>
        <v>44.976168059920859</v>
      </c>
      <c r="N67" s="8" t="s">
        <v>4</v>
      </c>
      <c r="O67" s="7">
        <f>O66/O64*100</f>
        <v>8.0068194693393586</v>
      </c>
      <c r="P67" s="7">
        <f>P66/P64*100</f>
        <v>7.4514321270743853</v>
      </c>
      <c r="Q67" s="6" t="s">
        <v>4</v>
      </c>
      <c r="R67" s="6" t="s">
        <v>4</v>
      </c>
      <c r="S67" s="6" t="s">
        <v>4</v>
      </c>
      <c r="T67" s="4"/>
      <c r="U67" s="7">
        <f>U66/U64*100</f>
        <v>47.43777289261093</v>
      </c>
      <c r="V67" s="7">
        <f>V66/V64*100</f>
        <v>44.973343430701391</v>
      </c>
      <c r="W67" s="8" t="s">
        <v>4</v>
      </c>
      <c r="X67" s="7">
        <f>X66/X64*100</f>
        <v>7.6491157506739365</v>
      </c>
      <c r="Y67" s="7">
        <f>Y66/Y64*100</f>
        <v>7.8395805574661122</v>
      </c>
      <c r="Z67" s="6" t="s">
        <v>4</v>
      </c>
      <c r="AA67" s="6" t="s">
        <v>4</v>
      </c>
      <c r="AB67" s="6" t="s">
        <v>4</v>
      </c>
      <c r="AC67" s="4"/>
    </row>
    <row r="68" spans="1:29" x14ac:dyDescent="0.2">
      <c r="B68" s="5" t="s">
        <v>3</v>
      </c>
      <c r="C68" s="5"/>
      <c r="D68" s="5"/>
      <c r="E68" s="5"/>
      <c r="F68" s="5"/>
      <c r="J68" s="4" t="s">
        <v>2</v>
      </c>
      <c r="P68" s="3" t="s">
        <v>1</v>
      </c>
      <c r="Q68" s="3"/>
      <c r="R68" s="3"/>
      <c r="S68" s="3"/>
      <c r="Y68" s="3" t="s">
        <v>0</v>
      </c>
      <c r="Z68" s="3"/>
      <c r="AA68" s="3"/>
      <c r="AB68" s="3"/>
    </row>
    <row r="69" spans="1:29" ht="11.45" customHeight="1" x14ac:dyDescent="0.2">
      <c r="B69" s="1" t="str">
        <f>"Dados extraídos em "&amp;LEFT('[1]12 meses'!M1,3)&amp;"/"&amp;[1]Mês!M3&amp;". Sujeitos a alteração."</f>
        <v>Dados extraídos em Ago/2021. Sujeitos a alteração.</v>
      </c>
    </row>
    <row r="71" spans="1:29" x14ac:dyDescent="0.2">
      <c r="L71" s="2"/>
      <c r="U71" s="2"/>
    </row>
  </sheetData>
  <mergeCells count="30">
    <mergeCell ref="B68:F68"/>
    <mergeCell ref="X62:Z62"/>
    <mergeCell ref="AA62:AB62"/>
    <mergeCell ref="Y68:AB68"/>
    <mergeCell ref="R3:T3"/>
    <mergeCell ref="U2:AC2"/>
    <mergeCell ref="U3:W3"/>
    <mergeCell ref="X3:Z3"/>
    <mergeCell ref="AA3:AC3"/>
    <mergeCell ref="U61:AB61"/>
    <mergeCell ref="L61:S61"/>
    <mergeCell ref="C3:E3"/>
    <mergeCell ref="F3:H3"/>
    <mergeCell ref="O3:Q3"/>
    <mergeCell ref="I3:K3"/>
    <mergeCell ref="A2:A4"/>
    <mergeCell ref="U62:W62"/>
    <mergeCell ref="C62:E62"/>
    <mergeCell ref="I62:J62"/>
    <mergeCell ref="C61:J61"/>
    <mergeCell ref="P68:S68"/>
    <mergeCell ref="L62:N62"/>
    <mergeCell ref="O62:Q62"/>
    <mergeCell ref="R62:S62"/>
    <mergeCell ref="F62:H62"/>
    <mergeCell ref="B1:T1"/>
    <mergeCell ref="B2:B4"/>
    <mergeCell ref="L3:N3"/>
    <mergeCell ref="L2:T2"/>
    <mergeCell ref="C2:K2"/>
  </mergeCells>
  <hyperlinks>
    <hyperlink ref="B68:E68" r:id="rId1" display="Fonte: AgroStat Brasil a partir dos dados da SECEX / MDIC" xr:uid="{F1FD0FDD-0CCA-473F-B3AA-D90519F4FA20}"/>
    <hyperlink ref="B68:F68" r:id="rId2" display="Fonte: AgroStat Brasil a partir dos dados da SECEX / MDIC" xr:uid="{EDC4405D-0506-40E4-8A3E-6A61D91E2DE2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Cupertino Domingues</dc:creator>
  <cp:lastModifiedBy>Gustavo Cupertino Domingues</cp:lastModifiedBy>
  <dcterms:created xsi:type="dcterms:W3CDTF">2021-08-11T18:16:00Z</dcterms:created>
  <dcterms:modified xsi:type="dcterms:W3CDTF">2021-08-11T18:16:41Z</dcterms:modified>
</cp:coreProperties>
</file>