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M:\SRI\DAC\INTELIGÊNCIA COMERCIAL\Balança Comercial\1 - Indicadores e Estatísticas\1.1 - Balança Comercial\1.1.2 - Balança Resumida\Ed. Anteriores\2020\12 - Dezembro\"/>
    </mc:Choice>
  </mc:AlternateContent>
  <xr:revisionPtr revIDLastSave="0" documentId="13_ncr:1_{E91F4819-071B-444D-BEB9-D80069BD5ECF}" xr6:coauthVersionLast="45" xr6:coauthVersionMax="45" xr10:uidLastSave="{00000000-0000-0000-0000-000000000000}"/>
  <bookViews>
    <workbookView xWindow="-120" yWindow="-120" windowWidth="29040" windowHeight="15840" tabRatio="901" xr2:uid="{00000000-000D-0000-FFFF-FFFF00000000}"/>
  </bookViews>
  <sheets>
    <sheet name="Balança Comercial Resumida" sheetId="19" r:id="rId1"/>
    <sheet name="tab 2.1" sheetId="15" state="hidden" r:id="rId2"/>
    <sheet name="tab 2.2" sheetId="16" state="hidden" r:id="rId3"/>
    <sheet name="tab 2.3" sheetId="17" state="hidden" r:id="rId4"/>
    <sheet name="aux 4" sheetId="18" state="hidden" r:id="rId5"/>
  </sheets>
  <externalReferences>
    <externalReference r:id="rId6"/>
    <externalReference r:id="rId7"/>
  </externalReferences>
  <definedNames>
    <definedName name="_Regression_Int" localSheetId="4" hidden="1">1</definedName>
    <definedName name="_xlnm.Print_Area" localSheetId="4">'aux 4'!$A$1:$M$33</definedName>
    <definedName name="_xlnm.Print_Area" localSheetId="0">'Balança Comercial Resumida'!$A$1:$I$67</definedName>
    <definedName name="_xlnm.Print_Area" localSheetId="1">'tab 2.1'!$A$1:$P$29</definedName>
    <definedName name="_xlnm.Print_Area" localSheetId="2">'tab 2.2'!$A$1:$P$31</definedName>
    <definedName name="_xlnm.Print_Area" localSheetId="3">'tab 2.3'!$A$1:$P$30</definedName>
    <definedName name="ARROZ" localSheetId="0">#REF!</definedName>
    <definedName name="ARROZ">#REF!</definedName>
    <definedName name="ARVEJA" localSheetId="0">#REF!</definedName>
    <definedName name="ARVEJA">#REF!</definedName>
    <definedName name="AUTOABASTE7080" localSheetId="0">#REF!</definedName>
    <definedName name="AUTOABASTE7080">#REF!</definedName>
    <definedName name="AUTOABASTECIMIE" localSheetId="0">#REF!</definedName>
    <definedName name="AUTOABASTECIMIE">#REF!</definedName>
    <definedName name="AVENA" localSheetId="0">#REF!</definedName>
    <definedName name="AVENA">#REF!</definedName>
    <definedName name="CEBADACERVECERA" localSheetId="0">#REF!</definedName>
    <definedName name="CEBADACERVECERA">#REF!</definedName>
    <definedName name="CEBADAFORRAJERA" localSheetId="0">#REF!</definedName>
    <definedName name="CEBADAFORRAJERA">#REF!</definedName>
    <definedName name="CENTENO" localSheetId="0">#REF!</definedName>
    <definedName name="CENTENO">#REF!</definedName>
    <definedName name="CHICHARO" localSheetId="0">#REF!</definedName>
    <definedName name="CHICHARO">#REF!</definedName>
    <definedName name="CULTIVOS_TODOS" localSheetId="0">#REF!</definedName>
    <definedName name="CULTIVOS_TODOS">#REF!</definedName>
    <definedName name="DISPOCARNE" localSheetId="0">#REF!</definedName>
    <definedName name="DISPOCARNE">#REF!</definedName>
    <definedName name="DISPONIBILIDAD" localSheetId="0">#REF!</definedName>
    <definedName name="DISPONIBILIDAD">#REF!</definedName>
    <definedName name="EVO_DISPO" localSheetId="0">#REF!</definedName>
    <definedName name="EVO_DISPO">#REF!</definedName>
    <definedName name="GARBANZO" localSheetId="0">#REF!</definedName>
    <definedName name="GARBANZO">#REF!</definedName>
    <definedName name="HAS_SEMBRADAS" localSheetId="0">#REF!</definedName>
    <definedName name="HAS_SEMBRADAS">#REF!</definedName>
    <definedName name="I_REG" localSheetId="0">#REF!</definedName>
    <definedName name="I_REG">#REF!</definedName>
    <definedName name="II_REG" localSheetId="0">'[1]Serie-1'!#REF!</definedName>
    <definedName name="II_REG">'[2]Serie-1'!#REF!</definedName>
    <definedName name="III_REG" localSheetId="0">'[1]Serie-1'!#REF!</definedName>
    <definedName name="III_REG">'[2]Serie-1'!#REF!</definedName>
    <definedName name="IV_REG" localSheetId="0">'[1]Serie-1'!#REF!</definedName>
    <definedName name="IV_REG">'[2]Serie-1'!#REF!</definedName>
    <definedName name="IX_REG" localSheetId="0">#REF!</definedName>
    <definedName name="IX_REG">#REF!</definedName>
    <definedName name="LENTEJA" localSheetId="0">#REF!</definedName>
    <definedName name="LENTEJA">#REF!</definedName>
    <definedName name="MAIZ" localSheetId="0">#REF!</definedName>
    <definedName name="MAIZ">#REF!</definedName>
    <definedName name="METROPOLITANA" localSheetId="0">#REF!</definedName>
    <definedName name="METROPOLITANA">#REF!</definedName>
    <definedName name="PAPA" localSheetId="0">#REF!</definedName>
    <definedName name="PAPA">#REF!</definedName>
    <definedName name="POROTOCONSUMO" localSheetId="0">#REF!</definedName>
    <definedName name="POROTOCONSUMO">#REF!</definedName>
    <definedName name="POROTOEXPORTACI" localSheetId="0">#REF!</definedName>
    <definedName name="POROTOEXPORTACI">#REF!</definedName>
    <definedName name="POROTOTOTAL" localSheetId="0">#REF!</definedName>
    <definedName name="POROTOTOTAL">#REF!</definedName>
    <definedName name="R_METROPOLITANA" localSheetId="0">'[1]Serie-1'!#REF!</definedName>
    <definedName name="R_METROPOLITANA">'[2]Serie-1'!#REF!</definedName>
    <definedName name="RESTOPAIS" localSheetId="0">#REF!</definedName>
    <definedName name="RESTOPAIS">#REF!</definedName>
    <definedName name="TODAS" localSheetId="0">#REF!</definedName>
    <definedName name="TODAS">#REF!</definedName>
    <definedName name="TODOS" localSheetId="0">#REF!</definedName>
    <definedName name="TODOS">#REF!</definedName>
    <definedName name="TRIGOBANCO" localSheetId="0">#REF!</definedName>
    <definedName name="TRIGOBANCO">#REF!</definedName>
    <definedName name="TRIGOCANDEAL" localSheetId="0">#REF!</definedName>
    <definedName name="TRIGOCANDEAL">#REF!</definedName>
    <definedName name="TRIGOTOTAL" localSheetId="0">#REF!</definedName>
    <definedName name="TRIGOTOTAL">#REF!</definedName>
    <definedName name="V_REG" localSheetId="0">'[1]Serie-1'!#REF!</definedName>
    <definedName name="V_REG">'[2]Serie-1'!#REF!</definedName>
    <definedName name="VI_REG" localSheetId="0">#REF!</definedName>
    <definedName name="VI_REG">#REF!</definedName>
    <definedName name="VII_REG" localSheetId="0">#REF!</definedName>
    <definedName name="VII_REG">#REF!</definedName>
    <definedName name="VIII_REG" localSheetId="0">#REF!</definedName>
    <definedName name="VIII_REG">#REF!</definedName>
    <definedName name="X_REG" localSheetId="0">#REF!</definedName>
    <definedName name="X_RE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9" l="1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A6" i="19"/>
  <c r="G33" i="19"/>
  <c r="H33" i="19"/>
  <c r="I33" i="19"/>
  <c r="G34" i="19"/>
  <c r="H34" i="19"/>
  <c r="I34" i="19"/>
  <c r="G32" i="19"/>
  <c r="H32" i="19"/>
  <c r="I32" i="19"/>
  <c r="G31" i="19"/>
  <c r="H31" i="19"/>
  <c r="I3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I11" i="19"/>
  <c r="H11" i="19"/>
  <c r="G11" i="19"/>
  <c r="C38" i="18"/>
  <c r="E31" i="18"/>
  <c r="H31" i="18"/>
  <c r="O8" i="15"/>
  <c r="O15" i="15"/>
  <c r="O21" i="15"/>
  <c r="N8" i="15"/>
  <c r="N15" i="15"/>
  <c r="N21" i="15"/>
  <c r="O9" i="16"/>
  <c r="O16" i="16"/>
  <c r="O22" i="16"/>
  <c r="N22" i="16"/>
  <c r="N16" i="16"/>
  <c r="N9" i="16"/>
</calcChain>
</file>

<file path=xl/sharedStrings.xml><?xml version="1.0" encoding="utf-8"?>
<sst xmlns="http://schemas.openxmlformats.org/spreadsheetml/2006/main" count="201" uniqueCount="119">
  <si>
    <t>Exportações</t>
  </si>
  <si>
    <t>Importações</t>
  </si>
  <si>
    <t>Agronegócio</t>
  </si>
  <si>
    <t>Tabela 2.1 - Série Histórica de Produção Brasileira</t>
  </si>
  <si>
    <t>Safras 1990/91 a 2003/04</t>
  </si>
  <si>
    <t>Em mil toneladas</t>
  </si>
  <si>
    <t>PRODUTOS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</si>
  <si>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</si>
  <si>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</si>
  <si>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</si>
  <si>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</si>
  <si>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</si>
  <si>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</si>
  <si>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</si>
  <si>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</si>
  <si>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</si>
  <si>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</si>
  <si>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</si>
  <si>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</si>
  <si>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</si>
  <si>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</si>
  <si>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ALGODÃO - CAROÇO</t>
  </si>
  <si>
    <t>AMENDOIM TOTAL</t>
  </si>
  <si>
    <t>AMENDOIM 1ª SAFRA</t>
  </si>
  <si>
    <t>AMENDOIM 2ª SAFRA</t>
  </si>
  <si>
    <t>ARROZ</t>
  </si>
  <si>
    <t>AVEIA</t>
  </si>
  <si>
    <t>CENTEIO</t>
  </si>
  <si>
    <t>CEVADA</t>
  </si>
  <si>
    <t>FEIJÃO TOTAL</t>
  </si>
  <si>
    <t>FEIJÃO 1ª SAFRA</t>
  </si>
  <si>
    <t>FEIJÃO 2ª SAFRA</t>
  </si>
  <si>
    <t>FEIJÃO 3ª SAFRA</t>
  </si>
  <si>
    <t>GIRASSOL</t>
  </si>
  <si>
    <t>MAMONA</t>
  </si>
  <si>
    <t>MILHO TOTAL</t>
  </si>
  <si>
    <t>MILHO 1ª SAFRA</t>
  </si>
  <si>
    <t>MILHO 2ª SAFRA</t>
  </si>
  <si>
    <t>SOJA</t>
  </si>
  <si>
    <t>SORGO</t>
  </si>
  <si>
    <t>TRIGO</t>
  </si>
  <si>
    <t>TRITICALE</t>
  </si>
  <si>
    <t>BRASIL</t>
  </si>
  <si>
    <t>FONTE: CONAB</t>
  </si>
  <si>
    <t>Tabela 2.2 - Série Histórica de Área Plantada no Brasil</t>
  </si>
  <si>
    <t>Em mil hectares</t>
  </si>
  <si>
    <t>ALGODÃO</t>
  </si>
  <si>
    <t>Tabela 2.3 - Série Histórica de Produtividade do Brasil</t>
  </si>
  <si>
    <t>Em kg/ha</t>
  </si>
  <si>
    <t>2003</t>
  </si>
  <si>
    <t>Boletim do Banco Central do Brasil</t>
  </si>
  <si>
    <t>Janeiro 2004</t>
  </si>
  <si>
    <t>I.2 - Produto Interno Bruto (PIB)</t>
  </si>
  <si>
    <t>Ano</t>
  </si>
  <si>
    <t>PIB a preços</t>
  </si>
  <si>
    <t>Deflator</t>
  </si>
  <si>
    <t>Taxas reais de variação (%)</t>
  </si>
  <si>
    <t>Índice do</t>
  </si>
  <si>
    <t>População</t>
  </si>
  <si>
    <t>correntes</t>
  </si>
  <si>
    <t xml:space="preserve">implícito </t>
  </si>
  <si>
    <t>PIB real</t>
  </si>
  <si>
    <t>(1000 hab.)</t>
  </si>
  <si>
    <t>em R$</t>
  </si>
  <si>
    <t>(%)</t>
  </si>
  <si>
    <t>Indústria</t>
  </si>
  <si>
    <t>Serviços</t>
  </si>
  <si>
    <t>PIB</t>
  </si>
  <si>
    <t>2003=100</t>
  </si>
  <si>
    <t>Preços cons-</t>
  </si>
  <si>
    <t>Taxa real</t>
  </si>
  <si>
    <t>Índice real</t>
  </si>
  <si>
    <t>tantes de</t>
  </si>
  <si>
    <t>de varia-</t>
  </si>
  <si>
    <t>2003 (R$)</t>
  </si>
  <si>
    <t>ção (%)</t>
  </si>
  <si>
    <r>
      <t xml:space="preserve">PIB </t>
    </r>
    <r>
      <rPr>
        <b/>
        <i/>
        <sz val="7"/>
        <rFont val="Arial"/>
        <family val="2"/>
      </rPr>
      <t>per capita</t>
    </r>
  </si>
  <si>
    <r>
      <t xml:space="preserve">Fonte: </t>
    </r>
    <r>
      <rPr>
        <sz val="6"/>
        <rFont val="Arial"/>
        <family val="2"/>
      </rPr>
      <t>IBGE</t>
    </r>
  </si>
  <si>
    <t>Agropecuária</t>
  </si>
  <si>
    <t>2004/05</t>
  </si>
  <si>
    <t>Saldo</t>
  </si>
  <si>
    <t>Total Brasil</t>
  </si>
  <si>
    <t>MINISTÉRIO DA AGRICULTURA, PECUÁRIA E ABASTECIMENTO - MAPA</t>
  </si>
  <si>
    <t>Total Brasil (A)</t>
  </si>
  <si>
    <t>Agronegócio (B)</t>
  </si>
  <si>
    <t xml:space="preserve">Total Brasil (C) </t>
  </si>
  <si>
    <t>Agronegócio (D)</t>
  </si>
  <si>
    <t>Part.% (D/C)</t>
  </si>
  <si>
    <t>Part.% (B/A)</t>
  </si>
  <si>
    <t xml:space="preserve">US$ bilhões </t>
  </si>
  <si>
    <t>SECRETARIA DE COMÉRCIO E RELAÇÕES INTERNACIONAIS  - SCRI</t>
  </si>
  <si>
    <t>COORDENAÇÃO-GERAL DE ESTATÍSTICA E ANÁLISE COMERCIAL - CGEA</t>
  </si>
  <si>
    <t>DEPARTAMENTO DE NEGOCIAÇÕES E ANÁLISES COMERCIAIS - DNAC</t>
  </si>
  <si>
    <t>Fonte: Agrostat Brasil a partir de dados da SECEX/ME</t>
  </si>
  <si>
    <t>1997</t>
  </si>
  <si>
    <t>1998</t>
  </si>
  <si>
    <t>1999</t>
  </si>
  <si>
    <t>2000</t>
  </si>
  <si>
    <t>2001</t>
  </si>
  <si>
    <t>2002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</si>
  <si>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</si>
  <si>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</si>
  <si>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</si>
  <si>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</si>
  <si>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</si>
  <si>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</si>
  <si>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</si>
  <si>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</si>
  <si>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</si>
  <si>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</si>
  <si>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</si>
  <si>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</si>
  <si>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</si>
  <si>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</si>
  <si>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</si>
  <si>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</si>
  <si>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</si>
  <si>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Elaboração: CGEA/DNAC/SCRI/MAPA</t>
  </si>
  <si>
    <t>Dados extraídos em fev/2021. Sujeitos a alteração.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</si>
</sst>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_(* #,##0.0_);_(* \(#,##0.0\);_(* &quot;-&quot;?_);_(@_)"/>
    <numFmt numFmtId="168" formatCode="General_)"/>
    <numFmt numFmtId="169" formatCode="#\ ###\ ###\ ##0\ 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\ ###\ ###\ ##0__"/>
    <numFmt numFmtId="173" formatCode="#\ ###\ ###\ ##0.0000"/>
    <numFmt numFmtId="174" formatCode="#\ ###\ ###\ ##0.0__"/>
    <numFmt numFmtId="175" formatCode="#\ ###\ ###\ ##0.00__"/>
    <numFmt numFmtId="176" formatCode="#\ ###\ ###\ ###\ ##0__"/>
    <numFmt numFmtId="177" formatCode=".\ \ \ ##\Ƞ;h"/>
    <numFmt numFmtId="178" formatCode=".\ \ \ #\Ƞ;h"/>
    <numFmt numFmtId="179" formatCode="#,##0.00_ ;[Red]\-#,##0.00\ "/>
    <numFmt numFmtId="180" formatCode="_(* #,##0.0_);_(* \(#,##0.0\);_(* &quot;-&quot;??_);_(@_)"/>
  </numFmts>
  <fonts count="25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7"/>
      <name val="Times New Roman"/>
      <family val="1"/>
    </font>
    <font>
      <sz val="10"/>
      <name val="MS Sans Serif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i/>
      <sz val="7"/>
      <name val="Arial"/>
      <family val="2"/>
    </font>
    <font>
      <b/>
      <vertAlign val="superscript"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5">
    <xf numFmtId="0" fontId="0" fillId="0" borderId="0"/>
    <xf numFmtId="169" fontId="2" fillId="0" borderId="1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" fillId="0" borderId="0"/>
    <xf numFmtId="0" fontId="1" fillId="0" borderId="0"/>
    <xf numFmtId="168" fontId="2" fillId="0" borderId="0"/>
    <xf numFmtId="168" fontId="2" fillId="0" borderId="0"/>
    <xf numFmtId="169" fontId="4" fillId="0" borderId="0"/>
    <xf numFmtId="168" fontId="4" fillId="0" borderId="0" applyAlignment="0">
      <alignment horizontal="left"/>
    </xf>
    <xf numFmtId="38" fontId="5" fillId="0" borderId="0" applyFont="0" applyFill="0" applyBorder="0" applyAlignment="0" applyProtection="0"/>
    <xf numFmtId="168" fontId="6" fillId="0" borderId="2"/>
    <xf numFmtId="165" fontId="1" fillId="0" borderId="0" applyFont="0" applyFill="0" applyBorder="0" applyAlignment="0" applyProtection="0"/>
  </cellStyleXfs>
  <cellXfs count="15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7" fillId="3" borderId="4" xfId="14" applyNumberFormat="1" applyFont="1" applyFill="1" applyBorder="1" applyAlignment="1" applyProtection="1">
      <alignment horizontal="center" vertical="center"/>
    </xf>
    <xf numFmtId="49" fontId="7" fillId="3" borderId="5" xfId="14" applyNumberFormat="1" applyFont="1" applyFill="1" applyBorder="1" applyAlignment="1" applyProtection="1">
      <alignment horizontal="center" vertical="center"/>
    </xf>
    <xf numFmtId="49" fontId="7" fillId="3" borderId="6" xfId="14" applyNumberFormat="1" applyFont="1" applyFill="1" applyBorder="1" applyAlignment="1" applyProtection="1">
      <alignment horizontal="center" vertical="center"/>
    </xf>
    <xf numFmtId="166" fontId="7" fillId="0" borderId="7" xfId="14" applyNumberFormat="1" applyFont="1" applyBorder="1" applyAlignment="1">
      <alignment horizontal="left" vertical="center"/>
    </xf>
    <xf numFmtId="167" fontId="2" fillId="0" borderId="8" xfId="14" applyNumberFormat="1" applyFont="1" applyFill="1" applyBorder="1" applyAlignment="1" applyProtection="1">
      <alignment vertical="center"/>
    </xf>
    <xf numFmtId="167" fontId="2" fillId="0" borderId="9" xfId="14" applyNumberFormat="1" applyFont="1" applyFill="1" applyBorder="1" applyAlignment="1" applyProtection="1">
      <alignment vertical="center"/>
    </xf>
    <xf numFmtId="165" fontId="1" fillId="0" borderId="0" xfId="14" applyAlignment="1">
      <alignment vertical="center"/>
    </xf>
    <xf numFmtId="166" fontId="7" fillId="0" borderId="10" xfId="14" applyNumberFormat="1" applyFont="1" applyBorder="1" applyAlignment="1">
      <alignment horizontal="left" vertical="center"/>
    </xf>
    <xf numFmtId="167" fontId="2" fillId="0" borderId="11" xfId="14" applyNumberFormat="1" applyFont="1" applyFill="1" applyBorder="1" applyAlignment="1" applyProtection="1">
      <alignment vertical="center"/>
    </xf>
    <xf numFmtId="167" fontId="2" fillId="0" borderId="12" xfId="14" applyNumberFormat="1" applyFont="1" applyFill="1" applyBorder="1" applyAlignment="1" applyProtection="1">
      <alignment vertical="center"/>
    </xf>
    <xf numFmtId="166" fontId="7" fillId="0" borderId="10" xfId="14" applyNumberFormat="1" applyFont="1" applyBorder="1" applyAlignment="1">
      <alignment horizontal="left" vertical="center" indent="2"/>
    </xf>
    <xf numFmtId="166" fontId="7" fillId="0" borderId="10" xfId="14" applyNumberFormat="1" applyFont="1" applyBorder="1" applyAlignment="1">
      <alignment vertical="center"/>
    </xf>
    <xf numFmtId="166" fontId="7" fillId="0" borderId="13" xfId="14" applyNumberFormat="1" applyFont="1" applyBorder="1" applyAlignment="1">
      <alignment vertical="center"/>
    </xf>
    <xf numFmtId="167" fontId="2" fillId="0" borderId="14" xfId="14" applyNumberFormat="1" applyFont="1" applyFill="1" applyBorder="1" applyAlignment="1" applyProtection="1">
      <alignment vertical="center"/>
    </xf>
    <xf numFmtId="167" fontId="2" fillId="0" borderId="2" xfId="14" applyNumberFormat="1" applyFont="1" applyFill="1" applyBorder="1" applyAlignment="1" applyProtection="1">
      <alignment vertical="center"/>
    </xf>
    <xf numFmtId="166" fontId="8" fillId="3" borderId="4" xfId="14" applyNumberFormat="1" applyFont="1" applyFill="1" applyBorder="1" applyAlignment="1">
      <alignment horizontal="center" vertical="center"/>
    </xf>
    <xf numFmtId="166" fontId="8" fillId="3" borderId="5" xfId="14" applyNumberFormat="1" applyFont="1" applyFill="1" applyBorder="1" applyAlignment="1">
      <alignment horizontal="center" vertical="center"/>
    </xf>
    <xf numFmtId="166" fontId="8" fillId="3" borderId="6" xfId="14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6" fontId="10" fillId="2" borderId="0" xfId="14" applyNumberFormat="1" applyFont="1" applyFill="1" applyAlignment="1">
      <alignment vertical="center"/>
    </xf>
    <xf numFmtId="166" fontId="1" fillId="2" borderId="0" xfId="14" applyNumberFormat="1" applyFont="1" applyFill="1" applyAlignment="1" applyProtection="1">
      <alignment vertical="center"/>
    </xf>
    <xf numFmtId="166" fontId="1" fillId="0" borderId="0" xfId="14" applyNumberFormat="1" applyFont="1" applyFill="1" applyAlignment="1" applyProtection="1">
      <alignment vertical="center"/>
    </xf>
    <xf numFmtId="166" fontId="7" fillId="2" borderId="0" xfId="14" applyNumberFormat="1" applyFont="1" applyFill="1" applyBorder="1" applyAlignment="1" applyProtection="1">
      <alignment horizontal="center" vertical="center"/>
    </xf>
    <xf numFmtId="166" fontId="7" fillId="2" borderId="3" xfId="14" applyNumberFormat="1" applyFont="1" applyFill="1" applyBorder="1" applyAlignment="1" applyProtection="1">
      <alignment horizontal="center" vertical="center"/>
    </xf>
    <xf numFmtId="166" fontId="7" fillId="0" borderId="0" xfId="14" applyNumberFormat="1" applyFont="1" applyFill="1" applyBorder="1" applyAlignment="1" applyProtection="1">
      <alignment horizontal="right" vertical="center"/>
    </xf>
    <xf numFmtId="167" fontId="2" fillId="0" borderId="8" xfId="14" applyNumberFormat="1" applyFont="1" applyFill="1" applyBorder="1" applyAlignment="1" applyProtection="1">
      <alignment horizontal="center" vertical="center"/>
    </xf>
    <xf numFmtId="167" fontId="2" fillId="0" borderId="9" xfId="14" applyNumberFormat="1" applyFont="1" applyFill="1" applyBorder="1" applyAlignment="1" applyProtection="1">
      <alignment horizontal="center" vertical="center"/>
    </xf>
    <xf numFmtId="167" fontId="2" fillId="0" borderId="11" xfId="14" applyNumberFormat="1" applyFont="1" applyFill="1" applyBorder="1" applyAlignment="1" applyProtection="1">
      <alignment horizontal="center" vertical="center"/>
    </xf>
    <xf numFmtId="167" fontId="2" fillId="0" borderId="12" xfId="14" applyNumberFormat="1" applyFont="1" applyFill="1" applyBorder="1" applyAlignment="1" applyProtection="1">
      <alignment horizontal="center" vertical="center"/>
    </xf>
    <xf numFmtId="167" fontId="2" fillId="0" borderId="14" xfId="14" applyNumberFormat="1" applyFont="1" applyFill="1" applyBorder="1" applyAlignment="1" applyProtection="1">
      <alignment horizontal="center" vertical="center"/>
    </xf>
    <xf numFmtId="167" fontId="2" fillId="0" borderId="2" xfId="14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166" fontId="9" fillId="2" borderId="0" xfId="14" applyNumberFormat="1" applyFont="1" applyFill="1" applyBorder="1" applyAlignment="1" applyProtection="1">
      <alignment horizontal="right" vertical="center"/>
    </xf>
    <xf numFmtId="166" fontId="9" fillId="0" borderId="0" xfId="14" applyNumberFormat="1" applyFont="1" applyFill="1" applyBorder="1" applyAlignment="1" applyProtection="1">
      <alignment horizontal="right" vertical="center"/>
    </xf>
    <xf numFmtId="164" fontId="2" fillId="0" borderId="8" xfId="14" applyNumberFormat="1" applyFont="1" applyFill="1" applyBorder="1" applyAlignment="1" applyProtection="1">
      <alignment horizontal="center" vertical="center"/>
    </xf>
    <xf numFmtId="164" fontId="2" fillId="0" borderId="9" xfId="14" applyNumberFormat="1" applyFont="1" applyFill="1" applyBorder="1" applyAlignment="1" applyProtection="1">
      <alignment horizontal="center" vertical="center"/>
    </xf>
    <xf numFmtId="164" fontId="2" fillId="0" borderId="11" xfId="14" applyNumberFormat="1" applyFont="1" applyFill="1" applyBorder="1" applyAlignment="1" applyProtection="1">
      <alignment horizontal="center" vertical="center"/>
    </xf>
    <xf numFmtId="164" fontId="2" fillId="0" borderId="12" xfId="14" applyNumberFormat="1" applyFont="1" applyFill="1" applyBorder="1" applyAlignment="1" applyProtection="1">
      <alignment horizontal="center" vertical="center"/>
    </xf>
    <xf numFmtId="164" fontId="2" fillId="0" borderId="14" xfId="14" applyNumberFormat="1" applyFont="1" applyFill="1" applyBorder="1" applyAlignment="1" applyProtection="1">
      <alignment horizontal="center" vertical="center"/>
    </xf>
    <xf numFmtId="164" fontId="2" fillId="0" borderId="2" xfId="14" applyNumberFormat="1" applyFont="1" applyFill="1" applyBorder="1" applyAlignment="1" applyProtection="1">
      <alignment horizontal="center" vertical="center"/>
    </xf>
    <xf numFmtId="164" fontId="8" fillId="3" borderId="5" xfId="14" applyNumberFormat="1" applyFont="1" applyFill="1" applyBorder="1" applyAlignment="1">
      <alignment horizontal="center" vertical="center"/>
    </xf>
    <xf numFmtId="164" fontId="8" fillId="3" borderId="6" xfId="14" applyNumberFormat="1" applyFont="1" applyFill="1" applyBorder="1" applyAlignment="1">
      <alignment horizontal="center" vertical="center"/>
    </xf>
    <xf numFmtId="0" fontId="0" fillId="2" borderId="0" xfId="0" applyFill="1"/>
    <xf numFmtId="168" fontId="10" fillId="0" borderId="0" xfId="8" applyFont="1" applyAlignment="1">
      <alignment vertical="top"/>
    </xf>
    <xf numFmtId="168" fontId="10" fillId="0" borderId="0" xfId="8" applyFont="1"/>
    <xf numFmtId="168" fontId="10" fillId="0" borderId="0" xfId="9" applyFont="1" applyAlignment="1">
      <alignment horizontal="right" vertical="center"/>
    </xf>
    <xf numFmtId="168" fontId="13" fillId="0" borderId="2" xfId="13" quotePrefix="1" applyFont="1" applyBorder="1" applyAlignment="1">
      <alignment horizontal="left"/>
    </xf>
    <xf numFmtId="169" fontId="10" fillId="0" borderId="15" xfId="1" applyFont="1" applyBorder="1"/>
    <xf numFmtId="169" fontId="10" fillId="0" borderId="13" xfId="1" applyFont="1" applyBorder="1"/>
    <xf numFmtId="168" fontId="2" fillId="0" borderId="0" xfId="8" applyFont="1"/>
    <xf numFmtId="168" fontId="14" fillId="0" borderId="16" xfId="13" quotePrefix="1" applyFont="1" applyBorder="1" applyAlignment="1">
      <alignment horizontal="left"/>
    </xf>
    <xf numFmtId="169" fontId="10" fillId="0" borderId="0" xfId="1" applyFont="1" applyBorder="1"/>
    <xf numFmtId="169" fontId="10" fillId="0" borderId="17" xfId="1" applyFont="1" applyBorder="1"/>
    <xf numFmtId="169" fontId="10" fillId="0" borderId="16" xfId="1" applyFont="1" applyBorder="1"/>
    <xf numFmtId="169" fontId="15" fillId="4" borderId="18" xfId="1" applyFont="1" applyFill="1" applyBorder="1"/>
    <xf numFmtId="169" fontId="15" fillId="4" borderId="19" xfId="1" applyFont="1" applyFill="1" applyBorder="1"/>
    <xf numFmtId="169" fontId="15" fillId="4" borderId="19" xfId="1" quotePrefix="1" applyFont="1" applyFill="1" applyBorder="1" applyAlignment="1">
      <alignment horizontal="left"/>
    </xf>
    <xf numFmtId="169" fontId="15" fillId="4" borderId="20" xfId="1" quotePrefix="1" applyFont="1" applyFill="1" applyBorder="1" applyAlignment="1">
      <alignment horizontal="left"/>
    </xf>
    <xf numFmtId="169" fontId="15" fillId="4" borderId="20" xfId="1" applyFont="1" applyFill="1" applyBorder="1"/>
    <xf numFmtId="169" fontId="15" fillId="4" borderId="21" xfId="1" applyFont="1" applyFill="1" applyBorder="1"/>
    <xf numFmtId="169" fontId="17" fillId="4" borderId="16" xfId="1" applyFont="1" applyFill="1" applyBorder="1"/>
    <xf numFmtId="169" fontId="10" fillId="4" borderId="1" xfId="1" applyFont="1" applyFill="1" applyBorder="1"/>
    <xf numFmtId="169" fontId="15" fillId="4" borderId="1" xfId="1" quotePrefix="1" applyFont="1" applyFill="1" applyBorder="1" applyAlignment="1">
      <alignment horizontal="left"/>
    </xf>
    <xf numFmtId="169" fontId="15" fillId="4" borderId="1" xfId="1" applyFont="1" applyFill="1" applyBorder="1"/>
    <xf numFmtId="169" fontId="17" fillId="4" borderId="0" xfId="1" quotePrefix="1" applyFont="1" applyFill="1" applyBorder="1" applyAlignment="1">
      <alignment horizontal="left"/>
    </xf>
    <xf numFmtId="169" fontId="10" fillId="4" borderId="0" xfId="1" applyFont="1" applyFill="1" applyBorder="1"/>
    <xf numFmtId="169" fontId="15" fillId="4" borderId="1" xfId="1" quotePrefix="1" applyFont="1" applyFill="1" applyBorder="1"/>
    <xf numFmtId="169" fontId="10" fillId="4" borderId="17" xfId="1" applyFont="1" applyFill="1" applyBorder="1"/>
    <xf numFmtId="169" fontId="10" fillId="4" borderId="16" xfId="1" applyFont="1" applyFill="1" applyBorder="1"/>
    <xf numFmtId="169" fontId="17" fillId="4" borderId="1" xfId="1" applyFont="1" applyFill="1" applyBorder="1"/>
    <xf numFmtId="169" fontId="15" fillId="4" borderId="21" xfId="1" quotePrefix="1" applyFont="1" applyFill="1" applyBorder="1" applyAlignment="1">
      <alignment horizontal="left"/>
    </xf>
    <xf numFmtId="169" fontId="17" fillId="4" borderId="1" xfId="1" applyFont="1" applyFill="1" applyBorder="1" applyAlignment="1">
      <alignment horizontal="left"/>
    </xf>
    <xf numFmtId="169" fontId="15" fillId="4" borderId="1" xfId="1" applyFont="1" applyFill="1" applyBorder="1" applyAlignment="1">
      <alignment horizontal="left"/>
    </xf>
    <xf numFmtId="169" fontId="15" fillId="4" borderId="17" xfId="1" quotePrefix="1" applyFont="1" applyFill="1" applyBorder="1" applyAlignment="1">
      <alignment horizontal="left"/>
    </xf>
    <xf numFmtId="168" fontId="2" fillId="0" borderId="0" xfId="8"/>
    <xf numFmtId="169" fontId="15" fillId="4" borderId="17" xfId="1" applyFont="1" applyFill="1" applyBorder="1"/>
    <xf numFmtId="0" fontId="10" fillId="0" borderId="18" xfId="1" quotePrefix="1" applyNumberFormat="1" applyFont="1" applyBorder="1" applyAlignment="1">
      <alignment horizontal="left"/>
    </xf>
    <xf numFmtId="169" fontId="10" fillId="0" borderId="19" xfId="1" applyFont="1" applyBorder="1"/>
    <xf numFmtId="172" fontId="10" fillId="0" borderId="19" xfId="8" applyNumberFormat="1" applyFont="1" applyBorder="1" applyProtection="1"/>
    <xf numFmtId="174" fontId="10" fillId="0" borderId="19" xfId="8" applyNumberFormat="1" applyFont="1" applyBorder="1" applyProtection="1"/>
    <xf numFmtId="174" fontId="10" fillId="0" borderId="19" xfId="1" applyNumberFormat="1" applyFont="1" applyBorder="1"/>
    <xf numFmtId="175" fontId="10" fillId="0" borderId="19" xfId="1" applyNumberFormat="1" applyFont="1" applyBorder="1"/>
    <xf numFmtId="174" fontId="10" fillId="0" borderId="21" xfId="8" applyNumberFormat="1" applyFont="1" applyBorder="1"/>
    <xf numFmtId="0" fontId="10" fillId="0" borderId="16" xfId="1" quotePrefix="1" applyNumberFormat="1" applyFont="1" applyBorder="1" applyAlignment="1">
      <alignment horizontal="left"/>
    </xf>
    <xf numFmtId="169" fontId="10" fillId="0" borderId="1" xfId="1" applyFont="1" applyBorder="1"/>
    <xf numFmtId="172" fontId="10" fillId="0" borderId="1" xfId="8" applyNumberFormat="1" applyFont="1" applyBorder="1" applyProtection="1"/>
    <xf numFmtId="174" fontId="10" fillId="0" borderId="1" xfId="8" applyNumberFormat="1" applyFont="1" applyBorder="1" applyProtection="1"/>
    <xf numFmtId="174" fontId="10" fillId="0" borderId="1" xfId="1" applyNumberFormat="1" applyFont="1" applyBorder="1"/>
    <xf numFmtId="175" fontId="10" fillId="0" borderId="1" xfId="1" applyNumberFormat="1" applyFont="1" applyBorder="1"/>
    <xf numFmtId="174" fontId="10" fillId="0" borderId="17" xfId="8" applyNumberFormat="1" applyFont="1" applyBorder="1"/>
    <xf numFmtId="169" fontId="10" fillId="0" borderId="1" xfId="1" quotePrefix="1" applyFont="1" applyBorder="1" applyAlignment="1">
      <alignment horizontal="left"/>
    </xf>
    <xf numFmtId="168" fontId="15" fillId="0" borderId="1" xfId="8" quotePrefix="1" applyFont="1" applyBorder="1" applyAlignment="1">
      <alignment horizontal="left"/>
    </xf>
    <xf numFmtId="168" fontId="15" fillId="0" borderId="1" xfId="8" applyFont="1" applyBorder="1" applyAlignment="1">
      <alignment horizontal="left"/>
    </xf>
    <xf numFmtId="174" fontId="10" fillId="0" borderId="1" xfId="8" quotePrefix="1" applyNumberFormat="1" applyFont="1" applyBorder="1" applyAlignment="1" applyProtection="1">
      <alignment horizontal="right"/>
    </xf>
    <xf numFmtId="168" fontId="18" fillId="0" borderId="1" xfId="8" quotePrefix="1" applyFont="1" applyBorder="1" applyAlignment="1">
      <alignment horizontal="left"/>
    </xf>
    <xf numFmtId="176" fontId="10" fillId="0" borderId="1" xfId="8" applyNumberFormat="1" applyFont="1" applyBorder="1" applyProtection="1"/>
    <xf numFmtId="0" fontId="10" fillId="0" borderId="9" xfId="1" quotePrefix="1" applyNumberFormat="1" applyFont="1" applyBorder="1" applyAlignment="1">
      <alignment horizontal="left"/>
    </xf>
    <xf numFmtId="168" fontId="18" fillId="0" borderId="22" xfId="8" quotePrefix="1" applyFont="1" applyBorder="1" applyAlignment="1">
      <alignment horizontal="left"/>
    </xf>
    <xf numFmtId="176" fontId="10" fillId="0" borderId="22" xfId="8" applyNumberFormat="1" applyFont="1" applyBorder="1" applyProtection="1"/>
    <xf numFmtId="174" fontId="10" fillId="0" borderId="22" xfId="8" applyNumberFormat="1" applyFont="1" applyBorder="1" applyProtection="1"/>
    <xf numFmtId="174" fontId="10" fillId="0" borderId="22" xfId="8" quotePrefix="1" applyNumberFormat="1" applyFont="1" applyBorder="1" applyAlignment="1" applyProtection="1">
      <alignment horizontal="right"/>
    </xf>
    <xf numFmtId="174" fontId="10" fillId="0" borderId="22" xfId="1" applyNumberFormat="1" applyFont="1" applyBorder="1"/>
    <xf numFmtId="172" fontId="10" fillId="0" borderId="22" xfId="8" applyNumberFormat="1" applyFont="1" applyBorder="1" applyProtection="1"/>
    <xf numFmtId="175" fontId="10" fillId="0" borderId="22" xfId="1" applyNumberFormat="1" applyFont="1" applyBorder="1"/>
    <xf numFmtId="174" fontId="10" fillId="0" borderId="7" xfId="8" applyNumberFormat="1" applyFont="1" applyBorder="1"/>
    <xf numFmtId="168" fontId="20" fillId="0" borderId="0" xfId="11" applyFont="1" applyBorder="1" applyAlignment="1">
      <alignment horizontal="left" vertical="center"/>
    </xf>
    <xf numFmtId="168" fontId="10" fillId="0" borderId="0" xfId="11" quotePrefix="1" applyFont="1" applyBorder="1" applyAlignment="1">
      <alignment horizontal="left"/>
    </xf>
    <xf numFmtId="177" fontId="10" fillId="0" borderId="0" xfId="1" applyNumberFormat="1" applyFont="1" applyBorder="1" applyAlignment="1">
      <alignment horizontal="center"/>
    </xf>
    <xf numFmtId="178" fontId="10" fillId="0" borderId="0" xfId="1" applyNumberFormat="1" applyFont="1" applyBorder="1" applyAlignment="1">
      <alignment horizontal="center"/>
    </xf>
    <xf numFmtId="168" fontId="15" fillId="0" borderId="0" xfId="11" applyFont="1" applyBorder="1" applyAlignment="1">
      <alignment horizontal="left"/>
    </xf>
    <xf numFmtId="173" fontId="10" fillId="0" borderId="0" xfId="1" applyNumberFormat="1" applyFont="1" applyBorder="1"/>
    <xf numFmtId="169" fontId="20" fillId="0" borderId="0" xfId="1" quotePrefix="1" applyFont="1" applyBorder="1" applyAlignment="1">
      <alignment horizontal="left"/>
    </xf>
    <xf numFmtId="168" fontId="17" fillId="0" borderId="0" xfId="8" applyFont="1"/>
    <xf numFmtId="169" fontId="15" fillId="0" borderId="0" xfId="1" quotePrefix="1" applyFont="1" applyFill="1" applyBorder="1" applyAlignment="1">
      <alignment horizontal="right"/>
    </xf>
    <xf numFmtId="169" fontId="17" fillId="0" borderId="0" xfId="1" quotePrefix="1" applyFont="1" applyFill="1" applyBorder="1" applyAlignment="1">
      <alignment horizontal="left"/>
    </xf>
    <xf numFmtId="169" fontId="10" fillId="0" borderId="0" xfId="1" applyFont="1" applyFill="1" applyBorder="1"/>
    <xf numFmtId="2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3" fillId="5" borderId="27" xfId="0" applyFont="1" applyFill="1" applyBorder="1" applyAlignment="1">
      <alignment horizontal="center" vertical="center"/>
    </xf>
    <xf numFmtId="0" fontId="23" fillId="5" borderId="23" xfId="0" applyFont="1" applyFill="1" applyBorder="1" applyAlignment="1">
      <alignment horizontal="center" vertical="center"/>
    </xf>
    <xf numFmtId="179" fontId="23" fillId="5" borderId="27" xfId="0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179" fontId="21" fillId="0" borderId="0" xfId="0" applyNumberFormat="1" applyFont="1" applyBorder="1" applyAlignment="1">
      <alignment horizontal="right" vertical="center"/>
    </xf>
    <xf numFmtId="180" fontId="21" fillId="2" borderId="0" xfId="14" applyNumberFormat="1" applyFont="1" applyFill="1" applyBorder="1" applyAlignment="1">
      <alignment horizontal="right" vertical="center"/>
    </xf>
    <xf numFmtId="179" fontId="21" fillId="2" borderId="0" xfId="14" applyNumberFormat="1" applyFont="1" applyFill="1" applyBorder="1" applyAlignment="1">
      <alignment horizontal="right" vertical="center"/>
    </xf>
    <xf numFmtId="0" fontId="21" fillId="2" borderId="0" xfId="0" quotePrefix="1" applyFont="1" applyFill="1" applyBorder="1" applyAlignment="1">
      <alignment horizontal="center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1" fillId="0" borderId="0" xfId="7" applyFont="1" applyFill="1" applyBorder="1" applyAlignment="1">
      <alignment horizontal="left" vertical="center"/>
    </xf>
    <xf numFmtId="0" fontId="21" fillId="0" borderId="0" xfId="7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5" borderId="23" xfId="0" applyFont="1" applyFill="1" applyBorder="1" applyAlignment="1">
      <alignment horizontal="center" vertical="center"/>
    </xf>
    <xf numFmtId="0" fontId="23" fillId="5" borderId="24" xfId="0" applyFont="1" applyFill="1" applyBorder="1" applyAlignment="1">
      <alignment horizontal="center" vertical="center"/>
    </xf>
    <xf numFmtId="0" fontId="23" fillId="5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166" fontId="7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Border="1" applyAlignment="1" applyProtection="1">
      <alignment horizontal="center" vertical="center"/>
    </xf>
    <xf numFmtId="166" fontId="9" fillId="2" borderId="3" xfId="14" applyNumberFormat="1" applyFont="1" applyFill="1" applyBorder="1" applyAlignment="1" applyProtection="1">
      <alignment horizontal="right" vertical="center"/>
    </xf>
    <xf numFmtId="166" fontId="12" fillId="2" borderId="0" xfId="14" applyNumberFormat="1" applyFont="1" applyFill="1" applyAlignment="1" applyProtection="1">
      <alignment horizontal="center" vertical="center"/>
    </xf>
    <xf numFmtId="166" fontId="8" fillId="2" borderId="0" xfId="14" applyNumberFormat="1" applyFont="1" applyFill="1" applyAlignment="1" applyProtection="1">
      <alignment horizontal="center" vertical="center"/>
    </xf>
  </cellXfs>
  <cellStyles count="15">
    <cellStyle name="bolet" xfId="1" xr:uid="{00000000-0005-0000-0000-000000000000}"/>
    <cellStyle name="Millares [0]_Aves" xfId="2" xr:uid="{00000000-0005-0000-0000-000001000000}"/>
    <cellStyle name="Millares_Aves" xfId="3" xr:uid="{00000000-0005-0000-0000-000002000000}"/>
    <cellStyle name="Moneda [0]_Aves" xfId="4" xr:uid="{00000000-0005-0000-0000-000003000000}"/>
    <cellStyle name="Moneda_Aves" xfId="5" xr:uid="{00000000-0005-0000-0000-000004000000}"/>
    <cellStyle name="No-definido" xfId="6" xr:uid="{00000000-0005-0000-0000-000005000000}"/>
    <cellStyle name="Normal" xfId="0" builtinId="0"/>
    <cellStyle name="Normal_2001 09 SET" xfId="7" xr:uid="{00000000-0005-0000-0000-000007000000}"/>
    <cellStyle name="Normal_BOL1-02" xfId="8" xr:uid="{00000000-0005-0000-0000-000008000000}"/>
    <cellStyle name="Normal_PIB componentes" xfId="9" xr:uid="{00000000-0005-0000-0000-000009000000}"/>
    <cellStyle name="rodape" xfId="10" xr:uid="{00000000-0005-0000-0000-00000A000000}"/>
    <cellStyle name="Rodape_BOL1-02" xfId="11" xr:uid="{00000000-0005-0000-0000-00000B000000}"/>
    <cellStyle name="Sep. milhar [0]" xfId="12" xr:uid="{00000000-0005-0000-0000-00000C000000}"/>
    <cellStyle name="Titulo" xfId="13" xr:uid="{00000000-0005-0000-0000-00000D000000}"/>
    <cellStyle name="Vírgula" xfId="1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Gráfico - Evolução Anual da Balança Comercial Brasileira e do Agronegócio - 1997 a 2020 </a:t>
            </a:r>
          </a:p>
          <a:p>
            <a:pPr algn="l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000" b="1"/>
              <a:t>(em US$ bilhões)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6679049960618962E-2"/>
          <c:y val="0.15105442176870748"/>
          <c:w val="0.92292224516001664"/>
          <c:h val="0.64121297337832772"/>
        </c:manualLayout>
      </c:layout>
      <c:barChart>
        <c:barDir val="col"/>
        <c:grouping val="clustered"/>
        <c:varyColors val="0"/>
        <c:ser>
          <c:idx val="0"/>
          <c:order val="0"/>
          <c:tx>
            <c:v>EXP. 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Resumida'!$A$11:$A$34</c:f>
              <c:strCach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strCache>
            </c:strRef>
          </c:cat>
          <c:val>
            <c:numRef>
              <c:f>'Balança Comercial Resumida'!$B$11:$B$34</c:f>
              <c:numCache>
                <c:formatCode>#,##0.00_ ;[Red]\-#,##0.00\ </c:formatCode>
                <c:ptCount val="24"/>
                <c:pt idx="0">
                  <c:v>52.947495531999998</c:v>
                </c:pt>
                <c:pt idx="1">
                  <c:v>51.076603548999998</c:v>
                </c:pt>
                <c:pt idx="2">
                  <c:v>47.945909309999998</c:v>
                </c:pt>
                <c:pt idx="3">
                  <c:v>55.018346483000002</c:v>
                </c:pt>
                <c:pt idx="4">
                  <c:v>58.128223218999999</c:v>
                </c:pt>
                <c:pt idx="5">
                  <c:v>60.290491129000003</c:v>
                </c:pt>
                <c:pt idx="6">
                  <c:v>72.975027453999999</c:v>
                </c:pt>
                <c:pt idx="7">
                  <c:v>96.332184409999996</c:v>
                </c:pt>
                <c:pt idx="8">
                  <c:v>118.69285654399999</c:v>
                </c:pt>
                <c:pt idx="9">
                  <c:v>137.708096759</c:v>
                </c:pt>
                <c:pt idx="10">
                  <c:v>160.52188275500001</c:v>
                </c:pt>
                <c:pt idx="11">
                  <c:v>197.778858085</c:v>
                </c:pt>
                <c:pt idx="12">
                  <c:v>152.910580383</c:v>
                </c:pt>
                <c:pt idx="13">
                  <c:v>201.78833703500001</c:v>
                </c:pt>
                <c:pt idx="14">
                  <c:v>255.93630685700001</c:v>
                </c:pt>
                <c:pt idx="15">
                  <c:v>242.27730718999999</c:v>
                </c:pt>
                <c:pt idx="16">
                  <c:v>241.96756175900001</c:v>
                </c:pt>
                <c:pt idx="17">
                  <c:v>224.974401228</c:v>
                </c:pt>
                <c:pt idx="18">
                  <c:v>190.97108733900001</c:v>
                </c:pt>
                <c:pt idx="19">
                  <c:v>185.23211630099999</c:v>
                </c:pt>
                <c:pt idx="20">
                  <c:v>217.73921846600001</c:v>
                </c:pt>
                <c:pt idx="21">
                  <c:v>239.26399268099999</c:v>
                </c:pt>
                <c:pt idx="22">
                  <c:v>225.38348246800001</c:v>
                </c:pt>
                <c:pt idx="23">
                  <c:v>209.87838496399999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D-4A1D-A672-43044EA5938D}"/>
            </c:ext>
          </c:extLst>
        </c:ser>
        <c:ser>
          <c:idx val="2"/>
          <c:order val="1"/>
          <c:tx>
            <c:v>IMP. TOTAL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'Balança Comercial Resumida'!$A$11:$A$34</c:f>
              <c:strCach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strCache>
            </c:strRef>
          </c:cat>
          <c:val>
            <c:numRef>
              <c:f>'Balança Comercial Resumida'!$E$11:$E$34</c:f>
              <c:numCache>
                <c:formatCode>#,##0.00_ ;[Red]\-#,##0.00\ </c:formatCode>
                <c:ptCount val="24"/>
                <c:pt idx="0">
                  <c:v>59.484840278</c:v>
                </c:pt>
                <c:pt idx="1">
                  <c:v>57.596907510999998</c:v>
                </c:pt>
                <c:pt idx="2">
                  <c:v>49.181644327000001</c:v>
                </c:pt>
                <c:pt idx="3">
                  <c:v>55.891118708999997</c:v>
                </c:pt>
                <c:pt idx="4">
                  <c:v>55.444566162000001</c:v>
                </c:pt>
                <c:pt idx="5">
                  <c:v>47.140165637999999</c:v>
                </c:pt>
                <c:pt idx="6">
                  <c:v>48.269929599999998</c:v>
                </c:pt>
                <c:pt idx="7">
                  <c:v>62.744505513</c:v>
                </c:pt>
                <c:pt idx="8">
                  <c:v>73.468391463000003</c:v>
                </c:pt>
                <c:pt idx="9">
                  <c:v>91.192855350000002</c:v>
                </c:pt>
                <c:pt idx="10">
                  <c:v>120.47538297299999</c:v>
                </c:pt>
                <c:pt idx="11">
                  <c:v>173.11858878499999</c:v>
                </c:pt>
                <c:pt idx="12">
                  <c:v>127.81215389899999</c:v>
                </c:pt>
                <c:pt idx="13">
                  <c:v>181.77496937800001</c:v>
                </c:pt>
                <c:pt idx="14">
                  <c:v>226.24422212799999</c:v>
                </c:pt>
                <c:pt idx="15">
                  <c:v>223.366721023</c:v>
                </c:pt>
                <c:pt idx="16">
                  <c:v>239.68123163499999</c:v>
                </c:pt>
                <c:pt idx="17">
                  <c:v>229.12784331399999</c:v>
                </c:pt>
                <c:pt idx="18">
                  <c:v>171.45899975899999</c:v>
                </c:pt>
                <c:pt idx="19">
                  <c:v>137.58583097600001</c:v>
                </c:pt>
                <c:pt idx="20">
                  <c:v>150.74949442100001</c:v>
                </c:pt>
                <c:pt idx="21">
                  <c:v>181.23056886200001</c:v>
                </c:pt>
                <c:pt idx="22">
                  <c:v>177.34793474899999</c:v>
                </c:pt>
                <c:pt idx="23">
                  <c:v>158.93729240900001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072120"/>
        <c:axId val="1"/>
      </c:barChart>
      <c:lineChart>
        <c:grouping val="standard"/>
        <c:varyColors val="0"/>
        <c:ser>
          <c:idx val="1"/>
          <c:order val="2"/>
          <c:tx>
            <c:v>EXP. AGRONEGÓCIO</c:v>
          </c:tx>
          <c:spPr>
            <a:ln w="28575" cap="rnd">
              <a:solidFill>
                <a:schemeClr val="tx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 w="9525">
                <a:solidFill>
                  <a:schemeClr val="tx2">
                    <a:lumMod val="50000"/>
                  </a:schemeClr>
                </a:solidFill>
              </a:ln>
              <a:effectLst/>
            </c:spPr>
          </c:marker>
          <c:cat>
            <c:strRef>
              <c:f>'Balança Comercial Resumida'!$A$11:$A$34</c:f>
              <c:strCach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strCache>
            </c:strRef>
          </c:cat>
          <c:val>
            <c:numRef>
              <c:f>'Balança Comercial Resumida'!$C$11:$C$34</c:f>
              <c:numCache>
                <c:formatCode>#,##0.00_ ;[Red]\-#,##0.00\ </c:formatCode>
                <c:ptCount val="24"/>
                <c:pt idx="0">
                  <c:v>23.343712329999999</c:v>
                </c:pt>
                <c:pt idx="1">
                  <c:v>21.524762385999999</c:v>
                </c:pt>
                <c:pt idx="2">
                  <c:v>20.470203867999999</c:v>
                </c:pt>
                <c:pt idx="3">
                  <c:v>20.576663042</c:v>
                </c:pt>
                <c:pt idx="4">
                  <c:v>23.828265866999999</c:v>
                </c:pt>
                <c:pt idx="5">
                  <c:v>24.811600650999999</c:v>
                </c:pt>
                <c:pt idx="6">
                  <c:v>30.608307516</c:v>
                </c:pt>
                <c:pt idx="7">
                  <c:v>38.922873224999996</c:v>
                </c:pt>
                <c:pt idx="8">
                  <c:v>43.585849062000001</c:v>
                </c:pt>
                <c:pt idx="9">
                  <c:v>49.416495515000001</c:v>
                </c:pt>
                <c:pt idx="10">
                  <c:v>58.358334415000002</c:v>
                </c:pt>
                <c:pt idx="11">
                  <c:v>71.747138355999994</c:v>
                </c:pt>
                <c:pt idx="12">
                  <c:v>64.741172917</c:v>
                </c:pt>
                <c:pt idx="13">
                  <c:v>76.395921326999996</c:v>
                </c:pt>
                <c:pt idx="14">
                  <c:v>94.916713268999999</c:v>
                </c:pt>
                <c:pt idx="15">
                  <c:v>95.748843123</c:v>
                </c:pt>
                <c:pt idx="16">
                  <c:v>99.932843059999996</c:v>
                </c:pt>
                <c:pt idx="17">
                  <c:v>96.659151803</c:v>
                </c:pt>
                <c:pt idx="18">
                  <c:v>88.168172193999993</c:v>
                </c:pt>
                <c:pt idx="19">
                  <c:v>84.937406366999994</c:v>
                </c:pt>
                <c:pt idx="20">
                  <c:v>96.014250614000005</c:v>
                </c:pt>
                <c:pt idx="21">
                  <c:v>101.167305207</c:v>
                </c:pt>
                <c:pt idx="22">
                  <c:v>96.850624359999998</c:v>
                </c:pt>
                <c:pt idx="23">
                  <c:v>100.70190940000001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CD-4A1D-A672-43044EA5938D}"/>
            </c:ext>
          </c:extLst>
        </c:ser>
        <c:ser>
          <c:idx val="3"/>
          <c:order val="3"/>
          <c:tx>
            <c:v>IMP. AGRONEGÓCIO</c:v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6600"/>
              </a:solidFill>
              <a:ln w="9525">
                <a:solidFill>
                  <a:srgbClr val="006600"/>
                </a:solidFill>
              </a:ln>
              <a:effectLst/>
            </c:spPr>
          </c:marker>
          <c:cat>
            <c:strRef>
              <c:f>'Balança Comercial Resumida'!$A$11:$A$34</c:f>
              <c:strCache>
                <c:ptCount val="24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</c:strCache>
            </c:strRef>
          </c:cat>
          <c:val>
            <c:numRef>
              <c:f>'Balança Comercial Resumida'!$F$11:$F$34</c:f>
              <c:numCache>
                <c:formatCode>#,##0.00_ ;[Red]\-#,##0.00\ </c:formatCode>
                <c:ptCount val="24"/>
                <c:pt idx="0">
                  <c:v>8.1073824430000005</c:v>
                </c:pt>
                <c:pt idx="1">
                  <c:v>7.9867983919999999</c:v>
                </c:pt>
                <c:pt idx="2">
                  <c:v>5.6491420479999999</c:v>
                </c:pt>
                <c:pt idx="3">
                  <c:v>5.7391297669999997</c:v>
                </c:pt>
                <c:pt idx="4">
                  <c:v>4.7745128790000004</c:v>
                </c:pt>
                <c:pt idx="5">
                  <c:v>4.4247960480000001</c:v>
                </c:pt>
                <c:pt idx="6">
                  <c:v>4.7247143420000004</c:v>
                </c:pt>
                <c:pt idx="7">
                  <c:v>4.8022270300000001</c:v>
                </c:pt>
                <c:pt idx="8">
                  <c:v>5.070081762</c:v>
                </c:pt>
                <c:pt idx="9">
                  <c:v>6.6483383759999999</c:v>
                </c:pt>
                <c:pt idx="10">
                  <c:v>8.6874574750000004</c:v>
                </c:pt>
                <c:pt idx="11">
                  <c:v>11.880391567</c:v>
                </c:pt>
                <c:pt idx="12">
                  <c:v>9.9000168639999995</c:v>
                </c:pt>
                <c:pt idx="13">
                  <c:v>13.398111966</c:v>
                </c:pt>
                <c:pt idx="14">
                  <c:v>17.507585576</c:v>
                </c:pt>
                <c:pt idx="15">
                  <c:v>16.408666471</c:v>
                </c:pt>
                <c:pt idx="16">
                  <c:v>17.059790873000001</c:v>
                </c:pt>
                <c:pt idx="17">
                  <c:v>16.613144147</c:v>
                </c:pt>
                <c:pt idx="18">
                  <c:v>13.072421212</c:v>
                </c:pt>
                <c:pt idx="19">
                  <c:v>13.627600486</c:v>
                </c:pt>
                <c:pt idx="20">
                  <c:v>14.153010993000001</c:v>
                </c:pt>
                <c:pt idx="21">
                  <c:v>14.037591057</c:v>
                </c:pt>
                <c:pt idx="22">
                  <c:v>13.768880304</c:v>
                </c:pt>
                <c:pt idx="23">
                  <c:v>13.046638282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CD-4A1D-A672-43044EA59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072120"/>
        <c:axId val="1"/>
      </c:lineChart>
      <c:catAx>
        <c:axId val="459072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[Red]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90721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981846628502915"/>
          <c:y val="0.8609689860196047"/>
          <c:w val="0.73557870725769314"/>
          <c:h val="5.7398360919170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8</xdr:col>
      <xdr:colOff>742950</xdr:colOff>
      <xdr:row>66</xdr:row>
      <xdr:rowOff>0</xdr:rowOff>
    </xdr:to>
    <xdr:graphicFrame macro="">
      <xdr:nvGraphicFramePr>
        <xdr:cNvPr id="82993" name="Gráfico 1">
          <a:extLst>
            <a:ext uri="{FF2B5EF4-FFF2-40B4-BE49-F238E27FC236}">
              <a16:creationId xmlns:a16="http://schemas.microsoft.com/office/drawing/2014/main" id="{CD95F5B7-3334-4DF0-94C3-87EA60BE5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0.00417</cdr:x>
      <cdr:y>0.90561</cdr:y>
    </cdr:from>
    <cdr:to>
      <cdr:x>0.42837</cdr:x>
      <cdr:y>0.99745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28558" y="3381375"/>
          <a:ext cx="2905123" cy="342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Fonte: Agrostat Brasil, a partir de dados da SECEX/ME</a:t>
          </a:r>
        </a:p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Dados extraídos em fev/2021. Sujeitos a alteração.</a:t>
          </a:r>
        </a:p>
      </cdr:txBody>
    </cdr:sp>
  </cdr:relSizeAnchor>
  <cdr:relSizeAnchor xmlns:cdr="http://schemas.openxmlformats.org/drawingml/2006/chartDrawing">
    <cdr:from>
      <cdr:x>0.74687</cdr:x>
      <cdr:y>0.94898</cdr:y>
    </cdr:from>
    <cdr:to>
      <cdr:x>1</cdr:x>
      <cdr:y>0.9983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5114925" y="3543300"/>
          <a:ext cx="1733549" cy="184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>
              <a:solidFill>
                <a:schemeClr val="tx1">
                  <a:lumMod val="65000"/>
                  <a:lumOff val="35000"/>
                </a:schemeClr>
              </a:solidFill>
              <a:latin typeface="+mn-lt"/>
            </a:rPr>
            <a:t>Elaboração: CGEA/DNAC/SCRI/MAPA</a:t>
          </a:r>
        </a:p>
        <a:p xmlns:a="http://schemas.openxmlformats.org/drawingml/2006/main">
          <a:endParaRPr lang="pt-BR" sz="800">
            <a:solidFill>
              <a:schemeClr val="tx1">
                <a:lumMod val="65000"/>
                <a:lumOff val="35000"/>
              </a:schemeClr>
            </a:solidFill>
            <a:latin typeface="+mn-lt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mp\Tabla%20Regional\Reg-I\prueb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708a-02-spc\C\tmp\Tabla%20Regional\Reg-I\prueb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-1"/>
      <sheetName val="Eind-1"/>
      <sheetName val="Emp-90-99"/>
      <sheetName val="Serie-1"/>
      <sheetName val="Gráficos-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showGridLines="0" tabSelected="1" zoomScaleNormal="100" zoomScaleSheetLayoutView="75" workbookViewId="0">
      <selection activeCell="A9" sqref="A9:A10"/>
    </sheetView>
  </sheetViews>
  <sheetFormatPr defaultColWidth="16" defaultRowHeight="11.25" x14ac:dyDescent="0.2"/>
  <cols>
    <col min="1" max="1" width="5.140625" style="122" customWidth="1"/>
    <col min="2" max="2" width="15.28515625" style="122" bestFit="1" customWidth="1"/>
    <col min="3" max="3" width="13.85546875" style="122" bestFit="1" customWidth="1"/>
    <col min="4" max="4" width="10" style="122" bestFit="1" customWidth="1"/>
    <col min="5" max="5" width="12.85546875" style="122" bestFit="1" customWidth="1"/>
    <col min="6" max="6" width="13.85546875" style="122" bestFit="1" customWidth="1"/>
    <col min="7" max="7" width="10" style="122" bestFit="1" customWidth="1"/>
    <col min="8" max="8" width="10.5703125" style="122" bestFit="1" customWidth="1"/>
    <col min="9" max="9" width="11.140625" style="122" bestFit="1" customWidth="1"/>
    <col min="10" max="16384" width="16" style="122"/>
  </cols>
  <sheetData>
    <row r="1" spans="1:9" x14ac:dyDescent="0.2">
      <c r="A1" s="121" t="s">
        <v>82</v>
      </c>
    </row>
    <row r="2" spans="1:9" x14ac:dyDescent="0.2">
      <c r="A2" s="121" t="s">
        <v>90</v>
      </c>
    </row>
    <row r="3" spans="1:9" x14ac:dyDescent="0.2">
      <c r="A3" s="122" t="s">
        <v>92</v>
      </c>
    </row>
    <row r="4" spans="1:9" x14ac:dyDescent="0.2">
      <c r="A4" s="122" t="s">
        <v>91</v>
      </c>
    </row>
    <row r="6" spans="1:9" ht="12.75" x14ac:dyDescent="0.2">
      <c r="A6" s="142" t="str">
        <f>"Balança Comercial Brasileira e Balança Comercial do Agronegócio: "&amp;A11&amp;" a "&amp;A34</f>
        <v>Balança Comercial Brasileira e Balança Comercial do Agronegócio: 1997 a 2020</v>
      </c>
      <c r="B6" s="142"/>
      <c r="C6" s="142"/>
      <c r="D6" s="142"/>
      <c r="E6" s="142"/>
      <c r="F6" s="142"/>
      <c r="G6" s="142"/>
      <c r="H6" s="142"/>
      <c r="I6" s="142"/>
    </row>
    <row r="7" spans="1:9" ht="5.25" customHeight="1" x14ac:dyDescent="0.2">
      <c r="A7" s="123"/>
      <c r="B7" s="123"/>
      <c r="C7" s="123"/>
      <c r="D7" s="123"/>
      <c r="E7" s="123"/>
      <c r="F7" s="123"/>
      <c r="G7" s="123"/>
      <c r="H7" s="123"/>
      <c r="I7" s="123"/>
    </row>
    <row r="8" spans="1:9" x14ac:dyDescent="0.2">
      <c r="A8" s="124"/>
      <c r="B8" s="124"/>
      <c r="C8" s="124"/>
      <c r="D8" s="124"/>
      <c r="E8" s="143" t="s">
        <v>89</v>
      </c>
      <c r="F8" s="143"/>
      <c r="G8" s="143"/>
      <c r="H8" s="143"/>
      <c r="I8" s="143"/>
    </row>
    <row r="9" spans="1:9" x14ac:dyDescent="0.2">
      <c r="A9" s="144" t="s">
        <v>53</v>
      </c>
      <c r="B9" s="145" t="s">
        <v>0</v>
      </c>
      <c r="C9" s="146"/>
      <c r="D9" s="147"/>
      <c r="E9" s="146" t="s">
        <v>1</v>
      </c>
      <c r="F9" s="146"/>
      <c r="G9" s="147"/>
      <c r="H9" s="145" t="s">
        <v>80</v>
      </c>
      <c r="I9" s="146"/>
    </row>
    <row r="10" spans="1:9" ht="23.25" customHeight="1" x14ac:dyDescent="0.2">
      <c r="A10" s="144"/>
      <c r="B10" s="125" t="s">
        <v>83</v>
      </c>
      <c r="C10" s="125" t="s">
        <v>84</v>
      </c>
      <c r="D10" s="126" t="s">
        <v>88</v>
      </c>
      <c r="E10" s="127" t="s">
        <v>85</v>
      </c>
      <c r="F10" s="127" t="s">
        <v>86</v>
      </c>
      <c r="G10" s="126" t="s">
        <v>87</v>
      </c>
      <c r="H10" s="125" t="s">
        <v>81</v>
      </c>
      <c r="I10" s="128" t="s">
        <v>2</v>
      </c>
    </row>
    <row r="11" spans="1:9" x14ac:dyDescent="0.2">
      <c r="A11" s="129" t="s">
        <v>94</v>
      </c>
      <c r="B11" s="130">
        <v>52.947495531999998</v>
      </c>
      <c r="C11" s="130">
        <v>23.343712329999999</v>
      </c>
      <c r="D11" s="131">
        <f t="shared" ref="D11:D30" si="0">C11/B11*100</f>
        <v>44.088416450012645</v>
      </c>
      <c r="E11" s="130">
        <v>59.484840278</v>
      </c>
      <c r="F11" s="130">
        <v>8.1073824430000005</v>
      </c>
      <c r="G11" s="131">
        <f t="shared" ref="G11:G30" si="1">F11/E11*100</f>
        <v>13.629325396370698</v>
      </c>
      <c r="H11" s="132">
        <f t="shared" ref="H11:H30" si="2">B11-E11</f>
        <v>-6.5373447460000023</v>
      </c>
      <c r="I11" s="132">
        <f t="shared" ref="I11:I30" si="3">C11-F11</f>
        <v>15.236329886999998</v>
      </c>
    </row>
    <row r="12" spans="1:9" x14ac:dyDescent="0.2">
      <c r="A12" s="129" t="s">
        <v>95</v>
      </c>
      <c r="B12" s="130">
        <v>51.076603548999998</v>
      </c>
      <c r="C12" s="130">
        <v>21.524762385999999</v>
      </c>
      <c r="D12" s="131">
        <f t="shared" si="0"/>
        <v>42.142117702384738</v>
      </c>
      <c r="E12" s="130">
        <v>57.596907510999998</v>
      </c>
      <c r="F12" s="130">
        <v>7.9867983919999999</v>
      </c>
      <c r="G12" s="131">
        <f t="shared" si="1"/>
        <v>13.866713921185198</v>
      </c>
      <c r="H12" s="132">
        <f t="shared" si="2"/>
        <v>-6.5203039619999998</v>
      </c>
      <c r="I12" s="132">
        <f t="shared" si="3"/>
        <v>13.537963993999998</v>
      </c>
    </row>
    <row r="13" spans="1:9" x14ac:dyDescent="0.2">
      <c r="A13" s="129" t="s">
        <v>96</v>
      </c>
      <c r="B13" s="130">
        <v>47.945909309999998</v>
      </c>
      <c r="C13" s="130">
        <v>20.470203867999999</v>
      </c>
      <c r="D13" s="131">
        <f t="shared" si="0"/>
        <v>42.694369890134851</v>
      </c>
      <c r="E13" s="130">
        <v>49.181644327000001</v>
      </c>
      <c r="F13" s="130">
        <v>5.6491420479999999</v>
      </c>
      <c r="G13" s="131">
        <f t="shared" si="1"/>
        <v>11.486281366356643</v>
      </c>
      <c r="H13" s="132">
        <f t="shared" si="2"/>
        <v>-1.2357350170000032</v>
      </c>
      <c r="I13" s="132">
        <f t="shared" si="3"/>
        <v>14.821061819999999</v>
      </c>
    </row>
    <row r="14" spans="1:9" x14ac:dyDescent="0.2">
      <c r="A14" s="129" t="s">
        <v>97</v>
      </c>
      <c r="B14" s="130">
        <v>55.018346483000002</v>
      </c>
      <c r="C14" s="130">
        <v>20.576663042</v>
      </c>
      <c r="D14" s="131">
        <f t="shared" si="0"/>
        <v>37.399639133753205</v>
      </c>
      <c r="E14" s="130">
        <v>55.891118708999997</v>
      </c>
      <c r="F14" s="130">
        <v>5.7391297669999997</v>
      </c>
      <c r="G14" s="131">
        <f t="shared" si="1"/>
        <v>10.268410973988686</v>
      </c>
      <c r="H14" s="132">
        <f t="shared" si="2"/>
        <v>-0.87277222599999504</v>
      </c>
      <c r="I14" s="132">
        <f t="shared" si="3"/>
        <v>14.837533275</v>
      </c>
    </row>
    <row r="15" spans="1:9" x14ac:dyDescent="0.2">
      <c r="A15" s="129" t="s">
        <v>98</v>
      </c>
      <c r="B15" s="130">
        <v>58.128223218999999</v>
      </c>
      <c r="C15" s="130">
        <v>23.828265866999999</v>
      </c>
      <c r="D15" s="131">
        <f t="shared" si="0"/>
        <v>40.992592836058691</v>
      </c>
      <c r="E15" s="130">
        <v>55.444566162000001</v>
      </c>
      <c r="F15" s="130">
        <v>4.7745128790000004</v>
      </c>
      <c r="G15" s="131">
        <f t="shared" si="1"/>
        <v>8.6113269694448515</v>
      </c>
      <c r="H15" s="132">
        <f t="shared" si="2"/>
        <v>2.6836570569999978</v>
      </c>
      <c r="I15" s="132">
        <f t="shared" si="3"/>
        <v>19.053752987999999</v>
      </c>
    </row>
    <row r="16" spans="1:9" x14ac:dyDescent="0.2">
      <c r="A16" s="129" t="s">
        <v>99</v>
      </c>
      <c r="B16" s="130">
        <v>60.290491129000003</v>
      </c>
      <c r="C16" s="130">
        <v>24.811600650999999</v>
      </c>
      <c r="D16" s="131">
        <f t="shared" si="0"/>
        <v>41.153422681384505</v>
      </c>
      <c r="E16" s="130">
        <v>47.140165637999999</v>
      </c>
      <c r="F16" s="130">
        <v>4.4247960480000001</v>
      </c>
      <c r="G16" s="131">
        <f t="shared" si="1"/>
        <v>9.3864669080270335</v>
      </c>
      <c r="H16" s="132">
        <f t="shared" si="2"/>
        <v>13.150325491000004</v>
      </c>
      <c r="I16" s="132">
        <f t="shared" si="3"/>
        <v>20.386804602999998</v>
      </c>
    </row>
    <row r="17" spans="1:9" x14ac:dyDescent="0.2">
      <c r="A17" s="129" t="s">
        <v>49</v>
      </c>
      <c r="B17" s="130">
        <v>72.975027453999999</v>
      </c>
      <c r="C17" s="130">
        <v>30.608307516</v>
      </c>
      <c r="D17" s="131">
        <f t="shared" si="0"/>
        <v>41.943536828806302</v>
      </c>
      <c r="E17" s="130">
        <v>48.269929599999998</v>
      </c>
      <c r="F17" s="130">
        <v>4.7247143420000004</v>
      </c>
      <c r="G17" s="131">
        <f t="shared" si="1"/>
        <v>9.7881111100688258</v>
      </c>
      <c r="H17" s="132">
        <f t="shared" si="2"/>
        <v>24.705097854000002</v>
      </c>
      <c r="I17" s="132">
        <f t="shared" si="3"/>
        <v>25.883593173999998</v>
      </c>
    </row>
    <row r="18" spans="1:9" x14ac:dyDescent="0.2">
      <c r="A18" s="129" t="s">
        <v>100</v>
      </c>
      <c r="B18" s="130">
        <v>96.332184409999996</v>
      </c>
      <c r="C18" s="130">
        <v>38.922873224999996</v>
      </c>
      <c r="D18" s="131">
        <f t="shared" si="0"/>
        <v>40.404848559584323</v>
      </c>
      <c r="E18" s="130">
        <v>62.744505513</v>
      </c>
      <c r="F18" s="130">
        <v>4.8022270300000001</v>
      </c>
      <c r="G18" s="131">
        <f t="shared" si="1"/>
        <v>7.6536216051699206</v>
      </c>
      <c r="H18" s="132">
        <f t="shared" si="2"/>
        <v>33.587678896999996</v>
      </c>
      <c r="I18" s="132">
        <f t="shared" si="3"/>
        <v>34.120646194999999</v>
      </c>
    </row>
    <row r="19" spans="1:9" x14ac:dyDescent="0.2">
      <c r="A19" s="129" t="s">
        <v>101</v>
      </c>
      <c r="B19" s="130">
        <v>118.69285654399999</v>
      </c>
      <c r="C19" s="130">
        <v>43.585849062000001</v>
      </c>
      <c r="D19" s="131">
        <f t="shared" si="0"/>
        <v>36.721543596722292</v>
      </c>
      <c r="E19" s="130">
        <v>73.468391463000003</v>
      </c>
      <c r="F19" s="130">
        <v>5.070081762</v>
      </c>
      <c r="G19" s="131">
        <f t="shared" si="1"/>
        <v>6.9010382030119501</v>
      </c>
      <c r="H19" s="132">
        <f t="shared" si="2"/>
        <v>45.224465080999991</v>
      </c>
      <c r="I19" s="132">
        <f t="shared" si="3"/>
        <v>38.5157673</v>
      </c>
    </row>
    <row r="20" spans="1:9" x14ac:dyDescent="0.2">
      <c r="A20" s="129" t="s">
        <v>102</v>
      </c>
      <c r="B20" s="130">
        <v>137.708096759</v>
      </c>
      <c r="C20" s="130">
        <v>49.416495515000001</v>
      </c>
      <c r="D20" s="131">
        <f t="shared" si="0"/>
        <v>35.884960055386401</v>
      </c>
      <c r="E20" s="130">
        <v>91.192855350000002</v>
      </c>
      <c r="F20" s="130">
        <v>6.6483383759999999</v>
      </c>
      <c r="G20" s="131">
        <f t="shared" si="1"/>
        <v>7.2904158450610463</v>
      </c>
      <c r="H20" s="132">
        <f t="shared" si="2"/>
        <v>46.515241408999998</v>
      </c>
      <c r="I20" s="132">
        <f t="shared" si="3"/>
        <v>42.768157139000003</v>
      </c>
    </row>
    <row r="21" spans="1:9" x14ac:dyDescent="0.2">
      <c r="A21" s="129" t="s">
        <v>103</v>
      </c>
      <c r="B21" s="130">
        <v>160.52188275500001</v>
      </c>
      <c r="C21" s="130">
        <v>58.358334415000002</v>
      </c>
      <c r="D21" s="131">
        <f t="shared" si="0"/>
        <v>36.355376234946526</v>
      </c>
      <c r="E21" s="130">
        <v>120.47538297299999</v>
      </c>
      <c r="F21" s="130">
        <v>8.6874574750000004</v>
      </c>
      <c r="G21" s="131">
        <f t="shared" si="1"/>
        <v>7.2109814143084856</v>
      </c>
      <c r="H21" s="132">
        <f t="shared" si="2"/>
        <v>40.046499782000012</v>
      </c>
      <c r="I21" s="132">
        <f t="shared" si="3"/>
        <v>49.670876939999999</v>
      </c>
    </row>
    <row r="22" spans="1:9" x14ac:dyDescent="0.2">
      <c r="A22" s="129" t="s">
        <v>104</v>
      </c>
      <c r="B22" s="130">
        <v>197.778858085</v>
      </c>
      <c r="C22" s="130">
        <v>71.747138355999994</v>
      </c>
      <c r="D22" s="131">
        <f t="shared" si="0"/>
        <v>36.27644483879314</v>
      </c>
      <c r="E22" s="130">
        <v>173.11858878499999</v>
      </c>
      <c r="F22" s="130">
        <v>11.880391567</v>
      </c>
      <c r="G22" s="131">
        <f t="shared" si="1"/>
        <v>6.8625741755292013</v>
      </c>
      <c r="H22" s="132">
        <f t="shared" si="2"/>
        <v>24.66026930000001</v>
      </c>
      <c r="I22" s="132">
        <f t="shared" si="3"/>
        <v>59.86674678899999</v>
      </c>
    </row>
    <row r="23" spans="1:9" x14ac:dyDescent="0.2">
      <c r="A23" s="129" t="s">
        <v>105</v>
      </c>
      <c r="B23" s="130">
        <v>152.910580383</v>
      </c>
      <c r="C23" s="130">
        <v>64.741172917</v>
      </c>
      <c r="D23" s="131">
        <f t="shared" si="0"/>
        <v>42.339236928432769</v>
      </c>
      <c r="E23" s="130">
        <v>127.81215389899999</v>
      </c>
      <c r="F23" s="130">
        <v>9.9000168639999995</v>
      </c>
      <c r="G23" s="131">
        <f t="shared" si="1"/>
        <v>7.7457554403028155</v>
      </c>
      <c r="H23" s="132">
        <f t="shared" si="2"/>
        <v>25.098426484000001</v>
      </c>
      <c r="I23" s="132">
        <f t="shared" si="3"/>
        <v>54.841156052999999</v>
      </c>
    </row>
    <row r="24" spans="1:9" x14ac:dyDescent="0.2">
      <c r="A24" s="129" t="s">
        <v>106</v>
      </c>
      <c r="B24" s="130">
        <v>201.78833703500001</v>
      </c>
      <c r="C24" s="130">
        <v>76.395921326999996</v>
      </c>
      <c r="D24" s="131">
        <f t="shared" si="0"/>
        <v>37.859433527988877</v>
      </c>
      <c r="E24" s="130">
        <v>181.77496937800001</v>
      </c>
      <c r="F24" s="130">
        <v>13.398111966</v>
      </c>
      <c r="G24" s="131">
        <f t="shared" si="1"/>
        <v>7.3707133671076033</v>
      </c>
      <c r="H24" s="132">
        <f t="shared" si="2"/>
        <v>20.013367657000003</v>
      </c>
      <c r="I24" s="132">
        <f t="shared" si="3"/>
        <v>62.997809360999995</v>
      </c>
    </row>
    <row r="25" spans="1:9" x14ac:dyDescent="0.2">
      <c r="A25" s="129" t="s">
        <v>107</v>
      </c>
      <c r="B25" s="130">
        <v>255.93630685700001</v>
      </c>
      <c r="C25" s="130">
        <v>94.916713268999999</v>
      </c>
      <c r="D25" s="131">
        <f t="shared" si="0"/>
        <v>37.086068184156879</v>
      </c>
      <c r="E25" s="130">
        <v>226.24422212799999</v>
      </c>
      <c r="F25" s="130">
        <v>17.507585576</v>
      </c>
      <c r="G25" s="131">
        <f t="shared" si="1"/>
        <v>7.7383569893311588</v>
      </c>
      <c r="H25" s="132">
        <f t="shared" si="2"/>
        <v>29.692084729000015</v>
      </c>
      <c r="I25" s="132">
        <f t="shared" si="3"/>
        <v>77.409127693000002</v>
      </c>
    </row>
    <row r="26" spans="1:9" x14ac:dyDescent="0.2">
      <c r="A26" s="129" t="s">
        <v>108</v>
      </c>
      <c r="B26" s="130">
        <v>242.27730718999999</v>
      </c>
      <c r="C26" s="130">
        <v>95.748843123</v>
      </c>
      <c r="D26" s="131">
        <f t="shared" si="0"/>
        <v>39.520351383099758</v>
      </c>
      <c r="E26" s="130">
        <v>223.366721023</v>
      </c>
      <c r="F26" s="130">
        <v>16.408666471</v>
      </c>
      <c r="G26" s="131">
        <f t="shared" si="1"/>
        <v>7.346065875816123</v>
      </c>
      <c r="H26" s="132">
        <f t="shared" si="2"/>
        <v>18.910586166999991</v>
      </c>
      <c r="I26" s="132">
        <f t="shared" si="3"/>
        <v>79.340176651999997</v>
      </c>
    </row>
    <row r="27" spans="1:9" x14ac:dyDescent="0.2">
      <c r="A27" s="129" t="s">
        <v>109</v>
      </c>
      <c r="B27" s="130">
        <v>241.96756175900001</v>
      </c>
      <c r="C27" s="130">
        <v>99.932843059999996</v>
      </c>
      <c r="D27" s="131">
        <f t="shared" si="0"/>
        <v>41.300099208972988</v>
      </c>
      <c r="E27" s="130">
        <v>239.68123163499999</v>
      </c>
      <c r="F27" s="130">
        <v>17.059790873000001</v>
      </c>
      <c r="G27" s="131">
        <f t="shared" si="1"/>
        <v>7.1176999369644456</v>
      </c>
      <c r="H27" s="132">
        <f t="shared" si="2"/>
        <v>2.2863301240000169</v>
      </c>
      <c r="I27" s="132">
        <f t="shared" si="3"/>
        <v>82.873052186999999</v>
      </c>
    </row>
    <row r="28" spans="1:9" x14ac:dyDescent="0.2">
      <c r="A28" s="129" t="s">
        <v>110</v>
      </c>
      <c r="B28" s="130">
        <v>224.974401228</v>
      </c>
      <c r="C28" s="130">
        <v>96.659151803</v>
      </c>
      <c r="D28" s="131">
        <f t="shared" si="0"/>
        <v>42.964511195671953</v>
      </c>
      <c r="E28" s="130">
        <v>229.12784331399999</v>
      </c>
      <c r="F28" s="130">
        <v>16.613144147</v>
      </c>
      <c r="G28" s="131">
        <f t="shared" si="1"/>
        <v>7.2506003228220139</v>
      </c>
      <c r="H28" s="132">
        <f t="shared" si="2"/>
        <v>-4.1534420859999841</v>
      </c>
      <c r="I28" s="132">
        <f t="shared" si="3"/>
        <v>80.046007656</v>
      </c>
    </row>
    <row r="29" spans="1:9" x14ac:dyDescent="0.2">
      <c r="A29" s="129" t="s">
        <v>111</v>
      </c>
      <c r="B29" s="130">
        <v>190.97108733900001</v>
      </c>
      <c r="C29" s="130">
        <v>88.168172193999993</v>
      </c>
      <c r="D29" s="131">
        <f t="shared" si="0"/>
        <v>46.168335438908265</v>
      </c>
      <c r="E29" s="130">
        <v>171.45899975899999</v>
      </c>
      <c r="F29" s="130">
        <v>13.072421212</v>
      </c>
      <c r="G29" s="131">
        <f t="shared" si="1"/>
        <v>7.6242257509809255</v>
      </c>
      <c r="H29" s="132">
        <f t="shared" si="2"/>
        <v>19.512087580000014</v>
      </c>
      <c r="I29" s="132">
        <f t="shared" si="3"/>
        <v>75.095750981999998</v>
      </c>
    </row>
    <row r="30" spans="1:9" x14ac:dyDescent="0.2">
      <c r="A30" s="129" t="s">
        <v>112</v>
      </c>
      <c r="B30" s="130">
        <v>185.23211630099999</v>
      </c>
      <c r="C30" s="130">
        <v>84.937406366999994</v>
      </c>
      <c r="D30" s="131">
        <f t="shared" si="0"/>
        <v>45.854578602869125</v>
      </c>
      <c r="E30" s="130">
        <v>137.58583097600001</v>
      </c>
      <c r="F30" s="130">
        <v>13.627600486</v>
      </c>
      <c r="G30" s="131">
        <f t="shared" si="1"/>
        <v>9.9047993454915808</v>
      </c>
      <c r="H30" s="132">
        <f t="shared" si="2"/>
        <v>47.64628532499998</v>
      </c>
      <c r="I30" s="132">
        <f t="shared" si="3"/>
        <v>71.309805880999988</v>
      </c>
    </row>
    <row r="31" spans="1:9" x14ac:dyDescent="0.2">
      <c r="A31" s="129" t="s">
        <v>113</v>
      </c>
      <c r="B31" s="130">
        <v>217.73921846600001</v>
      </c>
      <c r="C31" s="130">
        <v>96.014250614000005</v>
      </c>
      <c r="D31" s="131">
        <f>C31/B31*100</f>
        <v>44.09598385189053</v>
      </c>
      <c r="E31" s="130">
        <v>150.74949442100001</v>
      </c>
      <c r="F31" s="130">
        <v>14.153010993000001</v>
      </c>
      <c r="G31" s="131">
        <f>F31/E31*100</f>
        <v>9.3884301551783036</v>
      </c>
      <c r="H31" s="132">
        <f t="shared" ref="H31:I32" si="4">B31-E31</f>
        <v>66.989724045000003</v>
      </c>
      <c r="I31" s="132">
        <f t="shared" si="4"/>
        <v>81.86123962100001</v>
      </c>
    </row>
    <row r="32" spans="1:9" x14ac:dyDescent="0.2">
      <c r="A32" s="129" t="s">
        <v>114</v>
      </c>
      <c r="B32" s="130">
        <v>239.26399268099999</v>
      </c>
      <c r="C32" s="130">
        <v>101.167305207</v>
      </c>
      <c r="D32" s="131">
        <f>C32/B32*100</f>
        <v>42.282712109499002</v>
      </c>
      <c r="E32" s="130">
        <v>181.23056886200001</v>
      </c>
      <c r="F32" s="130">
        <v>14.037591057</v>
      </c>
      <c r="G32" s="131">
        <f>F32/E32*100</f>
        <v>7.7457082131045327</v>
      </c>
      <c r="H32" s="132">
        <f t="shared" si="4"/>
        <v>58.033423818999978</v>
      </c>
      <c r="I32" s="132">
        <f t="shared" si="4"/>
        <v>87.129714149999998</v>
      </c>
    </row>
    <row r="33" spans="1:9" x14ac:dyDescent="0.2">
      <c r="A33" s="129" t="s">
        <v>115</v>
      </c>
      <c r="B33" s="130">
        <v>225.38348246800001</v>
      </c>
      <c r="C33" s="130">
        <v>96.850624359999998</v>
      </c>
      <c r="D33" s="131">
        <f>C33/B33*100</f>
        <v>42.971482781020065</v>
      </c>
      <c r="E33" s="130">
        <v>177.34793474899999</v>
      </c>
      <c r="F33" s="130">
        <v>13.768880304</v>
      </c>
      <c r="G33" s="131">
        <f>F33/E33*100</f>
        <v>7.7637669271351006</v>
      </c>
      <c r="H33" s="132">
        <f>B33-E33</f>
        <v>48.035547719000022</v>
      </c>
      <c r="I33" s="132">
        <f>C33-F33</f>
        <v>83.081744055999991</v>
      </c>
    </row>
    <row r="34" spans="1:9" x14ac:dyDescent="0.2">
      <c r="A34" s="129" t="s">
        <v>116</v>
      </c>
      <c r="B34" s="130">
        <v>209.87838496399999</v>
      </c>
      <c r="C34" s="130">
        <v>100.70190940000001</v>
      </c>
      <c r="D34" s="131">
        <f>C34/B34*100</f>
        <v>47.981076954291026</v>
      </c>
      <c r="E34" s="130">
        <v>158.93729240900001</v>
      </c>
      <c r="F34" s="130">
        <v>13.046638282</v>
      </c>
      <c r="G34" s="131">
        <f>F34/E34*100</f>
        <v>8.2086702776001363</v>
      </c>
      <c r="H34" s="132">
        <f>B34-E34</f>
        <v>50.941092554999983</v>
      </c>
      <c r="I34" s="132">
        <f>C34-F34</f>
        <v>87.655271118000002</v>
      </c>
    </row>
    <row r="35" spans="1:9" x14ac:dyDescent="0.2">
      <c r="A35" s="133"/>
      <c r="B35" s="130"/>
      <c r="C35" s="130"/>
      <c r="D35" s="131"/>
      <c r="E35" s="130"/>
      <c r="F35" s="130"/>
      <c r="G35" s="131"/>
      <c r="H35" s="132"/>
      <c r="I35" s="132"/>
    </row>
    <row r="36" spans="1:9" x14ac:dyDescent="0.2">
      <c r="A36" s="139" t="s">
        <v>93</v>
      </c>
      <c r="B36" s="139"/>
      <c r="C36" s="139"/>
      <c r="D36" s="139"/>
      <c r="E36" s="139"/>
      <c r="F36" s="139"/>
      <c r="G36" s="139"/>
      <c r="H36" s="139"/>
      <c r="I36" s="139"/>
    </row>
    <row r="37" spans="1:9" x14ac:dyDescent="0.2">
      <c r="A37" s="140" t="s">
        <v>117</v>
      </c>
      <c r="B37" s="141"/>
      <c r="C37" s="141"/>
      <c r="D37" s="141"/>
      <c r="E37" s="141"/>
      <c r="F37" s="141"/>
      <c r="G37" s="141"/>
      <c r="H37" s="141"/>
      <c r="I37" s="141"/>
    </row>
    <row r="38" spans="1:9" x14ac:dyDescent="0.2">
      <c r="A38" s="134" t="s">
        <v>118</v>
      </c>
      <c r="B38" s="135"/>
      <c r="C38" s="135"/>
      <c r="D38" s="135"/>
      <c r="E38" s="135"/>
      <c r="F38" s="135"/>
      <c r="G38" s="135"/>
      <c r="H38" s="135"/>
      <c r="I38" s="135"/>
    </row>
    <row r="39" spans="1:9" x14ac:dyDescent="0.2">
      <c r="A39" s="136"/>
      <c r="B39" s="137"/>
      <c r="C39" s="137"/>
      <c r="D39" s="137"/>
      <c r="E39" s="137"/>
      <c r="F39" s="137"/>
      <c r="G39" s="137"/>
      <c r="H39" s="137"/>
      <c r="I39" s="137"/>
    </row>
    <row r="42" spans="1:9" ht="12.75" x14ac:dyDescent="0.2">
      <c r="A42" s="138"/>
      <c r="B42" s="138"/>
      <c r="C42" s="138"/>
      <c r="D42" s="138"/>
      <c r="E42" s="138"/>
      <c r="F42" s="138"/>
      <c r="G42" s="138"/>
      <c r="H42" s="138"/>
      <c r="I42" s="138"/>
    </row>
  </sheetData>
  <mergeCells count="9">
    <mergeCell ref="A42:I42"/>
    <mergeCell ref="A36:I36"/>
    <mergeCell ref="A37:I37"/>
    <mergeCell ref="A6:I6"/>
    <mergeCell ref="E8:I8"/>
    <mergeCell ref="A9:A10"/>
    <mergeCell ref="B9:D9"/>
    <mergeCell ref="E9:G9"/>
    <mergeCell ref="H9:I9"/>
  </mergeCells>
  <phoneticPr fontId="0" type="noConversion"/>
  <printOptions horizontalCentered="1"/>
  <pageMargins left="0.17" right="0.17" top="0.57999999999999996" bottom="0.24" header="0.25" footer="0.28000000000000003"/>
  <pageSetup paperSize="9" orientation="portrait" horizontalDpi="4294967295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"/>
  <sheetViews>
    <sheetView view="pageBreakPreview" topLeftCell="E1" zoomScale="60" zoomScaleNormal="75" workbookViewId="0">
      <selection activeCell="P26" sqref="P26"/>
    </sheetView>
  </sheetViews>
  <sheetFormatPr defaultRowHeight="18" customHeight="1" x14ac:dyDescent="0.2"/>
  <cols>
    <col min="1" max="1" width="27.42578125" style="2" customWidth="1"/>
    <col min="2" max="15" width="13.28515625" style="2" customWidth="1"/>
    <col min="16" max="16" width="14.42578125" style="2" bestFit="1" customWidth="1"/>
    <col min="17" max="16384" width="9.140625" style="2"/>
  </cols>
  <sheetData>
    <row r="1" spans="1:16" ht="18" customHeight="1" x14ac:dyDescent="0.2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"/>
    </row>
    <row r="2" spans="1:16" ht="18" customHeight="1" x14ac:dyDescent="0.2">
      <c r="A2" s="149" t="s">
        <v>3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"/>
    </row>
    <row r="3" spans="1:16" ht="18" customHeight="1" x14ac:dyDescent="0.2">
      <c r="A3" s="149" t="s">
        <v>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"/>
    </row>
    <row r="4" spans="1:16" ht="18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</row>
    <row r="5" spans="1:16" ht="18" customHeight="1" thickBot="1" x14ac:dyDescent="0.25">
      <c r="A5" s="150" t="s">
        <v>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1:16" ht="27" customHeight="1" thickBot="1" x14ac:dyDescent="0.25">
      <c r="A6" s="5" t="s">
        <v>6</v>
      </c>
      <c r="B6" s="6" t="s">
        <v>7</v>
      </c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7" t="s">
        <v>19</v>
      </c>
      <c r="O6" s="7" t="s">
        <v>20</v>
      </c>
      <c r="P6" s="7" t="s">
        <v>79</v>
      </c>
    </row>
    <row r="7" spans="1:16" ht="18" customHeight="1" x14ac:dyDescent="0.2">
      <c r="A7" s="8" t="s">
        <v>21</v>
      </c>
      <c r="B7" s="9">
        <v>1356.8</v>
      </c>
      <c r="C7" s="9">
        <v>1253.5999999999999</v>
      </c>
      <c r="D7" s="9">
        <v>774.2</v>
      </c>
      <c r="E7" s="9">
        <v>951</v>
      </c>
      <c r="F7" s="9">
        <v>997.6</v>
      </c>
      <c r="G7" s="9">
        <v>761.7</v>
      </c>
      <c r="H7" s="9">
        <v>568.20000000000005</v>
      </c>
      <c r="I7" s="9">
        <v>763.4</v>
      </c>
      <c r="J7" s="9">
        <v>923.8</v>
      </c>
      <c r="K7" s="9">
        <v>1187.4000000000001</v>
      </c>
      <c r="L7" s="9">
        <v>1521.9</v>
      </c>
      <c r="M7" s="9">
        <v>1244.9000000000001</v>
      </c>
      <c r="N7" s="10">
        <v>1364.8</v>
      </c>
      <c r="O7" s="10">
        <v>1846.1</v>
      </c>
      <c r="P7" s="11"/>
    </row>
    <row r="8" spans="1:16" ht="18" customHeight="1" x14ac:dyDescent="0.2">
      <c r="A8" s="12" t="s">
        <v>22</v>
      </c>
      <c r="B8" s="13">
        <v>138.80000000000001</v>
      </c>
      <c r="C8" s="13">
        <v>163.69999999999999</v>
      </c>
      <c r="D8" s="13">
        <v>146.6</v>
      </c>
      <c r="E8" s="13">
        <v>159.6</v>
      </c>
      <c r="F8" s="13">
        <v>142.5</v>
      </c>
      <c r="G8" s="13">
        <v>138.80000000000001</v>
      </c>
      <c r="H8" s="13">
        <v>137.19999999999999</v>
      </c>
      <c r="I8" s="13">
        <v>183.5</v>
      </c>
      <c r="J8" s="13">
        <v>172.4</v>
      </c>
      <c r="K8" s="13">
        <v>171.6</v>
      </c>
      <c r="L8" s="13">
        <v>196.7</v>
      </c>
      <c r="M8" s="13">
        <v>189.4</v>
      </c>
      <c r="N8" s="14">
        <f>SUM(N9:N10)</f>
        <v>174.9</v>
      </c>
      <c r="O8" s="14">
        <f>SUM(O9:O10)</f>
        <v>183.6</v>
      </c>
      <c r="P8" s="11"/>
    </row>
    <row r="9" spans="1:16" ht="18" customHeight="1" x14ac:dyDescent="0.2">
      <c r="A9" s="15" t="s">
        <v>23</v>
      </c>
      <c r="B9" s="13">
        <v>108.2</v>
      </c>
      <c r="C9" s="13">
        <v>127</v>
      </c>
      <c r="D9" s="13">
        <v>116.3</v>
      </c>
      <c r="E9" s="13">
        <v>124.2</v>
      </c>
      <c r="F9" s="13">
        <v>113.6</v>
      </c>
      <c r="G9" s="13">
        <v>112.7</v>
      </c>
      <c r="H9" s="13">
        <v>110.5</v>
      </c>
      <c r="I9" s="13">
        <v>150</v>
      </c>
      <c r="J9" s="13">
        <v>138.19999999999999</v>
      </c>
      <c r="K9" s="13">
        <v>146.5</v>
      </c>
      <c r="L9" s="13">
        <v>168.5</v>
      </c>
      <c r="M9" s="13">
        <v>157.69999999999999</v>
      </c>
      <c r="N9" s="14">
        <v>143.30000000000001</v>
      </c>
      <c r="O9" s="14">
        <v>152</v>
      </c>
      <c r="P9" s="11"/>
    </row>
    <row r="10" spans="1:16" ht="18" customHeight="1" x14ac:dyDescent="0.2">
      <c r="A10" s="15" t="s">
        <v>24</v>
      </c>
      <c r="B10" s="13">
        <v>30.6</v>
      </c>
      <c r="C10" s="13">
        <v>36.700000000000003</v>
      </c>
      <c r="D10" s="13">
        <v>30.3</v>
      </c>
      <c r="E10" s="13">
        <v>35.4</v>
      </c>
      <c r="F10" s="13">
        <v>28.9</v>
      </c>
      <c r="G10" s="13">
        <v>26.1</v>
      </c>
      <c r="H10" s="13">
        <v>26.7</v>
      </c>
      <c r="I10" s="13">
        <v>33.5</v>
      </c>
      <c r="J10" s="13">
        <v>34.200000000000003</v>
      </c>
      <c r="K10" s="13">
        <v>25.1</v>
      </c>
      <c r="L10" s="13">
        <v>28.2</v>
      </c>
      <c r="M10" s="13">
        <v>31.7</v>
      </c>
      <c r="N10" s="14">
        <v>31.6</v>
      </c>
      <c r="O10" s="14">
        <v>31.6</v>
      </c>
      <c r="P10" s="11"/>
    </row>
    <row r="11" spans="1:16" ht="18" customHeight="1" x14ac:dyDescent="0.2">
      <c r="A11" s="16" t="s">
        <v>25</v>
      </c>
      <c r="B11" s="13">
        <v>9997.2000000000007</v>
      </c>
      <c r="C11" s="13">
        <v>10103.1</v>
      </c>
      <c r="D11" s="13">
        <v>9903</v>
      </c>
      <c r="E11" s="13">
        <v>10523.4</v>
      </c>
      <c r="F11" s="13">
        <v>11238</v>
      </c>
      <c r="G11" s="13">
        <v>10037.9</v>
      </c>
      <c r="H11" s="13">
        <v>9524.5</v>
      </c>
      <c r="I11" s="13">
        <v>8462.9</v>
      </c>
      <c r="J11" s="13">
        <v>11582.2</v>
      </c>
      <c r="K11" s="13">
        <v>11423.1</v>
      </c>
      <c r="L11" s="13">
        <v>10386</v>
      </c>
      <c r="M11" s="13">
        <v>10626.1</v>
      </c>
      <c r="N11" s="14">
        <v>10359.5</v>
      </c>
      <c r="O11" s="14">
        <v>11776.7</v>
      </c>
      <c r="P11" s="11"/>
    </row>
    <row r="12" spans="1:16" ht="18" customHeight="1" x14ac:dyDescent="0.2">
      <c r="A12" s="12" t="s">
        <v>26</v>
      </c>
      <c r="B12" s="13">
        <v>386.3</v>
      </c>
      <c r="C12" s="13">
        <v>478.5</v>
      </c>
      <c r="D12" s="13">
        <v>292.10000000000002</v>
      </c>
      <c r="E12" s="13">
        <v>309</v>
      </c>
      <c r="F12" s="13">
        <v>191.2</v>
      </c>
      <c r="G12" s="13">
        <v>196.3</v>
      </c>
      <c r="H12" s="13">
        <v>214.4</v>
      </c>
      <c r="I12" s="13">
        <v>196.9</v>
      </c>
      <c r="J12" s="13">
        <v>286.89999999999998</v>
      </c>
      <c r="K12" s="13">
        <v>194.1</v>
      </c>
      <c r="L12" s="13">
        <v>330.7</v>
      </c>
      <c r="M12" s="13">
        <v>284.7</v>
      </c>
      <c r="N12" s="14">
        <v>358.8</v>
      </c>
      <c r="O12" s="14">
        <v>358.8</v>
      </c>
      <c r="P12" s="11"/>
    </row>
    <row r="13" spans="1:16" ht="18" customHeight="1" x14ac:dyDescent="0.2">
      <c r="A13" s="12" t="s">
        <v>27</v>
      </c>
      <c r="B13" s="13">
        <v>7.5</v>
      </c>
      <c r="C13" s="13">
        <v>7</v>
      </c>
      <c r="D13" s="13">
        <v>6</v>
      </c>
      <c r="E13" s="13">
        <v>4.9000000000000004</v>
      </c>
      <c r="F13" s="13">
        <v>3.2</v>
      </c>
      <c r="G13" s="13">
        <v>7.5</v>
      </c>
      <c r="H13" s="13">
        <v>7.6</v>
      </c>
      <c r="I13" s="13">
        <v>8.1</v>
      </c>
      <c r="J13" s="13">
        <v>8</v>
      </c>
      <c r="K13" s="13">
        <v>6.8</v>
      </c>
      <c r="L13" s="13">
        <v>8.6</v>
      </c>
      <c r="M13" s="13">
        <v>5.8</v>
      </c>
      <c r="N13" s="14">
        <v>3.2</v>
      </c>
      <c r="O13" s="14">
        <v>3.2</v>
      </c>
      <c r="P13" s="11"/>
    </row>
    <row r="14" spans="1:16" ht="18" customHeight="1" x14ac:dyDescent="0.2">
      <c r="A14" s="12" t="s">
        <v>28</v>
      </c>
      <c r="B14" s="13">
        <v>208.6</v>
      </c>
      <c r="C14" s="13">
        <v>152.5</v>
      </c>
      <c r="D14" s="13">
        <v>131.80000000000001</v>
      </c>
      <c r="E14" s="13">
        <v>109.8</v>
      </c>
      <c r="F14" s="13">
        <v>146.19999999999999</v>
      </c>
      <c r="G14" s="13">
        <v>225.1</v>
      </c>
      <c r="H14" s="13">
        <v>245.5</v>
      </c>
      <c r="I14" s="13">
        <v>302.3</v>
      </c>
      <c r="J14" s="13">
        <v>314.8</v>
      </c>
      <c r="K14" s="13">
        <v>319.3</v>
      </c>
      <c r="L14" s="13">
        <v>283</v>
      </c>
      <c r="M14" s="13">
        <v>234.8</v>
      </c>
      <c r="N14" s="14">
        <v>269.89999999999998</v>
      </c>
      <c r="O14" s="14">
        <v>269.89999999999998</v>
      </c>
      <c r="P14" s="11"/>
    </row>
    <row r="15" spans="1:16" ht="18" customHeight="1" x14ac:dyDescent="0.2">
      <c r="A15" s="12" t="s">
        <v>29</v>
      </c>
      <c r="B15" s="13">
        <v>2807.7</v>
      </c>
      <c r="C15" s="13">
        <v>2902.5</v>
      </c>
      <c r="D15" s="13">
        <v>2379</v>
      </c>
      <c r="E15" s="13">
        <v>3244.3</v>
      </c>
      <c r="F15" s="13">
        <v>3157.8</v>
      </c>
      <c r="G15" s="13">
        <v>3038.6</v>
      </c>
      <c r="H15" s="13">
        <v>2914.8</v>
      </c>
      <c r="I15" s="13">
        <v>2231.6040000000003</v>
      </c>
      <c r="J15" s="13">
        <v>2895.6875</v>
      </c>
      <c r="K15" s="13">
        <v>3097.931</v>
      </c>
      <c r="L15" s="13">
        <v>2592.3770000000004</v>
      </c>
      <c r="M15" s="13">
        <v>2983</v>
      </c>
      <c r="N15" s="14">
        <f>SUM(N16:N18)</f>
        <v>3205</v>
      </c>
      <c r="O15" s="14">
        <f>SUM(O16:O18)</f>
        <v>3416</v>
      </c>
      <c r="P15" s="11"/>
    </row>
    <row r="16" spans="1:16" ht="18" customHeight="1" x14ac:dyDescent="0.2">
      <c r="A16" s="15" t="s">
        <v>30</v>
      </c>
      <c r="B16" s="13">
        <v>1069.8</v>
      </c>
      <c r="C16" s="13">
        <v>1292.3</v>
      </c>
      <c r="D16" s="13">
        <v>1234.0999999999999</v>
      </c>
      <c r="E16" s="13">
        <v>1151.7</v>
      </c>
      <c r="F16" s="13">
        <v>1007.4</v>
      </c>
      <c r="G16" s="13">
        <v>937.1</v>
      </c>
      <c r="H16" s="13">
        <v>1031.4000000000001</v>
      </c>
      <c r="I16" s="13">
        <v>916.4</v>
      </c>
      <c r="J16" s="13">
        <v>1246.9000000000001</v>
      </c>
      <c r="K16" s="13">
        <v>1412.4</v>
      </c>
      <c r="L16" s="13">
        <v>1155.7</v>
      </c>
      <c r="M16" s="13">
        <v>1303</v>
      </c>
      <c r="N16" s="14">
        <v>1240.5</v>
      </c>
      <c r="O16" s="14">
        <v>1451.5</v>
      </c>
      <c r="P16" s="11"/>
    </row>
    <row r="17" spans="1:16" ht="18" customHeight="1" x14ac:dyDescent="0.2">
      <c r="A17" s="15" t="s">
        <v>31</v>
      </c>
      <c r="B17" s="13">
        <v>1452.7</v>
      </c>
      <c r="C17" s="13">
        <v>1300.5</v>
      </c>
      <c r="D17" s="13">
        <v>781.8</v>
      </c>
      <c r="E17" s="13">
        <v>1797.6</v>
      </c>
      <c r="F17" s="13">
        <v>1839.6</v>
      </c>
      <c r="G17" s="13">
        <v>1791.3</v>
      </c>
      <c r="H17" s="13">
        <v>1581.3</v>
      </c>
      <c r="I17" s="13">
        <v>997</v>
      </c>
      <c r="J17" s="13">
        <v>1354</v>
      </c>
      <c r="K17" s="13">
        <v>1455.5</v>
      </c>
      <c r="L17" s="13">
        <v>864.4</v>
      </c>
      <c r="M17" s="13">
        <v>1027.0999999999999</v>
      </c>
      <c r="N17" s="14">
        <v>1245.8</v>
      </c>
      <c r="O17" s="14">
        <v>1245.8</v>
      </c>
      <c r="P17" s="11"/>
    </row>
    <row r="18" spans="1:16" ht="18" customHeight="1" x14ac:dyDescent="0.2">
      <c r="A18" s="15" t="s">
        <v>32</v>
      </c>
      <c r="B18" s="13">
        <v>285.2</v>
      </c>
      <c r="C18" s="13">
        <v>309.7</v>
      </c>
      <c r="D18" s="13">
        <v>363.1</v>
      </c>
      <c r="E18" s="13">
        <v>295</v>
      </c>
      <c r="F18" s="13">
        <v>310.8</v>
      </c>
      <c r="G18" s="13">
        <v>310.2</v>
      </c>
      <c r="H18" s="13">
        <v>302.10000000000002</v>
      </c>
      <c r="I18" s="13">
        <v>318.20400000000001</v>
      </c>
      <c r="J18" s="13">
        <v>294.78750000000002</v>
      </c>
      <c r="K18" s="13">
        <v>230.03100000000001</v>
      </c>
      <c r="L18" s="13">
        <v>572.27700000000004</v>
      </c>
      <c r="M18" s="13">
        <v>652.9</v>
      </c>
      <c r="N18" s="14">
        <v>718.7</v>
      </c>
      <c r="O18" s="14">
        <v>718.7</v>
      </c>
      <c r="P18" s="11"/>
    </row>
    <row r="19" spans="1:16" ht="18" customHeight="1" x14ac:dyDescent="0.2">
      <c r="A19" s="16" t="s">
        <v>33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15.8</v>
      </c>
      <c r="J19" s="13">
        <v>49</v>
      </c>
      <c r="K19" s="13">
        <v>97.4</v>
      </c>
      <c r="L19" s="13">
        <v>56.3</v>
      </c>
      <c r="M19" s="13">
        <v>71</v>
      </c>
      <c r="N19" s="14">
        <v>56.4</v>
      </c>
      <c r="O19" s="14">
        <v>56.4</v>
      </c>
      <c r="P19" s="11"/>
    </row>
    <row r="20" spans="1:16" ht="18" customHeight="1" x14ac:dyDescent="0.2">
      <c r="A20" s="12" t="s">
        <v>34</v>
      </c>
      <c r="B20" s="13">
        <v>133.80000000000001</v>
      </c>
      <c r="C20" s="13">
        <v>116</v>
      </c>
      <c r="D20" s="13">
        <v>37.5</v>
      </c>
      <c r="E20" s="13">
        <v>62.7</v>
      </c>
      <c r="F20" s="13">
        <v>44.2</v>
      </c>
      <c r="G20" s="13">
        <v>47.6</v>
      </c>
      <c r="H20" s="13">
        <v>96.4</v>
      </c>
      <c r="I20" s="13">
        <v>18.8</v>
      </c>
      <c r="J20" s="13">
        <v>31.1</v>
      </c>
      <c r="K20" s="13">
        <v>107.4</v>
      </c>
      <c r="L20" s="13">
        <v>79.900000000000006</v>
      </c>
      <c r="M20" s="13">
        <v>72.400000000000006</v>
      </c>
      <c r="N20" s="14">
        <v>86.3</v>
      </c>
      <c r="O20" s="14">
        <v>86.3</v>
      </c>
      <c r="P20" s="11"/>
    </row>
    <row r="21" spans="1:16" ht="18" customHeight="1" x14ac:dyDescent="0.2">
      <c r="A21" s="12" t="s">
        <v>35</v>
      </c>
      <c r="B21" s="13">
        <v>24096.1</v>
      </c>
      <c r="C21" s="13">
        <v>30771.200000000001</v>
      </c>
      <c r="D21" s="13">
        <v>29207.7</v>
      </c>
      <c r="E21" s="13">
        <v>33173.699999999997</v>
      </c>
      <c r="F21" s="13">
        <v>37441.9</v>
      </c>
      <c r="G21" s="13">
        <v>32404.7</v>
      </c>
      <c r="H21" s="13">
        <v>35715.599999999999</v>
      </c>
      <c r="I21" s="13">
        <v>30187.8</v>
      </c>
      <c r="J21" s="13">
        <v>32393.4</v>
      </c>
      <c r="K21" s="13">
        <v>31640.5</v>
      </c>
      <c r="L21" s="13">
        <v>42289.7</v>
      </c>
      <c r="M21" s="13">
        <v>35280.699999999997</v>
      </c>
      <c r="N21" s="14">
        <f>SUM(N22:N23)</f>
        <v>47569.100000000006</v>
      </c>
      <c r="O21" s="14">
        <f>SUM(O22:O23)</f>
        <v>45444.5</v>
      </c>
      <c r="P21" s="11"/>
    </row>
    <row r="22" spans="1:16" ht="18" customHeight="1" x14ac:dyDescent="0.2">
      <c r="A22" s="15" t="s">
        <v>36</v>
      </c>
      <c r="B22" s="13">
        <v>23040.6</v>
      </c>
      <c r="C22" s="13">
        <v>29241.8</v>
      </c>
      <c r="D22" s="13">
        <v>26806.2</v>
      </c>
      <c r="E22" s="13">
        <v>30923.9</v>
      </c>
      <c r="F22" s="13">
        <v>33990.699999999997</v>
      </c>
      <c r="G22" s="13">
        <v>28895.1</v>
      </c>
      <c r="H22" s="13">
        <v>31704.400000000001</v>
      </c>
      <c r="I22" s="13">
        <v>24605.1</v>
      </c>
      <c r="J22" s="13">
        <v>26742</v>
      </c>
      <c r="K22" s="13">
        <v>27715.3</v>
      </c>
      <c r="L22" s="13">
        <v>35833</v>
      </c>
      <c r="M22" s="13">
        <v>29100.2</v>
      </c>
      <c r="N22" s="14">
        <v>34771.800000000003</v>
      </c>
      <c r="O22" s="14">
        <v>32647.200000000001</v>
      </c>
      <c r="P22" s="11"/>
    </row>
    <row r="23" spans="1:16" ht="18" customHeight="1" x14ac:dyDescent="0.2">
      <c r="A23" s="15" t="s">
        <v>37</v>
      </c>
      <c r="B23" s="13">
        <v>1055.5</v>
      </c>
      <c r="C23" s="13">
        <v>1529.4</v>
      </c>
      <c r="D23" s="13">
        <v>2401.5</v>
      </c>
      <c r="E23" s="13">
        <v>2249.8000000000002</v>
      </c>
      <c r="F23" s="13">
        <v>3451.2</v>
      </c>
      <c r="G23" s="13">
        <v>3509.6</v>
      </c>
      <c r="H23" s="13">
        <v>4011.2</v>
      </c>
      <c r="I23" s="13">
        <v>5582.7</v>
      </c>
      <c r="J23" s="13">
        <v>5651.4</v>
      </c>
      <c r="K23" s="13">
        <v>3925.2</v>
      </c>
      <c r="L23" s="13">
        <v>6456.7</v>
      </c>
      <c r="M23" s="13">
        <v>6180.5</v>
      </c>
      <c r="N23" s="14">
        <v>12797.3</v>
      </c>
      <c r="O23" s="14">
        <v>12797.3</v>
      </c>
      <c r="P23" s="11"/>
    </row>
    <row r="24" spans="1:16" ht="18" customHeight="1" x14ac:dyDescent="0.2">
      <c r="A24" s="16" t="s">
        <v>38</v>
      </c>
      <c r="B24" s="13">
        <v>15394.5</v>
      </c>
      <c r="C24" s="13">
        <v>19418.599999999999</v>
      </c>
      <c r="D24" s="13">
        <v>23042.1</v>
      </c>
      <c r="E24" s="13">
        <v>25059.200000000001</v>
      </c>
      <c r="F24" s="13">
        <v>25934.1</v>
      </c>
      <c r="G24" s="13">
        <v>23189.7</v>
      </c>
      <c r="H24" s="13">
        <v>26160</v>
      </c>
      <c r="I24" s="13">
        <v>31369.9</v>
      </c>
      <c r="J24" s="13">
        <v>30765</v>
      </c>
      <c r="K24" s="13">
        <v>32344.6</v>
      </c>
      <c r="L24" s="13">
        <v>38431.800000000003</v>
      </c>
      <c r="M24" s="13">
        <v>41916.9</v>
      </c>
      <c r="N24" s="14">
        <v>52032.7</v>
      </c>
      <c r="O24" s="14">
        <v>58763.5</v>
      </c>
      <c r="P24" s="11"/>
    </row>
    <row r="25" spans="1:16" ht="18" customHeight="1" x14ac:dyDescent="0.2">
      <c r="A25" s="16" t="s">
        <v>39</v>
      </c>
      <c r="B25" s="13">
        <v>294.5</v>
      </c>
      <c r="C25" s="13">
        <v>294.2</v>
      </c>
      <c r="D25" s="13">
        <v>281.39999999999998</v>
      </c>
      <c r="E25" s="13">
        <v>299.60000000000002</v>
      </c>
      <c r="F25" s="13">
        <v>243.9</v>
      </c>
      <c r="G25" s="13">
        <v>319.3</v>
      </c>
      <c r="H25" s="13">
        <v>435.6</v>
      </c>
      <c r="I25" s="13">
        <v>630</v>
      </c>
      <c r="J25" s="13">
        <v>612.79999999999995</v>
      </c>
      <c r="K25" s="13">
        <v>781.4</v>
      </c>
      <c r="L25" s="13">
        <v>895.7</v>
      </c>
      <c r="M25" s="13">
        <v>798.2</v>
      </c>
      <c r="N25" s="14">
        <v>1696.7</v>
      </c>
      <c r="O25" s="14">
        <v>1696.7</v>
      </c>
      <c r="P25" s="11"/>
    </row>
    <row r="26" spans="1:16" ht="18" customHeight="1" x14ac:dyDescent="0.2">
      <c r="A26" s="16" t="s">
        <v>40</v>
      </c>
      <c r="B26" s="13">
        <v>3077.8</v>
      </c>
      <c r="C26" s="13">
        <v>2739.2</v>
      </c>
      <c r="D26" s="13">
        <v>2051.8000000000002</v>
      </c>
      <c r="E26" s="13">
        <v>2137.8000000000002</v>
      </c>
      <c r="F26" s="13">
        <v>1524.3</v>
      </c>
      <c r="G26" s="13">
        <v>3197.5</v>
      </c>
      <c r="H26" s="13">
        <v>2406.9</v>
      </c>
      <c r="I26" s="13">
        <v>2187.6999999999998</v>
      </c>
      <c r="J26" s="13">
        <v>2402.8000000000002</v>
      </c>
      <c r="K26" s="13">
        <v>1658.4</v>
      </c>
      <c r="L26" s="13">
        <v>3194.2</v>
      </c>
      <c r="M26" s="13">
        <v>2913.9</v>
      </c>
      <c r="N26" s="14">
        <v>5552.2</v>
      </c>
      <c r="O26" s="14">
        <v>5552.2</v>
      </c>
      <c r="P26" s="11"/>
    </row>
    <row r="27" spans="1:16" ht="18" customHeight="1" thickBot="1" x14ac:dyDescent="0.25">
      <c r="A27" s="17" t="s">
        <v>41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138.80000000000001</v>
      </c>
      <c r="N27" s="19">
        <v>236.9</v>
      </c>
      <c r="O27" s="19">
        <v>236.9</v>
      </c>
      <c r="P27" s="11"/>
    </row>
    <row r="28" spans="1:16" s="23" customFormat="1" ht="24" customHeight="1" thickBot="1" x14ac:dyDescent="0.25">
      <c r="A28" s="20" t="s">
        <v>42</v>
      </c>
      <c r="B28" s="21">
        <v>57.9</v>
      </c>
      <c r="C28" s="21">
        <v>68.400000000000006</v>
      </c>
      <c r="D28" s="21">
        <v>68.3</v>
      </c>
      <c r="E28" s="21">
        <v>76</v>
      </c>
      <c r="F28" s="21">
        <v>81.099999999999994</v>
      </c>
      <c r="G28" s="21">
        <v>73.599999999999994</v>
      </c>
      <c r="H28" s="21">
        <v>78.400000000000006</v>
      </c>
      <c r="I28" s="21">
        <v>76.599999999999994</v>
      </c>
      <c r="J28" s="21">
        <v>82.4</v>
      </c>
      <c r="K28" s="21">
        <v>83</v>
      </c>
      <c r="L28" s="21">
        <v>100.3</v>
      </c>
      <c r="M28" s="21">
        <v>96.8</v>
      </c>
      <c r="N28" s="22">
        <v>123</v>
      </c>
      <c r="O28" s="22">
        <v>129.69999999999999</v>
      </c>
      <c r="P28" s="22">
        <v>131.9</v>
      </c>
    </row>
    <row r="29" spans="1:16" ht="18" customHeight="1" x14ac:dyDescent="0.2">
      <c r="A29" s="24" t="s">
        <v>43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</sheetData>
  <mergeCells count="4">
    <mergeCell ref="A1:N1"/>
    <mergeCell ref="A2:N2"/>
    <mergeCell ref="A3:N3"/>
    <mergeCell ref="A5:O5"/>
  </mergeCells>
  <phoneticPr fontId="0" type="noConversion"/>
  <printOptions horizontalCentered="1"/>
  <pageMargins left="0.32" right="0.23" top="0.51" bottom="0.78740157480314965" header="0.51181102362204722" footer="0.51181102362204722"/>
  <pageSetup paperSize="9" scale="60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3"/>
  <sheetViews>
    <sheetView view="pageBreakPreview" topLeftCell="D1" zoomScale="60" zoomScaleNormal="75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2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"/>
    </row>
    <row r="2" spans="1:28" ht="18" customHeight="1" x14ac:dyDescent="0.2">
      <c r="A2" s="152" t="s">
        <v>44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"/>
    </row>
    <row r="3" spans="1:28" ht="18" customHeight="1" x14ac:dyDescent="0.2">
      <c r="A3" s="149" t="s">
        <v>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1"/>
    </row>
    <row r="6" spans="1:28" ht="18" customHeight="1" thickBo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4" t="s">
        <v>45</v>
      </c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46</v>
      </c>
      <c r="B8" s="30">
        <v>1938.8</v>
      </c>
      <c r="C8" s="30">
        <v>1971.2</v>
      </c>
      <c r="D8" s="30">
        <v>1277.0999999999999</v>
      </c>
      <c r="E8" s="30">
        <v>1237.8</v>
      </c>
      <c r="F8" s="30">
        <v>1228.5</v>
      </c>
      <c r="G8" s="30">
        <v>952.5</v>
      </c>
      <c r="H8" s="30">
        <v>657.5</v>
      </c>
      <c r="I8" s="30">
        <v>879.9</v>
      </c>
      <c r="J8" s="30">
        <v>693.9</v>
      </c>
      <c r="K8" s="30">
        <v>823.8</v>
      </c>
      <c r="L8" s="30">
        <v>868.4</v>
      </c>
      <c r="M8" s="30">
        <v>747.7</v>
      </c>
      <c r="N8" s="31">
        <v>735.1</v>
      </c>
      <c r="O8" s="31">
        <v>979.9</v>
      </c>
    </row>
    <row r="9" spans="1:28" ht="18" customHeight="1" x14ac:dyDescent="0.2">
      <c r="A9" s="12" t="s">
        <v>22</v>
      </c>
      <c r="B9" s="32">
        <v>87.4</v>
      </c>
      <c r="C9" s="32">
        <v>97.5</v>
      </c>
      <c r="D9" s="32">
        <v>82.4</v>
      </c>
      <c r="E9" s="32">
        <v>90.8</v>
      </c>
      <c r="F9" s="32">
        <v>93.2</v>
      </c>
      <c r="G9" s="32">
        <v>81.400000000000006</v>
      </c>
      <c r="H9" s="32">
        <v>88.5</v>
      </c>
      <c r="I9" s="32">
        <v>100</v>
      </c>
      <c r="J9" s="32">
        <v>96.7</v>
      </c>
      <c r="K9" s="32">
        <v>104</v>
      </c>
      <c r="L9" s="32">
        <v>102.4</v>
      </c>
      <c r="M9" s="32">
        <v>93.9</v>
      </c>
      <c r="N9" s="33">
        <f>SUM(N10:N11)</f>
        <v>84.5</v>
      </c>
      <c r="O9" s="33">
        <f>SUM(O10:O11)</f>
        <v>88.100000000000009</v>
      </c>
    </row>
    <row r="10" spans="1:28" ht="18" customHeight="1" x14ac:dyDescent="0.2">
      <c r="A10" s="15" t="s">
        <v>23</v>
      </c>
      <c r="B10" s="32">
        <v>65.3</v>
      </c>
      <c r="C10" s="32">
        <v>71.7</v>
      </c>
      <c r="D10" s="32">
        <v>58.5</v>
      </c>
      <c r="E10" s="32">
        <v>66.2</v>
      </c>
      <c r="F10" s="32">
        <v>68.7</v>
      </c>
      <c r="G10" s="32">
        <v>60.5</v>
      </c>
      <c r="H10" s="32">
        <v>65.900000000000006</v>
      </c>
      <c r="I10" s="32">
        <v>74.099999999999994</v>
      </c>
      <c r="J10" s="32">
        <v>71.900000000000006</v>
      </c>
      <c r="K10" s="32">
        <v>76.7</v>
      </c>
      <c r="L10" s="32">
        <v>78.5</v>
      </c>
      <c r="M10" s="32">
        <v>68.400000000000006</v>
      </c>
      <c r="N10" s="33">
        <v>63.3</v>
      </c>
      <c r="O10" s="33">
        <v>66.900000000000006</v>
      </c>
    </row>
    <row r="11" spans="1:28" ht="18" customHeight="1" x14ac:dyDescent="0.2">
      <c r="A11" s="15" t="s">
        <v>24</v>
      </c>
      <c r="B11" s="32">
        <v>22.1</v>
      </c>
      <c r="C11" s="32">
        <v>25.8</v>
      </c>
      <c r="D11" s="32">
        <v>23.9</v>
      </c>
      <c r="E11" s="32">
        <v>24.6</v>
      </c>
      <c r="F11" s="32">
        <v>24.5</v>
      </c>
      <c r="G11" s="32">
        <v>20.9</v>
      </c>
      <c r="H11" s="32">
        <v>22.6</v>
      </c>
      <c r="I11" s="32">
        <v>25.9</v>
      </c>
      <c r="J11" s="32">
        <v>24.8</v>
      </c>
      <c r="K11" s="32">
        <v>27.3</v>
      </c>
      <c r="L11" s="32">
        <v>23.9</v>
      </c>
      <c r="M11" s="32">
        <v>25.5</v>
      </c>
      <c r="N11" s="33">
        <v>21.2</v>
      </c>
      <c r="O11" s="33">
        <v>21.2</v>
      </c>
    </row>
    <row r="12" spans="1:28" ht="18" customHeight="1" x14ac:dyDescent="0.2">
      <c r="A12" s="16" t="s">
        <v>25</v>
      </c>
      <c r="B12" s="32">
        <v>4232.8</v>
      </c>
      <c r="C12" s="32">
        <v>4614.3999999999996</v>
      </c>
      <c r="D12" s="32">
        <v>4385.3</v>
      </c>
      <c r="E12" s="32">
        <v>4391.2</v>
      </c>
      <c r="F12" s="32">
        <v>4267.8999999999996</v>
      </c>
      <c r="G12" s="32">
        <v>3863.6</v>
      </c>
      <c r="H12" s="32">
        <v>3494.4</v>
      </c>
      <c r="I12" s="32">
        <v>3249</v>
      </c>
      <c r="J12" s="32">
        <v>3845.2</v>
      </c>
      <c r="K12" s="32">
        <v>3677.6</v>
      </c>
      <c r="L12" s="32">
        <v>3248.6</v>
      </c>
      <c r="M12" s="32">
        <v>3219.6</v>
      </c>
      <c r="N12" s="33">
        <v>3183.3</v>
      </c>
      <c r="O12" s="33">
        <v>3393.8</v>
      </c>
    </row>
    <row r="13" spans="1:28" ht="18" customHeight="1" x14ac:dyDescent="0.2">
      <c r="A13" s="12" t="s">
        <v>26</v>
      </c>
      <c r="B13" s="32">
        <v>253.7</v>
      </c>
      <c r="C13" s="32">
        <v>294</v>
      </c>
      <c r="D13" s="32">
        <v>262.8</v>
      </c>
      <c r="E13" s="32">
        <v>290.39999999999998</v>
      </c>
      <c r="F13" s="32">
        <v>161.6</v>
      </c>
      <c r="G13" s="32">
        <v>147.1</v>
      </c>
      <c r="H13" s="32">
        <v>200.4</v>
      </c>
      <c r="I13" s="32">
        <v>191.2</v>
      </c>
      <c r="J13" s="32">
        <v>204</v>
      </c>
      <c r="K13" s="32">
        <v>221.9</v>
      </c>
      <c r="L13" s="32">
        <v>248.5</v>
      </c>
      <c r="M13" s="32">
        <v>256.5</v>
      </c>
      <c r="N13" s="33">
        <v>251.7</v>
      </c>
      <c r="O13" s="33">
        <v>251.7</v>
      </c>
    </row>
    <row r="14" spans="1:28" ht="18" customHeight="1" x14ac:dyDescent="0.2">
      <c r="A14" s="12" t="s">
        <v>27</v>
      </c>
      <c r="B14" s="32">
        <v>5.2</v>
      </c>
      <c r="C14" s="32">
        <v>5</v>
      </c>
      <c r="D14" s="32">
        <v>5.2</v>
      </c>
      <c r="E14" s="32">
        <v>4.0999999999999996</v>
      </c>
      <c r="F14" s="32">
        <v>2.7</v>
      </c>
      <c r="G14" s="32">
        <v>5.4</v>
      </c>
      <c r="H14" s="32">
        <v>9.6999999999999993</v>
      </c>
      <c r="I14" s="32">
        <v>10.1</v>
      </c>
      <c r="J14" s="32">
        <v>6.3</v>
      </c>
      <c r="K14" s="32">
        <v>7</v>
      </c>
      <c r="L14" s="32">
        <v>7.2</v>
      </c>
      <c r="M14" s="32">
        <v>5.5</v>
      </c>
      <c r="N14" s="33">
        <v>2.6</v>
      </c>
      <c r="O14" s="33">
        <v>2.6</v>
      </c>
    </row>
    <row r="15" spans="1:28" ht="18" customHeight="1" x14ac:dyDescent="0.2">
      <c r="A15" s="12" t="s">
        <v>28</v>
      </c>
      <c r="B15" s="32">
        <v>98.1</v>
      </c>
      <c r="C15" s="32">
        <v>71</v>
      </c>
      <c r="D15" s="32">
        <v>68.099999999999994</v>
      </c>
      <c r="E15" s="32">
        <v>57</v>
      </c>
      <c r="F15" s="32">
        <v>68.400000000000006</v>
      </c>
      <c r="G15" s="32">
        <v>89.1</v>
      </c>
      <c r="H15" s="32">
        <v>126.6</v>
      </c>
      <c r="I15" s="32">
        <v>157.19999999999999</v>
      </c>
      <c r="J15" s="32">
        <v>136.5</v>
      </c>
      <c r="K15" s="32">
        <v>150.80000000000001</v>
      </c>
      <c r="L15" s="32">
        <v>140.6</v>
      </c>
      <c r="M15" s="32">
        <v>154.1</v>
      </c>
      <c r="N15" s="33">
        <v>110</v>
      </c>
      <c r="O15" s="33">
        <v>110</v>
      </c>
    </row>
    <row r="16" spans="1:28" ht="18" customHeight="1" x14ac:dyDescent="0.2">
      <c r="A16" s="12" t="s">
        <v>29</v>
      </c>
      <c r="B16" s="32">
        <v>5504.2</v>
      </c>
      <c r="C16" s="32">
        <v>5482.4</v>
      </c>
      <c r="D16" s="32">
        <v>4458.5</v>
      </c>
      <c r="E16" s="32">
        <v>5644.4</v>
      </c>
      <c r="F16" s="32">
        <v>5504.8</v>
      </c>
      <c r="G16" s="32">
        <v>5272.9</v>
      </c>
      <c r="H16" s="32">
        <v>4919</v>
      </c>
      <c r="I16" s="32">
        <v>3997.5</v>
      </c>
      <c r="J16" s="32">
        <v>4617.2</v>
      </c>
      <c r="K16" s="32">
        <v>4308.8</v>
      </c>
      <c r="L16" s="32">
        <v>3878.7</v>
      </c>
      <c r="M16" s="32">
        <v>4269.7</v>
      </c>
      <c r="N16" s="33">
        <f>SUM(N17:N19)</f>
        <v>4378.7</v>
      </c>
      <c r="O16" s="33">
        <f>SUM(O17:O19)</f>
        <v>4368.2</v>
      </c>
    </row>
    <row r="17" spans="1:16" ht="18" customHeight="1" x14ac:dyDescent="0.2">
      <c r="A17" s="15" t="s">
        <v>30</v>
      </c>
      <c r="B17" s="32">
        <v>1880.5</v>
      </c>
      <c r="C17" s="32">
        <v>1948.8</v>
      </c>
      <c r="D17" s="32">
        <v>1884.3</v>
      </c>
      <c r="E17" s="32">
        <v>1821.3</v>
      </c>
      <c r="F17" s="32">
        <v>1669.2</v>
      </c>
      <c r="G17" s="32">
        <v>1685.8</v>
      </c>
      <c r="H17" s="32">
        <v>1570.3</v>
      </c>
      <c r="I17" s="32">
        <v>1462.5</v>
      </c>
      <c r="J17" s="32">
        <v>1657.8</v>
      </c>
      <c r="K17" s="32">
        <v>1612.5</v>
      </c>
      <c r="L17" s="32">
        <v>1285.0999999999999</v>
      </c>
      <c r="M17" s="32">
        <v>1417.3</v>
      </c>
      <c r="N17" s="33">
        <v>1421</v>
      </c>
      <c r="O17" s="33">
        <v>1410.5</v>
      </c>
    </row>
    <row r="18" spans="1:16" ht="18" customHeight="1" x14ac:dyDescent="0.2">
      <c r="A18" s="15" t="s">
        <v>31</v>
      </c>
      <c r="B18" s="32">
        <v>3394.6</v>
      </c>
      <c r="C18" s="32">
        <v>3284</v>
      </c>
      <c r="D18" s="32">
        <v>2318.6999999999998</v>
      </c>
      <c r="E18" s="32">
        <v>3581.3</v>
      </c>
      <c r="F18" s="32">
        <v>3622.9</v>
      </c>
      <c r="G18" s="32">
        <v>3396.9</v>
      </c>
      <c r="H18" s="32">
        <v>3161.5</v>
      </c>
      <c r="I18" s="32">
        <v>2333.4</v>
      </c>
      <c r="J18" s="32">
        <v>2770.7</v>
      </c>
      <c r="K18" s="32">
        <v>2547.5</v>
      </c>
      <c r="L18" s="32">
        <v>1860.5</v>
      </c>
      <c r="M18" s="32">
        <v>2027.7</v>
      </c>
      <c r="N18" s="33">
        <v>2093.9</v>
      </c>
      <c r="O18" s="33">
        <v>2093.9</v>
      </c>
    </row>
    <row r="19" spans="1:16" ht="18" customHeight="1" x14ac:dyDescent="0.2">
      <c r="A19" s="15" t="s">
        <v>32</v>
      </c>
      <c r="B19" s="32">
        <v>229.1</v>
      </c>
      <c r="C19" s="32">
        <v>249.6</v>
      </c>
      <c r="D19" s="32">
        <v>255.5</v>
      </c>
      <c r="E19" s="32">
        <v>241.8</v>
      </c>
      <c r="F19" s="32">
        <v>212.7</v>
      </c>
      <c r="G19" s="32">
        <v>190.2</v>
      </c>
      <c r="H19" s="32">
        <v>187.2</v>
      </c>
      <c r="I19" s="32">
        <v>201.6</v>
      </c>
      <c r="J19" s="32">
        <v>188.7</v>
      </c>
      <c r="K19" s="32">
        <v>148.80000000000001</v>
      </c>
      <c r="L19" s="32">
        <v>733.1</v>
      </c>
      <c r="M19" s="32">
        <v>824.7</v>
      </c>
      <c r="N19" s="33">
        <v>863.8</v>
      </c>
      <c r="O19" s="33">
        <v>863.8</v>
      </c>
    </row>
    <row r="20" spans="1:16" ht="18" customHeight="1" x14ac:dyDescent="0.2">
      <c r="A20" s="16" t="s">
        <v>33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12.4</v>
      </c>
      <c r="J20" s="32">
        <v>44.3</v>
      </c>
      <c r="K20" s="32">
        <v>58</v>
      </c>
      <c r="L20" s="32">
        <v>37</v>
      </c>
      <c r="M20" s="32">
        <v>52.6</v>
      </c>
      <c r="N20" s="33">
        <v>43.2</v>
      </c>
      <c r="O20" s="33">
        <v>43.2</v>
      </c>
    </row>
    <row r="21" spans="1:16" ht="18" customHeight="1" x14ac:dyDescent="0.2">
      <c r="A21" s="12" t="s">
        <v>34</v>
      </c>
      <c r="B21" s="32">
        <v>238.9</v>
      </c>
      <c r="C21" s="32">
        <v>180.7</v>
      </c>
      <c r="D21" s="32">
        <v>135.80000000000001</v>
      </c>
      <c r="E21" s="32">
        <v>116.7</v>
      </c>
      <c r="F21" s="32">
        <v>77.599999999999994</v>
      </c>
      <c r="G21" s="32">
        <v>121.5</v>
      </c>
      <c r="H21" s="32">
        <v>150</v>
      </c>
      <c r="I21" s="32">
        <v>132.6</v>
      </c>
      <c r="J21" s="32">
        <v>92.9</v>
      </c>
      <c r="K21" s="32">
        <v>195.4</v>
      </c>
      <c r="L21" s="32">
        <v>161.4</v>
      </c>
      <c r="M21" s="32">
        <v>126.1</v>
      </c>
      <c r="N21" s="33">
        <v>128.30000000000001</v>
      </c>
      <c r="O21" s="33">
        <v>128.30000000000001</v>
      </c>
    </row>
    <row r="22" spans="1:16" ht="18" customHeight="1" x14ac:dyDescent="0.2">
      <c r="A22" s="12" t="s">
        <v>35</v>
      </c>
      <c r="B22" s="32">
        <v>13451.4</v>
      </c>
      <c r="C22" s="32">
        <v>14027.1</v>
      </c>
      <c r="D22" s="32">
        <v>12436.3</v>
      </c>
      <c r="E22" s="32">
        <v>14151.7</v>
      </c>
      <c r="F22" s="32">
        <v>14282.2</v>
      </c>
      <c r="G22" s="32">
        <v>13756.7</v>
      </c>
      <c r="H22" s="32">
        <v>13798.8</v>
      </c>
      <c r="I22" s="32">
        <v>11391.1</v>
      </c>
      <c r="J22" s="32">
        <v>12513</v>
      </c>
      <c r="K22" s="32">
        <v>12757.9</v>
      </c>
      <c r="L22" s="32">
        <v>12972.5</v>
      </c>
      <c r="M22" s="32">
        <v>12318.8</v>
      </c>
      <c r="N22" s="33">
        <f>SUM(N23:N24)</f>
        <v>13247.2</v>
      </c>
      <c r="O22" s="33">
        <f>SUM(O23:O24)</f>
        <v>12992.5</v>
      </c>
    </row>
    <row r="23" spans="1:16" ht="18" customHeight="1" x14ac:dyDescent="0.2">
      <c r="A23" s="15" t="s">
        <v>36</v>
      </c>
      <c r="B23" s="32">
        <v>12651.8</v>
      </c>
      <c r="C23" s="32">
        <v>13036.8</v>
      </c>
      <c r="D23" s="32">
        <v>11152.6</v>
      </c>
      <c r="E23" s="32">
        <v>12397.8</v>
      </c>
      <c r="F23" s="32">
        <v>12614.4</v>
      </c>
      <c r="G23" s="32">
        <v>12035.6</v>
      </c>
      <c r="H23" s="32">
        <v>11600.3</v>
      </c>
      <c r="I23" s="32">
        <v>9070.1</v>
      </c>
      <c r="J23" s="32">
        <v>9822.4</v>
      </c>
      <c r="K23" s="32">
        <v>9849.7999999999993</v>
      </c>
      <c r="L23" s="32">
        <v>10546.1</v>
      </c>
      <c r="M23" s="32">
        <v>9433.7999999999993</v>
      </c>
      <c r="N23" s="33">
        <v>9684.5</v>
      </c>
      <c r="O23" s="33">
        <v>9429.7999999999993</v>
      </c>
    </row>
    <row r="24" spans="1:16" ht="18" customHeight="1" x14ac:dyDescent="0.2">
      <c r="A24" s="15" t="s">
        <v>37</v>
      </c>
      <c r="B24" s="32">
        <v>799.6</v>
      </c>
      <c r="C24" s="32">
        <v>990.3</v>
      </c>
      <c r="D24" s="32">
        <v>1283.7</v>
      </c>
      <c r="E24" s="32">
        <v>1753.9</v>
      </c>
      <c r="F24" s="32">
        <v>1667.8</v>
      </c>
      <c r="G24" s="32">
        <v>1721.1</v>
      </c>
      <c r="H24" s="32">
        <v>2198.5</v>
      </c>
      <c r="I24" s="32">
        <v>2321</v>
      </c>
      <c r="J24" s="32">
        <v>2690.6</v>
      </c>
      <c r="K24" s="32">
        <v>2908.1</v>
      </c>
      <c r="L24" s="32">
        <v>2426.4</v>
      </c>
      <c r="M24" s="32">
        <v>2885</v>
      </c>
      <c r="N24" s="33">
        <v>3562.7</v>
      </c>
      <c r="O24" s="33">
        <v>3562.7</v>
      </c>
    </row>
    <row r="25" spans="1:16" ht="18" customHeight="1" x14ac:dyDescent="0.2">
      <c r="A25" s="16" t="s">
        <v>38</v>
      </c>
      <c r="B25" s="32">
        <v>9742.5</v>
      </c>
      <c r="C25" s="32">
        <v>9582.2000000000007</v>
      </c>
      <c r="D25" s="32">
        <v>10717</v>
      </c>
      <c r="E25" s="32">
        <v>11501.7</v>
      </c>
      <c r="F25" s="32">
        <v>11678.7</v>
      </c>
      <c r="G25" s="32">
        <v>10663.2</v>
      </c>
      <c r="H25" s="32">
        <v>11381.3</v>
      </c>
      <c r="I25" s="32">
        <v>13157.9</v>
      </c>
      <c r="J25" s="32">
        <v>12995.2</v>
      </c>
      <c r="K25" s="32">
        <v>13507.8</v>
      </c>
      <c r="L25" s="32">
        <v>13969.8</v>
      </c>
      <c r="M25" s="32">
        <v>16329</v>
      </c>
      <c r="N25" s="33">
        <v>18479.8</v>
      </c>
      <c r="O25" s="33">
        <v>20937.7</v>
      </c>
    </row>
    <row r="26" spans="1:16" ht="18" customHeight="1" x14ac:dyDescent="0.2">
      <c r="A26" s="16" t="s">
        <v>39</v>
      </c>
      <c r="B26" s="32">
        <v>194.8</v>
      </c>
      <c r="C26" s="32">
        <v>168.9</v>
      </c>
      <c r="D26" s="32">
        <v>150.9</v>
      </c>
      <c r="E26" s="32">
        <v>162.19999999999999</v>
      </c>
      <c r="F26" s="32">
        <v>139.5</v>
      </c>
      <c r="G26" s="32">
        <v>184.6</v>
      </c>
      <c r="H26" s="32">
        <v>247.7</v>
      </c>
      <c r="I26" s="32">
        <v>348.7</v>
      </c>
      <c r="J26" s="32">
        <v>399.2</v>
      </c>
      <c r="K26" s="32">
        <v>543.20000000000005</v>
      </c>
      <c r="L26" s="32">
        <v>502</v>
      </c>
      <c r="M26" s="32">
        <v>489.9</v>
      </c>
      <c r="N26" s="33">
        <v>735.5</v>
      </c>
      <c r="O26" s="33">
        <v>735.5</v>
      </c>
    </row>
    <row r="27" spans="1:16" ht="18" customHeight="1" x14ac:dyDescent="0.2">
      <c r="A27" s="16" t="s">
        <v>40</v>
      </c>
      <c r="B27" s="32">
        <v>2145.9</v>
      </c>
      <c r="C27" s="32">
        <v>1997.9</v>
      </c>
      <c r="D27" s="32">
        <v>1641.9</v>
      </c>
      <c r="E27" s="32">
        <v>1446</v>
      </c>
      <c r="F27" s="32">
        <v>1033.8</v>
      </c>
      <c r="G27" s="32">
        <v>1832.9</v>
      </c>
      <c r="H27" s="32">
        <v>1500.9</v>
      </c>
      <c r="I27" s="32">
        <v>1373.2</v>
      </c>
      <c r="J27" s="32">
        <v>1251.8</v>
      </c>
      <c r="K27" s="32">
        <v>1468.1</v>
      </c>
      <c r="L27" s="32">
        <v>1710.2</v>
      </c>
      <c r="M27" s="32">
        <v>2051.6</v>
      </c>
      <c r="N27" s="33">
        <v>2464.1999999999998</v>
      </c>
      <c r="O27" s="33">
        <v>2464.1999999999998</v>
      </c>
    </row>
    <row r="28" spans="1:16" ht="18" customHeight="1" thickBot="1" x14ac:dyDescent="0.25">
      <c r="A28" s="17" t="s">
        <v>41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104</v>
      </c>
      <c r="N28" s="35">
        <v>107.9</v>
      </c>
      <c r="O28" s="35">
        <v>107.9</v>
      </c>
    </row>
    <row r="29" spans="1:16" s="36" customFormat="1" ht="23.25" customHeight="1" thickBot="1" x14ac:dyDescent="0.25">
      <c r="A29" s="20" t="s">
        <v>42</v>
      </c>
      <c r="B29" s="21">
        <v>37.9</v>
      </c>
      <c r="C29" s="21">
        <v>38.5</v>
      </c>
      <c r="D29" s="21">
        <v>35.6</v>
      </c>
      <c r="E29" s="21">
        <v>39.1</v>
      </c>
      <c r="F29" s="21">
        <v>38.5</v>
      </c>
      <c r="G29" s="21">
        <v>37</v>
      </c>
      <c r="H29" s="21">
        <v>36.6</v>
      </c>
      <c r="I29" s="21">
        <v>35</v>
      </c>
      <c r="J29" s="21">
        <v>36.9</v>
      </c>
      <c r="K29" s="21">
        <v>37.799999999999997</v>
      </c>
      <c r="L29" s="21">
        <v>37.799999999999997</v>
      </c>
      <c r="M29" s="21">
        <v>40.200000000000003</v>
      </c>
      <c r="N29" s="22">
        <v>44</v>
      </c>
      <c r="O29" s="22">
        <v>46.6</v>
      </c>
      <c r="P29" s="22">
        <v>48.3</v>
      </c>
    </row>
    <row r="30" spans="1:16" ht="18" customHeight="1" x14ac:dyDescent="0.2">
      <c r="A30" s="24" t="s">
        <v>43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"/>
    </row>
    <row r="31" spans="1:16" ht="18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</sheetData>
  <mergeCells count="3">
    <mergeCell ref="A1:N1"/>
    <mergeCell ref="A2:N2"/>
    <mergeCell ref="A3:N3"/>
  </mergeCells>
  <phoneticPr fontId="0" type="noConversion"/>
  <printOptions horizontalCentered="1"/>
  <pageMargins left="0.19685039370078741" right="0.19685039370078741" top="0.31496062992125984" bottom="0.78740157480314965" header="0.51181102362204722" footer="0.51181102362204722"/>
  <pageSetup paperSize="9" scale="67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9"/>
  <sheetViews>
    <sheetView view="pageBreakPreview" topLeftCell="B4" zoomScale="60" zoomScaleNormal="100" workbookViewId="0">
      <selection activeCell="P26" sqref="P26"/>
    </sheetView>
  </sheetViews>
  <sheetFormatPr defaultRowHeight="18" customHeight="1" x14ac:dyDescent="0.2"/>
  <cols>
    <col min="1" max="1" width="24.140625" style="2" bestFit="1" customWidth="1"/>
    <col min="2" max="15" width="11.7109375" style="2" customWidth="1"/>
    <col min="16" max="16" width="13" style="2" customWidth="1"/>
    <col min="17" max="16384" width="9.140625" style="2"/>
  </cols>
  <sheetData>
    <row r="1" spans="1:28" ht="18" customHeight="1" x14ac:dyDescent="0.2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"/>
    </row>
    <row r="2" spans="1:28" ht="18" customHeight="1" x14ac:dyDescent="0.2">
      <c r="A2" s="152" t="s">
        <v>47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"/>
    </row>
    <row r="3" spans="1:28" ht="18" customHeight="1" x14ac:dyDescent="0.2">
      <c r="A3" s="149" t="s">
        <v>4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"/>
    </row>
    <row r="4" spans="1:28" ht="18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8" ht="18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</row>
    <row r="6" spans="1:28" ht="14.25" customHeight="1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7" t="s">
        <v>48</v>
      </c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28" ht="27" customHeight="1" thickBot="1" x14ac:dyDescent="0.25">
      <c r="A7" s="5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 t="s">
        <v>11</v>
      </c>
      <c r="G7" s="6" t="s">
        <v>12</v>
      </c>
      <c r="H7" s="6" t="s">
        <v>13</v>
      </c>
      <c r="I7" s="6" t="s">
        <v>14</v>
      </c>
      <c r="J7" s="6" t="s">
        <v>15</v>
      </c>
      <c r="K7" s="6" t="s">
        <v>16</v>
      </c>
      <c r="L7" s="6" t="s">
        <v>17</v>
      </c>
      <c r="M7" s="6" t="s">
        <v>18</v>
      </c>
      <c r="N7" s="7" t="s">
        <v>19</v>
      </c>
      <c r="O7" s="7" t="s">
        <v>20</v>
      </c>
      <c r="P7" s="7" t="s">
        <v>79</v>
      </c>
    </row>
    <row r="8" spans="1:28" ht="18" customHeight="1" x14ac:dyDescent="0.2">
      <c r="A8" s="8" t="s">
        <v>21</v>
      </c>
      <c r="B8" s="39">
        <v>1056</v>
      </c>
      <c r="C8" s="39">
        <v>967</v>
      </c>
      <c r="D8" s="39">
        <v>940</v>
      </c>
      <c r="E8" s="39">
        <v>1117</v>
      </c>
      <c r="F8" s="39">
        <v>1249</v>
      </c>
      <c r="G8" s="39">
        <v>1230</v>
      </c>
      <c r="H8" s="39">
        <v>1329</v>
      </c>
      <c r="I8" s="39">
        <v>1335</v>
      </c>
      <c r="J8" s="39">
        <v>2142</v>
      </c>
      <c r="K8" s="39">
        <v>2291</v>
      </c>
      <c r="L8" s="39">
        <v>2834</v>
      </c>
      <c r="M8" s="39">
        <v>2690</v>
      </c>
      <c r="N8" s="40">
        <v>3010</v>
      </c>
      <c r="O8" s="40">
        <v>3059</v>
      </c>
    </row>
    <row r="9" spans="1:28" ht="18" customHeight="1" x14ac:dyDescent="0.2">
      <c r="A9" s="12" t="s">
        <v>22</v>
      </c>
      <c r="B9" s="41">
        <v>1588</v>
      </c>
      <c r="C9" s="41">
        <v>1679</v>
      </c>
      <c r="D9" s="41">
        <v>1779</v>
      </c>
      <c r="E9" s="41">
        <v>1758</v>
      </c>
      <c r="F9" s="41">
        <v>1529</v>
      </c>
      <c r="G9" s="41">
        <v>1705</v>
      </c>
      <c r="H9" s="41">
        <v>1550</v>
      </c>
      <c r="I9" s="41">
        <v>1835</v>
      </c>
      <c r="J9" s="41">
        <v>1783</v>
      </c>
      <c r="K9" s="41">
        <v>1650</v>
      </c>
      <c r="L9" s="41">
        <v>1921</v>
      </c>
      <c r="M9" s="41">
        <v>2017</v>
      </c>
      <c r="N9" s="42">
        <v>2070</v>
      </c>
      <c r="O9" s="42">
        <v>2084</v>
      </c>
    </row>
    <row r="10" spans="1:28" ht="18" customHeight="1" x14ac:dyDescent="0.2">
      <c r="A10" s="15" t="s">
        <v>23</v>
      </c>
      <c r="B10" s="41">
        <v>1657</v>
      </c>
      <c r="C10" s="41">
        <v>1771.3</v>
      </c>
      <c r="D10" s="41">
        <v>1988</v>
      </c>
      <c r="E10" s="41">
        <v>1876.1</v>
      </c>
      <c r="F10" s="41">
        <v>1653.6</v>
      </c>
      <c r="G10" s="41">
        <v>1862.8</v>
      </c>
      <c r="H10" s="41">
        <v>1676.8</v>
      </c>
      <c r="I10" s="41">
        <v>2024.3</v>
      </c>
      <c r="J10" s="41">
        <v>1922.1</v>
      </c>
      <c r="K10" s="41">
        <v>1910</v>
      </c>
      <c r="L10" s="41">
        <v>2146.5</v>
      </c>
      <c r="M10" s="41">
        <v>2306</v>
      </c>
      <c r="N10" s="42">
        <v>2264</v>
      </c>
      <c r="O10" s="42">
        <v>2272</v>
      </c>
    </row>
    <row r="11" spans="1:28" ht="18" customHeight="1" x14ac:dyDescent="0.2">
      <c r="A11" s="15" t="s">
        <v>24</v>
      </c>
      <c r="B11" s="41">
        <v>1384.6</v>
      </c>
      <c r="C11" s="41">
        <v>1422.5</v>
      </c>
      <c r="D11" s="41">
        <v>1267.8</v>
      </c>
      <c r="E11" s="41">
        <v>1439</v>
      </c>
      <c r="F11" s="41">
        <v>1179.5999999999999</v>
      </c>
      <c r="G11" s="41">
        <v>1248.8</v>
      </c>
      <c r="H11" s="41">
        <v>1181.4000000000001</v>
      </c>
      <c r="I11" s="41">
        <v>1293.4000000000001</v>
      </c>
      <c r="J11" s="41">
        <v>1379</v>
      </c>
      <c r="K11" s="41">
        <v>919.4</v>
      </c>
      <c r="L11" s="41">
        <v>1179.9000000000001</v>
      </c>
      <c r="M11" s="41">
        <v>1243</v>
      </c>
      <c r="N11" s="42">
        <v>1491</v>
      </c>
      <c r="O11" s="42">
        <v>1491</v>
      </c>
    </row>
    <row r="12" spans="1:28" ht="18" customHeight="1" x14ac:dyDescent="0.2">
      <c r="A12" s="16" t="s">
        <v>25</v>
      </c>
      <c r="B12" s="41">
        <v>2361.8000000000002</v>
      </c>
      <c r="C12" s="41">
        <v>2189.5</v>
      </c>
      <c r="D12" s="41">
        <v>2258.1999999999998</v>
      </c>
      <c r="E12" s="41">
        <v>2396.5</v>
      </c>
      <c r="F12" s="41">
        <v>2633.1</v>
      </c>
      <c r="G12" s="41">
        <v>2598.1</v>
      </c>
      <c r="H12" s="41">
        <v>2725.6</v>
      </c>
      <c r="I12" s="41">
        <v>2604.8000000000002</v>
      </c>
      <c r="J12" s="41">
        <v>3012.1</v>
      </c>
      <c r="K12" s="41">
        <v>3106.1</v>
      </c>
      <c r="L12" s="41">
        <v>3197.1</v>
      </c>
      <c r="M12" s="41">
        <v>3300</v>
      </c>
      <c r="N12" s="42">
        <v>3254</v>
      </c>
      <c r="O12" s="42">
        <v>3470</v>
      </c>
    </row>
    <row r="13" spans="1:28" ht="18" customHeight="1" x14ac:dyDescent="0.2">
      <c r="A13" s="12" t="s">
        <v>26</v>
      </c>
      <c r="B13" s="41">
        <v>1522.7</v>
      </c>
      <c r="C13" s="41">
        <v>1627.6</v>
      </c>
      <c r="D13" s="41">
        <v>1111.5</v>
      </c>
      <c r="E13" s="41">
        <v>1064</v>
      </c>
      <c r="F13" s="41">
        <v>1183.2</v>
      </c>
      <c r="G13" s="41">
        <v>1334.5</v>
      </c>
      <c r="H13" s="41">
        <v>1069.9000000000001</v>
      </c>
      <c r="I13" s="41">
        <v>1029.8</v>
      </c>
      <c r="J13" s="41">
        <v>1406.4</v>
      </c>
      <c r="K13" s="41">
        <v>874.7</v>
      </c>
      <c r="L13" s="41">
        <v>1330.8</v>
      </c>
      <c r="M13" s="41">
        <v>1110</v>
      </c>
      <c r="N13" s="42">
        <v>1426</v>
      </c>
      <c r="O13" s="42">
        <v>1426</v>
      </c>
    </row>
    <row r="14" spans="1:28" ht="18" customHeight="1" x14ac:dyDescent="0.2">
      <c r="A14" s="12" t="s">
        <v>27</v>
      </c>
      <c r="B14" s="41">
        <v>1442.3</v>
      </c>
      <c r="C14" s="41">
        <v>1400</v>
      </c>
      <c r="D14" s="41">
        <v>1153.8</v>
      </c>
      <c r="E14" s="41">
        <v>1195.0999999999999</v>
      </c>
      <c r="F14" s="41">
        <v>1185.2</v>
      </c>
      <c r="G14" s="41">
        <v>1388.9</v>
      </c>
      <c r="H14" s="41">
        <v>783.5</v>
      </c>
      <c r="I14" s="41">
        <v>802</v>
      </c>
      <c r="J14" s="41">
        <v>1269.8</v>
      </c>
      <c r="K14" s="41">
        <v>971.4</v>
      </c>
      <c r="L14" s="41">
        <v>1194.4000000000001</v>
      </c>
      <c r="M14" s="41">
        <v>1055</v>
      </c>
      <c r="N14" s="42">
        <v>1231</v>
      </c>
      <c r="O14" s="42">
        <v>1231</v>
      </c>
    </row>
    <row r="15" spans="1:28" ht="18" customHeight="1" x14ac:dyDescent="0.2">
      <c r="A15" s="12" t="s">
        <v>28</v>
      </c>
      <c r="B15" s="41">
        <v>2126.4</v>
      </c>
      <c r="C15" s="41">
        <v>2147.9</v>
      </c>
      <c r="D15" s="41">
        <v>1935.4</v>
      </c>
      <c r="E15" s="41">
        <v>1926.3</v>
      </c>
      <c r="F15" s="41">
        <v>2137.4</v>
      </c>
      <c r="G15" s="41">
        <v>2526.4</v>
      </c>
      <c r="H15" s="41">
        <v>1939.2</v>
      </c>
      <c r="I15" s="41">
        <v>1923</v>
      </c>
      <c r="J15" s="41">
        <v>2306.1999999999998</v>
      </c>
      <c r="K15" s="41">
        <v>2117.4</v>
      </c>
      <c r="L15" s="41">
        <v>2012.8</v>
      </c>
      <c r="M15" s="41">
        <v>1524</v>
      </c>
      <c r="N15" s="42">
        <v>2454</v>
      </c>
      <c r="O15" s="42">
        <v>2454</v>
      </c>
    </row>
    <row r="16" spans="1:28" ht="18" customHeight="1" x14ac:dyDescent="0.2">
      <c r="A16" s="12" t="s">
        <v>29</v>
      </c>
      <c r="B16" s="41">
        <v>510</v>
      </c>
      <c r="C16" s="41">
        <v>529</v>
      </c>
      <c r="D16" s="41">
        <v>534</v>
      </c>
      <c r="E16" s="41">
        <v>575</v>
      </c>
      <c r="F16" s="41">
        <v>574</v>
      </c>
      <c r="G16" s="41">
        <v>576</v>
      </c>
      <c r="H16" s="41">
        <v>593</v>
      </c>
      <c r="I16" s="41">
        <v>558</v>
      </c>
      <c r="J16" s="41">
        <v>627</v>
      </c>
      <c r="K16" s="41">
        <v>719</v>
      </c>
      <c r="L16" s="41">
        <v>668</v>
      </c>
      <c r="M16" s="41">
        <v>699</v>
      </c>
      <c r="N16" s="42">
        <v>732</v>
      </c>
      <c r="O16" s="42">
        <v>782</v>
      </c>
    </row>
    <row r="17" spans="1:16" ht="18" customHeight="1" x14ac:dyDescent="0.2">
      <c r="A17" s="15" t="s">
        <v>30</v>
      </c>
      <c r="B17" s="41">
        <v>569</v>
      </c>
      <c r="C17" s="41">
        <v>663</v>
      </c>
      <c r="D17" s="41">
        <v>655</v>
      </c>
      <c r="E17" s="41">
        <v>632</v>
      </c>
      <c r="F17" s="41">
        <v>604</v>
      </c>
      <c r="G17" s="41">
        <v>556</v>
      </c>
      <c r="H17" s="41">
        <v>657</v>
      </c>
      <c r="I17" s="41">
        <v>627</v>
      </c>
      <c r="J17" s="41">
        <v>752</v>
      </c>
      <c r="K17" s="41">
        <v>876</v>
      </c>
      <c r="L17" s="41">
        <v>899</v>
      </c>
      <c r="M17" s="41">
        <v>919</v>
      </c>
      <c r="N17" s="42">
        <v>873</v>
      </c>
      <c r="O17" s="42">
        <v>1029</v>
      </c>
    </row>
    <row r="18" spans="1:16" ht="18" customHeight="1" x14ac:dyDescent="0.2">
      <c r="A18" s="15" t="s">
        <v>31</v>
      </c>
      <c r="B18" s="41">
        <v>427.94438225416843</v>
      </c>
      <c r="C18" s="41">
        <v>396.01096224116935</v>
      </c>
      <c r="D18" s="41">
        <v>337.17169103376892</v>
      </c>
      <c r="E18" s="41">
        <v>501.94063608186968</v>
      </c>
      <c r="F18" s="41">
        <v>507.77001849347204</v>
      </c>
      <c r="G18" s="41">
        <v>527.33374547381425</v>
      </c>
      <c r="H18" s="41">
        <v>500.17396805313928</v>
      </c>
      <c r="I18" s="41">
        <v>427.27350647124371</v>
      </c>
      <c r="J18" s="41">
        <v>488.68516981268272</v>
      </c>
      <c r="K18" s="41">
        <v>571.34445534838073</v>
      </c>
      <c r="L18" s="41">
        <v>464.60628863208819</v>
      </c>
      <c r="M18" s="41">
        <v>507</v>
      </c>
      <c r="N18" s="42">
        <v>595</v>
      </c>
      <c r="O18" s="42">
        <v>595</v>
      </c>
    </row>
    <row r="19" spans="1:16" ht="18" customHeight="1" x14ac:dyDescent="0.2">
      <c r="A19" s="15" t="s">
        <v>32</v>
      </c>
      <c r="B19" s="41">
        <v>1245</v>
      </c>
      <c r="C19" s="41">
        <v>1241</v>
      </c>
      <c r="D19" s="41">
        <v>1421</v>
      </c>
      <c r="E19" s="41">
        <v>1220</v>
      </c>
      <c r="F19" s="41">
        <v>1461</v>
      </c>
      <c r="G19" s="41">
        <v>1631</v>
      </c>
      <c r="H19" s="41">
        <v>1614</v>
      </c>
      <c r="I19" s="41">
        <v>1578</v>
      </c>
      <c r="J19" s="41">
        <v>1562</v>
      </c>
      <c r="K19" s="41">
        <v>1546</v>
      </c>
      <c r="L19" s="41">
        <v>781</v>
      </c>
      <c r="M19" s="41">
        <v>792</v>
      </c>
      <c r="N19" s="42">
        <v>832</v>
      </c>
      <c r="O19" s="42">
        <v>832</v>
      </c>
    </row>
    <row r="20" spans="1:16" ht="18" customHeight="1" x14ac:dyDescent="0.2">
      <c r="A20" s="16" t="s">
        <v>33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1274</v>
      </c>
      <c r="J20" s="41">
        <v>1106.0999999999999</v>
      </c>
      <c r="K20" s="41">
        <v>1679.3</v>
      </c>
      <c r="L20" s="41">
        <v>1521.6</v>
      </c>
      <c r="M20" s="41">
        <v>1350</v>
      </c>
      <c r="N20" s="42">
        <v>1306</v>
      </c>
      <c r="O20" s="42">
        <v>1306</v>
      </c>
    </row>
    <row r="21" spans="1:16" ht="18" customHeight="1" x14ac:dyDescent="0.2">
      <c r="A21" s="12" t="s">
        <v>34</v>
      </c>
      <c r="B21" s="41">
        <v>560.1</v>
      </c>
      <c r="C21" s="41">
        <v>641.9</v>
      </c>
      <c r="D21" s="41">
        <v>276.10000000000002</v>
      </c>
      <c r="E21" s="41">
        <v>537.29999999999995</v>
      </c>
      <c r="F21" s="41">
        <v>569.6</v>
      </c>
      <c r="G21" s="41">
        <v>391.8</v>
      </c>
      <c r="H21" s="41">
        <v>642.70000000000005</v>
      </c>
      <c r="I21" s="41">
        <v>141.80000000000001</v>
      </c>
      <c r="J21" s="41">
        <v>334.8</v>
      </c>
      <c r="K21" s="41">
        <v>549.6</v>
      </c>
      <c r="L21" s="41">
        <v>495</v>
      </c>
      <c r="M21" s="41">
        <v>574</v>
      </c>
      <c r="N21" s="42">
        <v>673</v>
      </c>
      <c r="O21" s="42">
        <v>673</v>
      </c>
    </row>
    <row r="22" spans="1:16" ht="18" customHeight="1" x14ac:dyDescent="0.2">
      <c r="A22" s="12" t="s">
        <v>35</v>
      </c>
      <c r="B22" s="41">
        <v>1791</v>
      </c>
      <c r="C22" s="41">
        <v>2194</v>
      </c>
      <c r="D22" s="41">
        <v>2349</v>
      </c>
      <c r="E22" s="41">
        <v>2344</v>
      </c>
      <c r="F22" s="41">
        <v>2622</v>
      </c>
      <c r="G22" s="41">
        <v>2356</v>
      </c>
      <c r="H22" s="41">
        <v>2588</v>
      </c>
      <c r="I22" s="41">
        <v>2650</v>
      </c>
      <c r="J22" s="41">
        <v>2589</v>
      </c>
      <c r="K22" s="41">
        <v>2480</v>
      </c>
      <c r="L22" s="41">
        <v>3260</v>
      </c>
      <c r="M22" s="41">
        <v>2864</v>
      </c>
      <c r="N22" s="42">
        <v>3591</v>
      </c>
      <c r="O22" s="42">
        <v>3498</v>
      </c>
    </row>
    <row r="23" spans="1:16" ht="18" customHeight="1" x14ac:dyDescent="0.2">
      <c r="A23" s="15" t="s">
        <v>36</v>
      </c>
      <c r="B23" s="41">
        <v>1821.1321709163917</v>
      </c>
      <c r="C23" s="41">
        <v>2243.0197594501719</v>
      </c>
      <c r="D23" s="41">
        <v>2403.583020999587</v>
      </c>
      <c r="E23" s="41">
        <v>2494.3054412879706</v>
      </c>
      <c r="F23" s="41">
        <v>2694.5950659563669</v>
      </c>
      <c r="G23" s="41">
        <v>2400.8026188972717</v>
      </c>
      <c r="H23" s="41">
        <v>2733.0672482608206</v>
      </c>
      <c r="I23" s="41">
        <v>2712.7705317471687</v>
      </c>
      <c r="J23" s="41">
        <v>2722.5525329858283</v>
      </c>
      <c r="K23" s="41">
        <v>2813.7931734654512</v>
      </c>
      <c r="L23" s="41">
        <v>3397.7489308844033</v>
      </c>
      <c r="M23" s="41">
        <v>3085</v>
      </c>
      <c r="N23" s="42">
        <v>3590</v>
      </c>
      <c r="O23" s="42">
        <v>3462</v>
      </c>
    </row>
    <row r="24" spans="1:16" ht="18" customHeight="1" x14ac:dyDescent="0.2">
      <c r="A24" s="15" t="s">
        <v>37</v>
      </c>
      <c r="B24" s="41">
        <v>1320.0350175087542</v>
      </c>
      <c r="C24" s="41">
        <v>1544.3804907603758</v>
      </c>
      <c r="D24" s="41">
        <v>1870.7641972423464</v>
      </c>
      <c r="E24" s="41">
        <v>1282.7413193454586</v>
      </c>
      <c r="F24" s="41">
        <v>2069.3128672502698</v>
      </c>
      <c r="G24" s="41">
        <v>2039.1610016849691</v>
      </c>
      <c r="H24" s="41">
        <v>1825</v>
      </c>
      <c r="I24" s="41">
        <v>2405</v>
      </c>
      <c r="J24" s="41">
        <v>2100</v>
      </c>
      <c r="K24" s="41">
        <v>1350</v>
      </c>
      <c r="L24" s="41">
        <v>2661</v>
      </c>
      <c r="M24" s="41">
        <v>2142</v>
      </c>
      <c r="N24" s="42">
        <v>3592</v>
      </c>
      <c r="O24" s="42">
        <v>3592</v>
      </c>
    </row>
    <row r="25" spans="1:16" ht="18" customHeight="1" x14ac:dyDescent="0.2">
      <c r="A25" s="16" t="s">
        <v>38</v>
      </c>
      <c r="B25" s="41">
        <v>1580</v>
      </c>
      <c r="C25" s="41">
        <v>2027</v>
      </c>
      <c r="D25" s="41">
        <v>2150</v>
      </c>
      <c r="E25" s="41">
        <v>2179</v>
      </c>
      <c r="F25" s="41">
        <v>2221</v>
      </c>
      <c r="G25" s="41">
        <v>2175</v>
      </c>
      <c r="H25" s="41">
        <v>2299</v>
      </c>
      <c r="I25" s="41">
        <v>2384</v>
      </c>
      <c r="J25" s="41">
        <v>2367</v>
      </c>
      <c r="K25" s="41">
        <v>2395</v>
      </c>
      <c r="L25" s="41">
        <v>2751</v>
      </c>
      <c r="M25" s="41">
        <v>2567</v>
      </c>
      <c r="N25" s="42">
        <v>2816</v>
      </c>
      <c r="O25" s="42">
        <v>2807</v>
      </c>
    </row>
    <row r="26" spans="1:16" ht="18" customHeight="1" x14ac:dyDescent="0.2">
      <c r="A26" s="16" t="s">
        <v>39</v>
      </c>
      <c r="B26" s="41">
        <v>1511.8</v>
      </c>
      <c r="C26" s="41">
        <v>1741.9</v>
      </c>
      <c r="D26" s="41">
        <v>1864.8</v>
      </c>
      <c r="E26" s="41">
        <v>1847.1</v>
      </c>
      <c r="F26" s="41">
        <v>1748.4</v>
      </c>
      <c r="G26" s="41">
        <v>1729.7</v>
      </c>
      <c r="H26" s="41">
        <v>1758.6</v>
      </c>
      <c r="I26" s="41">
        <v>1806.7</v>
      </c>
      <c r="J26" s="41">
        <v>1535.1</v>
      </c>
      <c r="K26" s="41">
        <v>1438.5</v>
      </c>
      <c r="L26" s="41">
        <v>1784.3</v>
      </c>
      <c r="M26" s="41">
        <v>1629</v>
      </c>
      <c r="N26" s="42">
        <v>2307</v>
      </c>
      <c r="O26" s="42">
        <v>2307</v>
      </c>
    </row>
    <row r="27" spans="1:16" ht="18" customHeight="1" x14ac:dyDescent="0.2">
      <c r="A27" s="16" t="s">
        <v>40</v>
      </c>
      <c r="B27" s="41">
        <v>1434</v>
      </c>
      <c r="C27" s="41">
        <v>1371</v>
      </c>
      <c r="D27" s="41">
        <v>1250</v>
      </c>
      <c r="E27" s="41">
        <v>1478</v>
      </c>
      <c r="F27" s="41">
        <v>1474</v>
      </c>
      <c r="G27" s="41">
        <v>1745</v>
      </c>
      <c r="H27" s="41">
        <v>1604</v>
      </c>
      <c r="I27" s="41">
        <v>1593.1401106903579</v>
      </c>
      <c r="J27" s="41">
        <v>1919.4759546253397</v>
      </c>
      <c r="K27" s="41">
        <v>1130</v>
      </c>
      <c r="L27" s="41">
        <v>1868</v>
      </c>
      <c r="M27" s="41">
        <v>1420</v>
      </c>
      <c r="N27" s="42">
        <v>2253</v>
      </c>
      <c r="O27" s="42">
        <v>2253</v>
      </c>
    </row>
    <row r="28" spans="1:16" ht="18" customHeight="1" thickBot="1" x14ac:dyDescent="0.25">
      <c r="A28" s="17" t="s">
        <v>41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1335</v>
      </c>
      <c r="N28" s="44">
        <v>2196</v>
      </c>
      <c r="O28" s="44">
        <v>2196</v>
      </c>
    </row>
    <row r="29" spans="1:16" s="36" customFormat="1" ht="25.5" customHeight="1" thickBot="1" x14ac:dyDescent="0.25">
      <c r="A29" s="20" t="s">
        <v>42</v>
      </c>
      <c r="B29" s="45">
        <v>1528</v>
      </c>
      <c r="C29" s="45">
        <v>1777</v>
      </c>
      <c r="D29" s="45">
        <v>1916</v>
      </c>
      <c r="E29" s="45">
        <v>1945</v>
      </c>
      <c r="F29" s="45">
        <v>2103</v>
      </c>
      <c r="G29" s="45">
        <v>1990</v>
      </c>
      <c r="H29" s="45">
        <v>2144</v>
      </c>
      <c r="I29" s="45">
        <v>2187</v>
      </c>
      <c r="J29" s="45">
        <v>2234</v>
      </c>
      <c r="K29" s="45">
        <v>2195</v>
      </c>
      <c r="L29" s="45">
        <v>2649</v>
      </c>
      <c r="M29" s="45">
        <v>2406</v>
      </c>
      <c r="N29" s="46">
        <v>2798</v>
      </c>
      <c r="O29" s="46">
        <v>2798</v>
      </c>
      <c r="P29" s="46">
        <v>2731</v>
      </c>
    </row>
    <row r="30" spans="1:16" ht="18" customHeight="1" x14ac:dyDescent="0.2">
      <c r="A30" s="24" t="s">
        <v>43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</row>
    <row r="31" spans="1:16" ht="18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pans="1:16" ht="18" customHeight="1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pans="1:14" ht="18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</row>
    <row r="34" spans="1:14" ht="18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pans="1:14" ht="18" customHeight="1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  <row r="36" spans="1:14" ht="18" customHeigh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</row>
    <row r="37" spans="1:14" ht="18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ht="18" customHeight="1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8" customHeight="1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</sheetData>
  <mergeCells count="3">
    <mergeCell ref="A1:N1"/>
    <mergeCell ref="A2:N2"/>
    <mergeCell ref="A3:N3"/>
  </mergeCells>
  <phoneticPr fontId="0" type="noConversion"/>
  <printOptions horizontalCentered="1"/>
  <pageMargins left="0.78740157480314965" right="0.78740157480314965" top="0.27" bottom="0.78740157480314965" header="0.51181102362204722" footer="0.51181102362204722"/>
  <pageSetup paperSize="9" scale="63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0" transitionEvaluation="1" transitionEntry="1"/>
  <dimension ref="A1:P38"/>
  <sheetViews>
    <sheetView showGridLines="0" topLeftCell="A10" workbookViewId="0">
      <selection activeCell="E9" sqref="E9"/>
    </sheetView>
  </sheetViews>
  <sheetFormatPr defaultColWidth="8.5703125" defaultRowHeight="12.75" x14ac:dyDescent="0.2"/>
  <cols>
    <col min="1" max="1" width="5.42578125" style="54" customWidth="1"/>
    <col min="2" max="2" width="3.28515625" style="54" customWidth="1"/>
    <col min="3" max="3" width="11.85546875" style="54" customWidth="1"/>
    <col min="4" max="4" width="6.5703125" style="54" customWidth="1"/>
    <col min="5" max="5" width="6.42578125" style="54" customWidth="1"/>
    <col min="6" max="6" width="7" style="54" customWidth="1"/>
    <col min="7" max="7" width="6.7109375" style="54" customWidth="1"/>
    <col min="8" max="8" width="5.7109375" style="54" customWidth="1"/>
    <col min="9" max="9" width="7.7109375" style="54" customWidth="1"/>
    <col min="10" max="10" width="7.140625" style="54" customWidth="1"/>
    <col min="11" max="11" width="8.85546875" style="54" customWidth="1"/>
    <col min="12" max="12" width="7.5703125" style="54" customWidth="1"/>
    <col min="13" max="13" width="7.42578125" style="54" customWidth="1"/>
    <col min="14" max="16384" width="8.5703125" style="54"/>
  </cols>
  <sheetData>
    <row r="1" spans="1:16" s="49" customFormat="1" ht="12.75" customHeight="1" x14ac:dyDescent="0.15">
      <c r="A1" s="48" t="s">
        <v>50</v>
      </c>
      <c r="M1" s="50" t="s">
        <v>51</v>
      </c>
    </row>
    <row r="2" spans="1:16" s="49" customFormat="1" ht="12.75" customHeight="1" x14ac:dyDescent="0.15">
      <c r="A2" s="48"/>
      <c r="M2" s="50"/>
    </row>
    <row r="3" spans="1:16" ht="21" customHeight="1" x14ac:dyDescent="0.25">
      <c r="A3" s="51" t="s">
        <v>52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3"/>
    </row>
    <row r="4" spans="1:16" ht="16.5" customHeight="1" x14ac:dyDescent="0.3">
      <c r="A4" s="5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6" ht="13.5" customHeight="1" x14ac:dyDescent="0.2">
      <c r="A5" s="58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</row>
    <row r="6" spans="1:16" ht="13.5" customHeight="1" x14ac:dyDescent="0.2">
      <c r="A6" s="58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7"/>
    </row>
    <row r="7" spans="1:16" s="49" customFormat="1" ht="12.75" customHeight="1" x14ac:dyDescent="0.15">
      <c r="A7" s="59" t="s">
        <v>53</v>
      </c>
      <c r="B7" s="60"/>
      <c r="C7" s="61" t="s">
        <v>54</v>
      </c>
      <c r="D7" s="60" t="s">
        <v>55</v>
      </c>
      <c r="E7" s="62" t="s">
        <v>56</v>
      </c>
      <c r="F7" s="63"/>
      <c r="G7" s="63"/>
      <c r="H7" s="60"/>
      <c r="I7" s="60" t="s">
        <v>57</v>
      </c>
      <c r="J7" s="60" t="s">
        <v>58</v>
      </c>
      <c r="K7" s="62" t="s">
        <v>76</v>
      </c>
      <c r="L7" s="63"/>
      <c r="M7" s="64"/>
    </row>
    <row r="8" spans="1:16" s="49" customFormat="1" ht="12.75" customHeight="1" x14ac:dyDescent="0.15">
      <c r="A8" s="65"/>
      <c r="B8" s="66"/>
      <c r="C8" s="67" t="s">
        <v>59</v>
      </c>
      <c r="D8" s="68" t="s">
        <v>60</v>
      </c>
      <c r="E8" s="69"/>
      <c r="F8" s="70"/>
      <c r="G8" s="70"/>
      <c r="H8" s="66"/>
      <c r="I8" s="67" t="s">
        <v>61</v>
      </c>
      <c r="J8" s="71" t="s">
        <v>62</v>
      </c>
      <c r="K8" s="69"/>
      <c r="L8" s="70"/>
      <c r="M8" s="72"/>
    </row>
    <row r="9" spans="1:16" s="49" customFormat="1" ht="12.75" customHeight="1" x14ac:dyDescent="0.15">
      <c r="A9" s="73"/>
      <c r="B9" s="66"/>
      <c r="C9" s="67" t="s">
        <v>63</v>
      </c>
      <c r="D9" s="71" t="s">
        <v>64</v>
      </c>
      <c r="E9" s="60" t="s">
        <v>78</v>
      </c>
      <c r="F9" s="60" t="s">
        <v>65</v>
      </c>
      <c r="G9" s="60" t="s">
        <v>66</v>
      </c>
      <c r="H9" s="60" t="s">
        <v>67</v>
      </c>
      <c r="I9" s="67" t="s">
        <v>68</v>
      </c>
      <c r="J9" s="74"/>
      <c r="K9" s="61" t="s">
        <v>69</v>
      </c>
      <c r="L9" s="61" t="s">
        <v>70</v>
      </c>
      <c r="M9" s="75" t="s">
        <v>71</v>
      </c>
    </row>
    <row r="10" spans="1:16" s="49" customFormat="1" ht="12.75" customHeight="1" x14ac:dyDescent="0.2">
      <c r="A10" s="73"/>
      <c r="B10" s="66"/>
      <c r="C10" s="76"/>
      <c r="D10" s="74"/>
      <c r="E10" s="68"/>
      <c r="F10" s="66"/>
      <c r="G10" s="66"/>
      <c r="H10" s="66"/>
      <c r="I10" s="74"/>
      <c r="J10" s="74"/>
      <c r="K10" s="77" t="s">
        <v>72</v>
      </c>
      <c r="L10" s="68" t="s">
        <v>73</v>
      </c>
      <c r="M10" s="78" t="s">
        <v>68</v>
      </c>
      <c r="P10" s="79"/>
    </row>
    <row r="11" spans="1:16" s="49" customFormat="1" ht="12.75" customHeight="1" x14ac:dyDescent="0.15">
      <c r="A11" s="73"/>
      <c r="B11" s="66"/>
      <c r="C11" s="76"/>
      <c r="D11" s="74"/>
      <c r="E11" s="68"/>
      <c r="F11" s="66"/>
      <c r="G11" s="66"/>
      <c r="H11" s="66"/>
      <c r="I11" s="74"/>
      <c r="J11" s="74"/>
      <c r="K11" s="67" t="s">
        <v>74</v>
      </c>
      <c r="L11" s="77" t="s">
        <v>75</v>
      </c>
      <c r="M11" s="80"/>
    </row>
    <row r="12" spans="1:16" ht="13.5" customHeight="1" x14ac:dyDescent="0.2">
      <c r="A12" s="81"/>
      <c r="B12" s="82"/>
      <c r="C12" s="83"/>
      <c r="D12" s="84"/>
      <c r="E12" s="84"/>
      <c r="F12" s="84"/>
      <c r="G12" s="84"/>
      <c r="H12" s="84"/>
      <c r="I12" s="85"/>
      <c r="J12" s="83"/>
      <c r="K12" s="86"/>
      <c r="L12" s="85"/>
      <c r="M12" s="87"/>
    </row>
    <row r="13" spans="1:16" ht="13.5" customHeight="1" x14ac:dyDescent="0.2">
      <c r="A13" s="88">
        <v>1986</v>
      </c>
      <c r="B13" s="89"/>
      <c r="C13" s="90">
        <v>1273.684</v>
      </c>
      <c r="D13" s="91">
        <v>149.17925927737897</v>
      </c>
      <c r="E13" s="91">
        <v>-8.02</v>
      </c>
      <c r="F13" s="91">
        <v>11.66</v>
      </c>
      <c r="G13" s="91">
        <v>8.1</v>
      </c>
      <c r="H13" s="91">
        <v>7.49</v>
      </c>
      <c r="I13" s="92">
        <v>73.196353805279045</v>
      </c>
      <c r="J13" s="90">
        <v>134653</v>
      </c>
      <c r="K13" s="93">
        <v>8235.0121146302699</v>
      </c>
      <c r="L13" s="92">
        <v>5.3546168299258179</v>
      </c>
      <c r="M13" s="94">
        <v>96.145739745074465</v>
      </c>
    </row>
    <row r="14" spans="1:16" ht="13.5" customHeight="1" x14ac:dyDescent="0.2">
      <c r="A14" s="88">
        <v>1987</v>
      </c>
      <c r="B14" s="89"/>
      <c r="C14" s="90">
        <v>4037.8058181818183</v>
      </c>
      <c r="D14" s="91">
        <v>206.20869754751942</v>
      </c>
      <c r="E14" s="91">
        <v>14.97</v>
      </c>
      <c r="F14" s="91">
        <v>0.99</v>
      </c>
      <c r="G14" s="91">
        <v>3.14</v>
      </c>
      <c r="H14" s="91">
        <v>3.53</v>
      </c>
      <c r="I14" s="92">
        <v>75.780185094605386</v>
      </c>
      <c r="J14" s="90">
        <v>137268</v>
      </c>
      <c r="K14" s="93">
        <v>8363.2905339677618</v>
      </c>
      <c r="L14" s="92">
        <v>1.5577198618760058</v>
      </c>
      <c r="M14" s="94">
        <v>97.64342102943111</v>
      </c>
    </row>
    <row r="15" spans="1:16" ht="13.5" customHeight="1" x14ac:dyDescent="0.2">
      <c r="A15" s="88">
        <v>1988</v>
      </c>
      <c r="B15" s="89"/>
      <c r="C15" s="90">
        <v>29375.630181818182</v>
      </c>
      <c r="D15" s="91">
        <v>627.95145346386596</v>
      </c>
      <c r="E15" s="91">
        <v>0.84</v>
      </c>
      <c r="F15" s="91">
        <v>-2.6</v>
      </c>
      <c r="G15" s="91">
        <v>2.33</v>
      </c>
      <c r="H15" s="91">
        <v>-0.06</v>
      </c>
      <c r="I15" s="92">
        <v>75.734716983548623</v>
      </c>
      <c r="J15" s="90">
        <v>139819</v>
      </c>
      <c r="K15" s="93">
        <v>8205.7757366143142</v>
      </c>
      <c r="L15" s="92">
        <v>-1.8834069761620387</v>
      </c>
      <c r="M15" s="94">
        <v>95.804398025999532</v>
      </c>
    </row>
    <row r="16" spans="1:16" ht="13.5" customHeight="1" x14ac:dyDescent="0.2">
      <c r="A16" s="88">
        <v>1989</v>
      </c>
      <c r="B16" s="89"/>
      <c r="C16" s="90">
        <v>425595.31054545456</v>
      </c>
      <c r="D16" s="91">
        <v>1304.4242133960829</v>
      </c>
      <c r="E16" s="91">
        <v>2.84999</v>
      </c>
      <c r="F16" s="91">
        <v>2.86</v>
      </c>
      <c r="G16" s="91">
        <v>3.54</v>
      </c>
      <c r="H16" s="91">
        <v>3.16</v>
      </c>
      <c r="I16" s="92">
        <v>78.127934040228766</v>
      </c>
      <c r="J16" s="90">
        <v>142307</v>
      </c>
      <c r="K16" s="93">
        <v>8317.0805077863733</v>
      </c>
      <c r="L16" s="92">
        <v>1.3564198528533522</v>
      </c>
      <c r="M16" s="94">
        <v>97.103907900730832</v>
      </c>
    </row>
    <row r="17" spans="1:13" ht="13.5" customHeight="1" x14ac:dyDescent="0.2">
      <c r="A17" s="88">
        <v>1990</v>
      </c>
      <c r="B17" s="89"/>
      <c r="C17" s="90">
        <v>11548794.5454545</v>
      </c>
      <c r="D17" s="91">
        <v>2736.97</v>
      </c>
      <c r="E17" s="91">
        <v>-3.72</v>
      </c>
      <c r="F17" s="91">
        <v>-8.18</v>
      </c>
      <c r="G17" s="91">
        <v>-0.76</v>
      </c>
      <c r="H17" s="91">
        <v>-4.3499999999999943</v>
      </c>
      <c r="I17" s="92">
        <v>74.729368909478822</v>
      </c>
      <c r="J17" s="90">
        <v>147594</v>
      </c>
      <c r="K17" s="93">
        <v>7670.3192478916344</v>
      </c>
      <c r="L17" s="92">
        <v>-7.776301543423159</v>
      </c>
      <c r="M17" s="94">
        <v>89.552815211922095</v>
      </c>
    </row>
    <row r="18" spans="1:13" ht="13.5" customHeight="1" x14ac:dyDescent="0.2">
      <c r="A18" s="88">
        <v>1991</v>
      </c>
      <c r="B18" s="89"/>
      <c r="C18" s="90">
        <v>60285999.272727266</v>
      </c>
      <c r="D18" s="91">
        <v>416.6780876990681</v>
      </c>
      <c r="E18" s="91">
        <v>1.37</v>
      </c>
      <c r="F18" s="91">
        <v>0.26</v>
      </c>
      <c r="G18" s="91">
        <v>1.96</v>
      </c>
      <c r="H18" s="91">
        <v>1.03</v>
      </c>
      <c r="I18" s="92">
        <v>75.499081409246457</v>
      </c>
      <c r="J18" s="90">
        <v>149926</v>
      </c>
      <c r="K18" s="93">
        <v>7628.7879220000077</v>
      </c>
      <c r="L18" s="92">
        <v>-0.54145498445899998</v>
      </c>
      <c r="M18" s="94">
        <v>89.06792703023379</v>
      </c>
    </row>
    <row r="19" spans="1:13" ht="13.5" customHeight="1" x14ac:dyDescent="0.2">
      <c r="A19" s="88">
        <v>1992</v>
      </c>
      <c r="B19" s="95"/>
      <c r="C19" s="90">
        <v>640958767.63636363</v>
      </c>
      <c r="D19" s="91">
        <v>969.01292177251344</v>
      </c>
      <c r="E19" s="91">
        <v>4.8899999999999997</v>
      </c>
      <c r="F19" s="91">
        <v>-4.22</v>
      </c>
      <c r="G19" s="91">
        <v>1.52</v>
      </c>
      <c r="H19" s="91">
        <v>-0.54357985171989975</v>
      </c>
      <c r="I19" s="92">
        <v>75.088683614472188</v>
      </c>
      <c r="J19" s="90">
        <v>152227</v>
      </c>
      <c r="K19" s="93">
        <v>7472.6326049623885</v>
      </c>
      <c r="L19" s="92">
        <v>-2.0469217211727231</v>
      </c>
      <c r="M19" s="94">
        <v>87.244776285253664</v>
      </c>
    </row>
    <row r="20" spans="1:13" ht="13.5" customHeight="1" x14ac:dyDescent="0.2">
      <c r="A20" s="88">
        <v>1993</v>
      </c>
      <c r="B20" s="96"/>
      <c r="C20" s="90">
        <v>14097114181.818182</v>
      </c>
      <c r="D20" s="91">
        <v>1996.150350295035</v>
      </c>
      <c r="E20" s="91">
        <v>-7.0000000000000007E-2</v>
      </c>
      <c r="F20" s="91">
        <v>7.01</v>
      </c>
      <c r="G20" s="91">
        <v>3.21</v>
      </c>
      <c r="H20" s="91">
        <v>4.9247661973135015</v>
      </c>
      <c r="I20" s="92">
        <v>78.786625723125397</v>
      </c>
      <c r="J20" s="90">
        <v>154513</v>
      </c>
      <c r="K20" s="93">
        <v>7724.6409933789282</v>
      </c>
      <c r="L20" s="92">
        <v>3.3724177507293396</v>
      </c>
      <c r="M20" s="94">
        <v>90.18703460728166</v>
      </c>
    </row>
    <row r="21" spans="1:13" ht="13.5" customHeight="1" x14ac:dyDescent="0.2">
      <c r="A21" s="88">
        <v>1994</v>
      </c>
      <c r="B21" s="96"/>
      <c r="C21" s="90">
        <v>349204679000</v>
      </c>
      <c r="D21" s="91">
        <v>2240.1688692015923</v>
      </c>
      <c r="E21" s="91">
        <v>5.45</v>
      </c>
      <c r="F21" s="91">
        <v>6.73</v>
      </c>
      <c r="G21" s="91">
        <v>4.7300000000000004</v>
      </c>
      <c r="H21" s="91">
        <v>5.8528727418431181</v>
      </c>
      <c r="I21" s="92">
        <v>83.397904791176856</v>
      </c>
      <c r="J21" s="90">
        <v>156775</v>
      </c>
      <c r="K21" s="93">
        <v>8058.7773835494581</v>
      </c>
      <c r="L21" s="92">
        <v>4.3255911887287724</v>
      </c>
      <c r="M21" s="94">
        <v>94.088157029630011</v>
      </c>
    </row>
    <row r="22" spans="1:13" ht="13.5" customHeight="1" x14ac:dyDescent="0.2">
      <c r="A22" s="88">
        <v>1995</v>
      </c>
      <c r="B22" s="97"/>
      <c r="C22" s="90">
        <v>646191517000</v>
      </c>
      <c r="D22" s="91">
        <v>77.547401794583237</v>
      </c>
      <c r="E22" s="98">
        <v>4.08</v>
      </c>
      <c r="F22" s="98">
        <v>1.91</v>
      </c>
      <c r="G22" s="98">
        <v>1.3</v>
      </c>
      <c r="H22" s="91">
        <v>4.2237935796258119</v>
      </c>
      <c r="I22" s="92">
        <v>86.920460184341707</v>
      </c>
      <c r="J22" s="90">
        <v>159016</v>
      </c>
      <c r="K22" s="93">
        <v>8280.7947578957828</v>
      </c>
      <c r="L22" s="92">
        <v>2.7549758949730219</v>
      </c>
      <c r="M22" s="94">
        <v>96.680263075820676</v>
      </c>
    </row>
    <row r="23" spans="1:13" ht="13.5" customHeight="1" x14ac:dyDescent="0.2">
      <c r="A23" s="88">
        <v>1996</v>
      </c>
      <c r="B23" s="97"/>
      <c r="C23" s="90">
        <v>778886727000</v>
      </c>
      <c r="D23" s="91">
        <v>17.413425056995763</v>
      </c>
      <c r="E23" s="98">
        <v>3.11</v>
      </c>
      <c r="F23" s="98">
        <v>3.28</v>
      </c>
      <c r="G23" s="98">
        <v>2.2599999999999998</v>
      </c>
      <c r="H23" s="91">
        <v>2.6585896824764532</v>
      </c>
      <c r="I23" s="92">
        <v>89.231318570763648</v>
      </c>
      <c r="J23" s="90">
        <v>161247</v>
      </c>
      <c r="K23" s="93">
        <v>8383.3287200000705</v>
      </c>
      <c r="L23" s="92">
        <v>1.238214025369011</v>
      </c>
      <c r="M23" s="94">
        <v>97.87737165298914</v>
      </c>
    </row>
    <row r="24" spans="1:13" ht="13.5" customHeight="1" x14ac:dyDescent="0.2">
      <c r="A24" s="88">
        <v>1997</v>
      </c>
      <c r="B24" s="97"/>
      <c r="C24" s="90">
        <v>870743034000</v>
      </c>
      <c r="D24" s="91">
        <v>8.2519398937008503</v>
      </c>
      <c r="E24" s="98">
        <v>-0.8325272467528011</v>
      </c>
      <c r="F24" s="98">
        <v>4.6492496731253219</v>
      </c>
      <c r="G24" s="98">
        <v>2.5503985988929445</v>
      </c>
      <c r="H24" s="91">
        <v>3.2713889089035719</v>
      </c>
      <c r="I24" s="92">
        <v>92.150422029756029</v>
      </c>
      <c r="J24" s="90">
        <v>163471</v>
      </c>
      <c r="K24" s="93">
        <v>8539.7948456809063</v>
      </c>
      <c r="L24" s="92">
        <v>1.8663961644204141</v>
      </c>
      <c r="M24" s="94">
        <v>99.704151163356045</v>
      </c>
    </row>
    <row r="25" spans="1:13" ht="13.5" customHeight="1" x14ac:dyDescent="0.2">
      <c r="A25" s="88">
        <v>1998</v>
      </c>
      <c r="B25" s="97"/>
      <c r="C25" s="90">
        <v>914187877000</v>
      </c>
      <c r="D25" s="91">
        <v>4.8510833085878176</v>
      </c>
      <c r="E25" s="98">
        <v>1.2728908999764643</v>
      </c>
      <c r="F25" s="98">
        <v>-1.0344608009884459</v>
      </c>
      <c r="G25" s="98">
        <v>0.90755018397585818</v>
      </c>
      <c r="H25" s="91">
        <v>0.13191618596402055</v>
      </c>
      <c r="I25" s="92">
        <v>92.27198335184741</v>
      </c>
      <c r="J25" s="90">
        <v>165688</v>
      </c>
      <c r="K25" s="93">
        <v>8436.642151436623</v>
      </c>
      <c r="L25" s="92">
        <v>-1.2079059990118379</v>
      </c>
      <c r="M25" s="94">
        <v>98.499818740190037</v>
      </c>
    </row>
    <row r="26" spans="1:13" ht="13.5" customHeight="1" x14ac:dyDescent="0.2">
      <c r="A26" s="88">
        <v>1999</v>
      </c>
      <c r="B26" s="99"/>
      <c r="C26" s="90">
        <v>973845966000</v>
      </c>
      <c r="D26" s="91">
        <v>5.695590549894419</v>
      </c>
      <c r="E26" s="98">
        <v>8.3267760693600508</v>
      </c>
      <c r="F26" s="98">
        <v>-2.2230471393955185</v>
      </c>
      <c r="G26" s="98">
        <v>2.0120330498992729</v>
      </c>
      <c r="H26" s="91">
        <v>0.78547388131684492</v>
      </c>
      <c r="I26" s="92">
        <v>92.996755680849205</v>
      </c>
      <c r="J26" s="90">
        <v>167910</v>
      </c>
      <c r="K26" s="93">
        <v>8390.3883884374209</v>
      </c>
      <c r="L26" s="92">
        <v>-0.54824848759674749</v>
      </c>
      <c r="M26" s="94">
        <v>97.959794973661403</v>
      </c>
    </row>
    <row r="27" spans="1:13" ht="13.5" customHeight="1" x14ac:dyDescent="0.2">
      <c r="A27" s="88">
        <v>2000</v>
      </c>
      <c r="B27" s="99"/>
      <c r="C27" s="100">
        <v>1101255078000</v>
      </c>
      <c r="D27" s="91">
        <v>8.3579562390611244</v>
      </c>
      <c r="E27" s="98">
        <v>2.1497480051696556</v>
      </c>
      <c r="F27" s="98">
        <v>4.8105972742158372</v>
      </c>
      <c r="G27" s="98">
        <v>3.8003237034559163</v>
      </c>
      <c r="H27" s="91">
        <v>4.3606677526659325</v>
      </c>
      <c r="I27" s="92">
        <v>97.052035216849518</v>
      </c>
      <c r="J27" s="90">
        <v>170143</v>
      </c>
      <c r="K27" s="93">
        <v>8641.3458960213702</v>
      </c>
      <c r="L27" s="92">
        <v>2.9910118097725702</v>
      </c>
      <c r="M27" s="94">
        <v>100.88978401015261</v>
      </c>
    </row>
    <row r="28" spans="1:13" ht="13.5" customHeight="1" x14ac:dyDescent="0.2">
      <c r="A28" s="88">
        <v>2001</v>
      </c>
      <c r="B28" s="99"/>
      <c r="C28" s="100">
        <v>1198736188000</v>
      </c>
      <c r="D28" s="91">
        <v>7.4415593036616627</v>
      </c>
      <c r="E28" s="98">
        <v>5.7587275572512908</v>
      </c>
      <c r="F28" s="98">
        <v>-0.50429092227354033</v>
      </c>
      <c r="G28" s="98">
        <v>1.7531762433047078</v>
      </c>
      <c r="H28" s="91">
        <v>1.3125833686280686</v>
      </c>
      <c r="I28" s="92">
        <v>98.325924090020948</v>
      </c>
      <c r="J28" s="90">
        <v>172386</v>
      </c>
      <c r="K28" s="93">
        <v>8640.858087563347</v>
      </c>
      <c r="L28" s="92">
        <v>-5.6450518691519846E-3</v>
      </c>
      <c r="M28" s="94">
        <v>100.88408872951456</v>
      </c>
    </row>
    <row r="29" spans="1:13" ht="13.5" customHeight="1" x14ac:dyDescent="0.2">
      <c r="A29" s="88">
        <v>2002</v>
      </c>
      <c r="B29" s="99"/>
      <c r="C29" s="100">
        <v>1346027553000</v>
      </c>
      <c r="D29" s="91">
        <v>10.164551328916801</v>
      </c>
      <c r="E29" s="98">
        <v>5.5376374337624839</v>
      </c>
      <c r="F29" s="98">
        <v>2.5709011787607494</v>
      </c>
      <c r="G29" s="98">
        <v>1.6141840672737828</v>
      </c>
      <c r="H29" s="91">
        <v>1.9268173624203513</v>
      </c>
      <c r="I29" s="92">
        <v>100.22048506714772</v>
      </c>
      <c r="J29" s="90">
        <v>174633</v>
      </c>
      <c r="K29" s="93">
        <v>8694.027589654539</v>
      </c>
      <c r="L29" s="92">
        <v>0.61532664409471582</v>
      </c>
      <c r="M29" s="94">
        <v>101.50485540711942</v>
      </c>
    </row>
    <row r="30" spans="1:13" ht="13.5" customHeight="1" x14ac:dyDescent="0.2">
      <c r="A30" s="101" t="s">
        <v>49</v>
      </c>
      <c r="B30" s="102"/>
      <c r="C30" s="103">
        <v>1514923939000</v>
      </c>
      <c r="D30" s="104">
        <v>12.797310404819729</v>
      </c>
      <c r="E30" s="105">
        <v>4.99</v>
      </c>
      <c r="F30" s="105">
        <v>-0.96</v>
      </c>
      <c r="G30" s="105">
        <v>-0.15</v>
      </c>
      <c r="H30" s="104">
        <v>-0.22</v>
      </c>
      <c r="I30" s="106">
        <v>100</v>
      </c>
      <c r="J30" s="107">
        <v>176871</v>
      </c>
      <c r="K30" s="108">
        <v>8565.1346970390841</v>
      </c>
      <c r="L30" s="106">
        <v>-1.4825452448394616</v>
      </c>
      <c r="M30" s="109">
        <v>100</v>
      </c>
    </row>
    <row r="31" spans="1:13" ht="12" customHeight="1" x14ac:dyDescent="0.2">
      <c r="A31" s="110" t="s">
        <v>77</v>
      </c>
      <c r="B31" s="111"/>
      <c r="C31" s="56"/>
      <c r="D31" s="56"/>
      <c r="E31" s="112">
        <f>(E25+E26+E27+E28+E29+E30)/6</f>
        <v>4.6726299942533238</v>
      </c>
      <c r="F31" s="113"/>
      <c r="G31" s="113"/>
      <c r="H31" s="112">
        <f>(H25+H26+H27+H28+H29+H30)/6</f>
        <v>1.3829097584992029</v>
      </c>
      <c r="I31" s="56"/>
      <c r="J31" s="56"/>
      <c r="K31" s="56"/>
      <c r="L31" s="56"/>
    </row>
    <row r="32" spans="1:13" ht="9.75" customHeight="1" x14ac:dyDescent="0.2">
      <c r="A32" s="114"/>
      <c r="C32" s="56"/>
      <c r="D32" s="56"/>
      <c r="E32" s="56"/>
      <c r="F32" s="56"/>
      <c r="H32" s="56"/>
      <c r="I32" s="56"/>
      <c r="J32" s="56"/>
      <c r="K32" s="115"/>
      <c r="L32" s="115"/>
    </row>
    <row r="33" spans="1:13" ht="9.75" customHeight="1" x14ac:dyDescent="0.2">
      <c r="A33" s="116"/>
      <c r="C33" s="117"/>
      <c r="D33" s="56"/>
      <c r="E33" s="56"/>
      <c r="F33" s="56"/>
      <c r="H33" s="56"/>
      <c r="I33" s="56"/>
      <c r="J33" s="56"/>
      <c r="K33" s="56"/>
      <c r="L33" s="56"/>
    </row>
    <row r="34" spans="1:13" ht="9" customHeight="1" x14ac:dyDescent="0.2">
      <c r="A34" s="118"/>
      <c r="B34" s="119"/>
      <c r="C34" s="120">
        <v>1514.924</v>
      </c>
      <c r="D34" s="120"/>
      <c r="E34" s="120"/>
      <c r="H34" s="120"/>
      <c r="I34" s="120"/>
      <c r="J34" s="120"/>
      <c r="K34" s="120"/>
      <c r="L34" s="120"/>
      <c r="M34" s="120"/>
    </row>
    <row r="36" spans="1:13" x14ac:dyDescent="0.2">
      <c r="C36" s="54">
        <v>508.27</v>
      </c>
    </row>
    <row r="38" spans="1:13" x14ac:dyDescent="0.2">
      <c r="C38" s="54">
        <f>C36/C34*100</f>
        <v>33.550857996836804</v>
      </c>
    </row>
  </sheetData>
  <phoneticPr fontId="2" type="noConversion"/>
  <printOptions gridLinesSet="0"/>
  <pageMargins left="0.6692913385826772" right="0.6692913385826772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Balança Comercial Resumida</vt:lpstr>
      <vt:lpstr>tab 2.1</vt:lpstr>
      <vt:lpstr>tab 2.2</vt:lpstr>
      <vt:lpstr>tab 2.3</vt:lpstr>
      <vt:lpstr>aux 4</vt:lpstr>
      <vt:lpstr>'aux 4'!Area_de_impressao</vt:lpstr>
      <vt:lpstr>'Balança Comercial Resumida'!Area_de_impressao</vt:lpstr>
      <vt:lpstr>'tab 2.1'!Area_de_impressao</vt:lpstr>
      <vt:lpstr>'tab 2.2'!Area_de_impressao</vt:lpstr>
      <vt:lpstr>'tab 2.3'!Area_de_impressao</vt:lpstr>
    </vt:vector>
  </TitlesOfParts>
  <Company>AGRICULTURA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everson</dc:creator>
  <cp:lastModifiedBy>Usuário do Windows</cp:lastModifiedBy>
  <cp:lastPrinted>2009-01-09T17:19:20Z</cp:lastPrinted>
  <dcterms:created xsi:type="dcterms:W3CDTF">2004-06-21T14:26:32Z</dcterms:created>
  <dcterms:modified xsi:type="dcterms:W3CDTF">2021-02-11T20:11:34Z</dcterms:modified>
</cp:coreProperties>
</file>