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Nota Mensal da Balança\1.2 - Balança Resumida e Tabelas\1.2.1 Balança do Mês\"/>
    </mc:Choice>
  </mc:AlternateContent>
  <bookViews>
    <workbookView xWindow="0" yWindow="0" windowWidth="28800" windowHeight="12330"/>
  </bookViews>
  <sheets>
    <sheet name="BAL RESUM." sheetId="1" r:id="rId1"/>
  </sheets>
  <externalReferences>
    <externalReference r:id="rId2"/>
  </externalReferences>
  <definedNames>
    <definedName name="_xlnm.Print_Titles" localSheetId="0">'BAL RESUM.'!$B:$B,'BAL RESUM.'!$1:$1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U61" i="1"/>
  <c r="AA4" i="1"/>
  <c r="X4" i="1"/>
  <c r="V4" i="1"/>
  <c r="AB4" i="1" s="1"/>
  <c r="U4" i="1"/>
  <c r="M4" i="1"/>
  <c r="L4" i="1"/>
  <c r="J4" i="1"/>
  <c r="D4" i="1"/>
  <c r="S4" i="1" s="1"/>
  <c r="C4" i="1"/>
  <c r="L63" i="1" s="1"/>
  <c r="C2" i="1"/>
  <c r="C61" i="1" s="1"/>
  <c r="P4" i="1" l="1"/>
  <c r="G4" i="1"/>
  <c r="J63" i="1"/>
  <c r="S63" i="1"/>
  <c r="G63" i="1"/>
  <c r="P63" i="1"/>
  <c r="D63" i="1"/>
  <c r="M63" i="1"/>
  <c r="F4" i="1"/>
  <c r="R4" i="1"/>
  <c r="I4" i="1"/>
  <c r="U63" i="1"/>
  <c r="AA63" i="1"/>
  <c r="X63" i="1"/>
  <c r="V63" i="1"/>
  <c r="AB63" i="1"/>
  <c r="Y63" i="1"/>
  <c r="L2" i="1"/>
  <c r="L61" i="1" s="1"/>
  <c r="Y4" i="1"/>
  <c r="I63" i="1"/>
  <c r="R63" i="1"/>
  <c r="F63" i="1"/>
  <c r="O63" i="1"/>
  <c r="C63" i="1"/>
  <c r="O4" i="1"/>
</calcChain>
</file>

<file path=xl/sharedStrings.xml><?xml version="1.0" encoding="utf-8"?>
<sst xmlns="http://schemas.openxmlformats.org/spreadsheetml/2006/main" count="202" uniqueCount="108">
  <si>
    <t>BALANÇA COMERCIAL DO AGRONEGÓCIO - SÍNTESE DOS RESULTADOS DO MÊS, DO ACUMULADO NO ANO E DOZE MESES</t>
  </si>
  <si>
    <t>Produtos</t>
  </si>
  <si>
    <t>Principais Produtos</t>
  </si>
  <si>
    <t>Acumulado 12 meses</t>
  </si>
  <si>
    <t>Valor (US$ milhões)</t>
  </si>
  <si>
    <t>Quantidade (mil toneladas)</t>
  </si>
  <si>
    <t>Preço Médio (US$/t)</t>
  </si>
  <si>
    <r>
      <t>D</t>
    </r>
    <r>
      <rPr>
        <b/>
        <sz val="7"/>
        <rFont val="Arial"/>
        <family val="2"/>
      </rPr>
      <t>%</t>
    </r>
  </si>
  <si>
    <t>EXPORTAÇÕES DO AGRONEGÓCIO</t>
  </si>
  <si>
    <t>COMPLEXO SOJA</t>
  </si>
  <si>
    <t>Complexo Soja</t>
  </si>
  <si>
    <t>SOJA EM GRÃOS</t>
  </si>
  <si>
    <t>Soja em grãos</t>
  </si>
  <si>
    <t>FARELO DE SOJA</t>
  </si>
  <si>
    <t>Farelo de soja</t>
  </si>
  <si>
    <t>OLEO DE SOJA</t>
  </si>
  <si>
    <t>Óleo de soja</t>
  </si>
  <si>
    <t>CARNES</t>
  </si>
  <si>
    <t>Carnes</t>
  </si>
  <si>
    <t>CARNE DE FRANGO</t>
  </si>
  <si>
    <t>Carne de Frango</t>
  </si>
  <si>
    <t>CARNE DE FRANGO in natura</t>
  </si>
  <si>
    <t>in natura</t>
  </si>
  <si>
    <t>CARNE BOVINA</t>
  </si>
  <si>
    <t>Carne Bovina</t>
  </si>
  <si>
    <t>CARNE BOVINA in natura</t>
  </si>
  <si>
    <t>CARNE SUÍNA</t>
  </si>
  <si>
    <t>Carne Suína</t>
  </si>
  <si>
    <t>CARNE SUÍNA in natura</t>
  </si>
  <si>
    <t>PRODUTOS FLORESTAIS</t>
  </si>
  <si>
    <t>Produtos Florestais</t>
  </si>
  <si>
    <t>CELULOSE</t>
  </si>
  <si>
    <t>Celulose</t>
  </si>
  <si>
    <t>MADEIRA</t>
  </si>
  <si>
    <t>Madeiras e suas obras</t>
  </si>
  <si>
    <t>PAPEL</t>
  </si>
  <si>
    <t>Papel</t>
  </si>
  <si>
    <t>CEREAIS, FARINHAS E PREPARAÇÕES</t>
  </si>
  <si>
    <t>Cereais, farinhas e preparações</t>
  </si>
  <si>
    <t>MILHO</t>
  </si>
  <si>
    <t>Milho</t>
  </si>
  <si>
    <t>COMPLEXO SUCROALCOOLEIRO</t>
  </si>
  <si>
    <t>Complexo Sucroalcooleiro</t>
  </si>
  <si>
    <t>AÇÚCAR DE CANA OU BETERRABA</t>
  </si>
  <si>
    <t>Açúcar</t>
  </si>
  <si>
    <t>ÁLCOOL</t>
  </si>
  <si>
    <t>Álcool</t>
  </si>
  <si>
    <t>CAFÉ</t>
  </si>
  <si>
    <t>Café</t>
  </si>
  <si>
    <t>CAFÉ VERDE</t>
  </si>
  <si>
    <t>Café verde</t>
  </si>
  <si>
    <t>CAFÉ SOLÚVEL</t>
  </si>
  <si>
    <t>Café solúvel</t>
  </si>
  <si>
    <t>FIBRAS E PRODUTOS TÊXTEIS</t>
  </si>
  <si>
    <t>Fibras e produtos têxteis</t>
  </si>
  <si>
    <t>Algodão</t>
  </si>
  <si>
    <t>FUMO E SEUS PRODUTOS</t>
  </si>
  <si>
    <t>Fumo e seus produtos</t>
  </si>
  <si>
    <t>SUCOS</t>
  </si>
  <si>
    <t>Sucos</t>
  </si>
  <si>
    <t>COUROS, PRODUTOS DE COURO E PELETERIA</t>
  </si>
  <si>
    <t>Couros e seus produtos</t>
  </si>
  <si>
    <t>FRUTAS (INCLUI NOZES E CASTANHAS)</t>
  </si>
  <si>
    <t>Frutas (inclui nozes e castanhas)</t>
  </si>
  <si>
    <t>ANIMAIS VIVOS (EXCETO PESCADOS)</t>
  </si>
  <si>
    <t>Animais vivos</t>
  </si>
  <si>
    <t>CACAU E SEUS PRODUTOS</t>
  </si>
  <si>
    <t>Cacau e seus produtos</t>
  </si>
  <si>
    <t>PESCADOS</t>
  </si>
  <si>
    <t>Pescados</t>
  </si>
  <si>
    <t>LÁCTEOS</t>
  </si>
  <si>
    <t>Lácteos</t>
  </si>
  <si>
    <t>Demais Produtos</t>
  </si>
  <si>
    <t>-</t>
  </si>
  <si>
    <t>IMPORTAÇÕES DO AGRONEGÓCIO</t>
  </si>
  <si>
    <t>TRIGO</t>
  </si>
  <si>
    <t>Trigo</t>
  </si>
  <si>
    <t>MALTE</t>
  </si>
  <si>
    <t>Malte</t>
  </si>
  <si>
    <t>ARROZ</t>
  </si>
  <si>
    <t>Arroz</t>
  </si>
  <si>
    <t>Produtos florestais</t>
  </si>
  <si>
    <t>BORRACHA NATURAL</t>
  </si>
  <si>
    <t>Borracha natural</t>
  </si>
  <si>
    <t>SALMÕES, FRESCOS OU REFRIGERADOS</t>
  </si>
  <si>
    <t>Salmões, frescos ou refrigerados</t>
  </si>
  <si>
    <t>PRODUTOS HORTÍCOLAS, LEGUMINOSAS, RAÍZES E TUBÉRCULOS</t>
  </si>
  <si>
    <t>Hortícolas, leguminosas, raízes e tubérculos</t>
  </si>
  <si>
    <t>PRODUTOS OLEAGINOSOS (EXCLUI SOJA)</t>
  </si>
  <si>
    <t>Produtos oleaginosos (exclui soja)</t>
  </si>
  <si>
    <t>OLEO DE DENDÊ OU DE PALMA</t>
  </si>
  <si>
    <t>Óleo de dendê ou de palma</t>
  </si>
  <si>
    <t>AZEITE DE OLIVA</t>
  </si>
  <si>
    <t>Azeite de oliva</t>
  </si>
  <si>
    <t>Complexo sucroalcooleiro</t>
  </si>
  <si>
    <t xml:space="preserve">Lácteos </t>
  </si>
  <si>
    <t>LEITE EM PÓ</t>
  </si>
  <si>
    <t>Leite em pó</t>
  </si>
  <si>
    <t>Exportação (US$ milhões)</t>
  </si>
  <si>
    <t>Importação (US$ milhões)</t>
  </si>
  <si>
    <t>Saldo</t>
  </si>
  <si>
    <t>Total Brasil</t>
  </si>
  <si>
    <t>Agronegócio</t>
  </si>
  <si>
    <t>Participação %</t>
  </si>
  <si>
    <t>Fonte: AgroStat Brasil a partir dos dados da SECEX/Ministério da Economia</t>
  </si>
  <si>
    <t>Reprodução permitida desde que citada a fonte</t>
  </si>
  <si>
    <t>Elaboração: MAPA/SCRI/DNAC</t>
  </si>
  <si>
    <t>Elaboração: MAPA/SCRI/DNAC/CGEA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</si>
</sst>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;[Red]\-#,##0.0;_(* &quot;---&quot;_);_(@_)"/>
    <numFmt numFmtId="166" formatCode="_(* #,##0_);_(* \(#,##0\);_(* &quot;-&quot;??_);_(@_)"/>
    <numFmt numFmtId="167" formatCode="#,##0;[Red]\-#,##0;_(* &quot;---&quot;_);_(@_)"/>
    <numFmt numFmtId="168" formatCode="_(* #,##0.0_);_(* \(#,##0.0\);_(* &quot;-&quot;??_);_(@_)"/>
  </numFmts>
  <fonts count="9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b/>
      <sz val="7"/>
      <name val="Symbol"/>
      <family val="1"/>
      <charset val="2"/>
    </font>
    <font>
      <sz val="10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17" fontId="1" fillId="2" borderId="10" xfId="0" applyNumberFormat="1" applyFont="1" applyFill="1" applyBorder="1" applyAlignment="1">
      <alignment horizontal="center" vertical="center" wrapText="1"/>
    </xf>
    <xf numFmtId="17" fontId="1" fillId="2" borderId="8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" fontId="1" fillId="0" borderId="12" xfId="1" applyNumberFormat="1" applyFont="1" applyFill="1" applyBorder="1" applyAlignment="1">
      <alignment vertical="center"/>
    </xf>
    <xf numFmtId="4" fontId="1" fillId="0" borderId="0" xfId="1" applyNumberFormat="1" applyFont="1" applyFill="1" applyBorder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165" fontId="1" fillId="0" borderId="13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4" borderId="7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indent="1"/>
    </xf>
    <xf numFmtId="4" fontId="2" fillId="5" borderId="12" xfId="1" applyNumberFormat="1" applyFont="1" applyFill="1" applyBorder="1" applyAlignment="1">
      <alignment vertical="center"/>
    </xf>
    <xf numFmtId="4" fontId="2" fillId="5" borderId="0" xfId="1" applyNumberFormat="1" applyFont="1" applyFill="1" applyBorder="1" applyAlignment="1">
      <alignment vertical="center"/>
    </xf>
    <xf numFmtId="165" fontId="2" fillId="5" borderId="0" xfId="1" applyNumberFormat="1" applyFont="1" applyFill="1" applyBorder="1" applyAlignment="1">
      <alignment vertical="center"/>
    </xf>
    <xf numFmtId="3" fontId="2" fillId="5" borderId="12" xfId="1" applyNumberFormat="1" applyFont="1" applyFill="1" applyBorder="1" applyAlignment="1">
      <alignment vertical="center"/>
    </xf>
    <xf numFmtId="3" fontId="2" fillId="5" borderId="0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indent="1"/>
    </xf>
    <xf numFmtId="4" fontId="2" fillId="0" borderId="12" xfId="1" applyNumberFormat="1" applyFont="1" applyFill="1" applyBorder="1" applyAlignment="1">
      <alignment vertical="center"/>
    </xf>
    <xf numFmtId="4" fontId="2" fillId="0" borderId="0" xfId="1" applyNumberFormat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3" fontId="2" fillId="0" borderId="12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0" fontId="1" fillId="5" borderId="7" xfId="0" applyFont="1" applyFill="1" applyBorder="1" applyAlignment="1">
      <alignment horizontal="left" vertical="center"/>
    </xf>
    <xf numFmtId="4" fontId="1" fillId="5" borderId="12" xfId="1" applyNumberFormat="1" applyFont="1" applyFill="1" applyBorder="1" applyAlignment="1">
      <alignment vertical="center"/>
    </xf>
    <xf numFmtId="4" fontId="1" fillId="5" borderId="0" xfId="1" applyNumberFormat="1" applyFont="1" applyFill="1" applyBorder="1" applyAlignment="1">
      <alignment vertical="center"/>
    </xf>
    <xf numFmtId="165" fontId="1" fillId="5" borderId="0" xfId="1" applyNumberFormat="1" applyFont="1" applyFill="1" applyBorder="1" applyAlignment="1">
      <alignment vertical="center"/>
    </xf>
    <xf numFmtId="3" fontId="1" fillId="5" borderId="12" xfId="1" applyNumberFormat="1" applyFont="1" applyFill="1" applyBorder="1" applyAlignment="1">
      <alignment vertical="center"/>
    </xf>
    <xf numFmtId="3" fontId="1" fillId="5" borderId="0" xfId="1" applyNumberFormat="1" applyFont="1" applyFill="1" applyBorder="1" applyAlignment="1">
      <alignment vertical="center"/>
    </xf>
    <xf numFmtId="165" fontId="1" fillId="5" borderId="13" xfId="1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4" fontId="1" fillId="5" borderId="15" xfId="1" applyNumberFormat="1" applyFont="1" applyFill="1" applyBorder="1" applyAlignment="1">
      <alignment vertical="center"/>
    </xf>
    <xf numFmtId="4" fontId="1" fillId="5" borderId="16" xfId="1" applyNumberFormat="1" applyFont="1" applyFill="1" applyBorder="1" applyAlignment="1">
      <alignment vertical="center"/>
    </xf>
    <xf numFmtId="165" fontId="1" fillId="5" borderId="16" xfId="1" applyNumberFormat="1" applyFont="1" applyFill="1" applyBorder="1" applyAlignment="1">
      <alignment vertical="center"/>
    </xf>
    <xf numFmtId="3" fontId="1" fillId="5" borderId="15" xfId="1" applyNumberFormat="1" applyFont="1" applyFill="1" applyBorder="1" applyAlignment="1">
      <alignment horizontal="right" vertical="center"/>
    </xf>
    <xf numFmtId="3" fontId="1" fillId="5" borderId="16" xfId="1" applyNumberFormat="1" applyFont="1" applyFill="1" applyBorder="1" applyAlignment="1">
      <alignment horizontal="right" vertical="center"/>
    </xf>
    <xf numFmtId="165" fontId="1" fillId="5" borderId="16" xfId="1" applyNumberFormat="1" applyFont="1" applyFill="1" applyBorder="1" applyAlignment="1">
      <alignment horizontal="right" vertical="center"/>
    </xf>
    <xf numFmtId="165" fontId="1" fillId="5" borderId="17" xfId="1" applyNumberFormat="1" applyFont="1" applyFill="1" applyBorder="1" applyAlignment="1">
      <alignment horizontal="right" vertical="center"/>
    </xf>
    <xf numFmtId="3" fontId="1" fillId="5" borderId="15" xfId="1" applyNumberFormat="1" applyFont="1" applyFill="1" applyBorder="1" applyAlignment="1">
      <alignment vertical="center"/>
    </xf>
    <xf numFmtId="3" fontId="1" fillId="5" borderId="16" xfId="1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1" fillId="5" borderId="18" xfId="0" applyFont="1" applyFill="1" applyBorder="1" applyAlignment="1">
      <alignment horizontal="left" vertical="center"/>
    </xf>
    <xf numFmtId="165" fontId="1" fillId="5" borderId="17" xfId="1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3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right" vertical="center"/>
    </xf>
    <xf numFmtId="3" fontId="1" fillId="0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 wrapText="1" indent="1"/>
    </xf>
    <xf numFmtId="0" fontId="2" fillId="5" borderId="0" xfId="0" applyFont="1" applyFill="1" applyBorder="1" applyAlignment="1">
      <alignment horizontal="left" vertical="center"/>
    </xf>
    <xf numFmtId="166" fontId="2" fillId="5" borderId="0" xfId="1" applyNumberFormat="1" applyFont="1" applyFill="1" applyBorder="1" applyAlignment="1">
      <alignment vertical="center"/>
    </xf>
    <xf numFmtId="167" fontId="2" fillId="5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indent="2"/>
    </xf>
    <xf numFmtId="0" fontId="6" fillId="0" borderId="0" xfId="2" applyFont="1" applyFill="1" applyBorder="1" applyAlignment="1">
      <alignment horizontal="left" vertical="center" wrapText="1"/>
    </xf>
    <xf numFmtId="167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68" fontId="2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8" fillId="0" borderId="21" xfId="3" applyFont="1" applyFill="1" applyBorder="1" applyAlignment="1" applyProtection="1">
      <alignment horizontal="left" vertical="center"/>
    </xf>
    <xf numFmtId="0" fontId="2" fillId="0" borderId="21" xfId="0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4">
    <cellStyle name="Hiperlink" xfId="3" builtinId="8"/>
    <cellStyle name="Normal" xfId="0" builtinId="0"/>
    <cellStyle name="Normal_Balança Janeiro-02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embro%20-%20Balan&#231;a%20Comercial%20do%20Agroneg&#243;cio%20Resumida%20-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  <sheetName val="BAL RESUM."/>
    </sheetNames>
    <sheetDataSet>
      <sheetData sheetId="0">
        <row r="1">
          <cell r="C1" t="str">
            <v>Novembro/2021</v>
          </cell>
          <cell r="E1" t="str">
            <v>Novembro/2022</v>
          </cell>
          <cell r="M1" t="str">
            <v>Novembro</v>
          </cell>
        </row>
        <row r="3">
          <cell r="M3">
            <v>2022</v>
          </cell>
        </row>
      </sheetData>
      <sheetData sheetId="1"/>
      <sheetData sheetId="2">
        <row r="1">
          <cell r="C1" t="str">
            <v>Dezembro/20 - Novembro/21</v>
          </cell>
          <cell r="E1" t="str">
            <v>Dezembro/21 - Novembro/22</v>
          </cell>
          <cell r="M1" t="str">
            <v>Dezembro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488"/>
  <sheetViews>
    <sheetView showGridLines="0" tabSelected="1" topLeftCell="B1" zoomScaleNormal="100" zoomScaleSheetLayoutView="75" workbookViewId="0">
      <selection activeCell="AE63" sqref="AE63"/>
    </sheetView>
  </sheetViews>
  <sheetFormatPr defaultRowHeight="9" x14ac:dyDescent="0.2"/>
  <cols>
    <col min="1" max="1" width="37.42578125" style="100" hidden="1" customWidth="1"/>
    <col min="2" max="2" width="30.42578125" style="100" customWidth="1"/>
    <col min="3" max="4" width="8" style="100" customWidth="1"/>
    <col min="5" max="5" width="5.42578125" style="100" bestFit="1" customWidth="1"/>
    <col min="6" max="7" width="8" style="100" customWidth="1"/>
    <col min="8" max="8" width="5.42578125" style="100" bestFit="1" customWidth="1"/>
    <col min="9" max="10" width="8" style="100" customWidth="1"/>
    <col min="11" max="11" width="5.42578125" style="100" bestFit="1" customWidth="1"/>
    <col min="12" max="13" width="7.85546875" style="100" customWidth="1"/>
    <col min="14" max="14" width="5.42578125" style="100" bestFit="1" customWidth="1"/>
    <col min="15" max="16" width="7.85546875" style="100" customWidth="1"/>
    <col min="17" max="17" width="5.42578125" style="100" bestFit="1" customWidth="1"/>
    <col min="18" max="19" width="7.7109375" style="100" customWidth="1"/>
    <col min="20" max="20" width="5.42578125" style="100" bestFit="1" customWidth="1"/>
    <col min="21" max="21" width="11.7109375" style="100" customWidth="1"/>
    <col min="22" max="22" width="11.42578125" style="100" customWidth="1"/>
    <col min="23" max="23" width="5.42578125" style="100" bestFit="1" customWidth="1"/>
    <col min="24" max="24" width="11.42578125" style="100" customWidth="1"/>
    <col min="25" max="25" width="10.85546875" style="100" customWidth="1"/>
    <col min="26" max="26" width="5.42578125" style="100" bestFit="1" customWidth="1"/>
    <col min="27" max="27" width="10.85546875" style="100" customWidth="1"/>
    <col min="28" max="28" width="11.5703125" style="100" customWidth="1"/>
    <col min="29" max="29" width="5.42578125" style="100" bestFit="1" customWidth="1"/>
    <col min="30" max="16384" width="9.140625" style="3"/>
  </cols>
  <sheetData>
    <row r="1" spans="1:30" x14ac:dyDescent="0.2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</row>
    <row r="2" spans="1:30" x14ac:dyDescent="0.2">
      <c r="A2" s="4" t="s">
        <v>1</v>
      </c>
      <c r="B2" s="4" t="s">
        <v>2</v>
      </c>
      <c r="C2" s="5" t="str">
        <f>[1]Mês!M1</f>
        <v>Novembro</v>
      </c>
      <c r="D2" s="6"/>
      <c r="E2" s="6"/>
      <c r="F2" s="6"/>
      <c r="G2" s="6"/>
      <c r="H2" s="6"/>
      <c r="I2" s="6"/>
      <c r="J2" s="6"/>
      <c r="K2" s="7"/>
      <c r="L2" s="8" t="str">
        <f>"Janeiro"&amp;" - "&amp;C2</f>
        <v>Janeiro - Novembro</v>
      </c>
      <c r="M2" s="6"/>
      <c r="N2" s="6"/>
      <c r="O2" s="6"/>
      <c r="P2" s="6"/>
      <c r="Q2" s="6"/>
      <c r="R2" s="6"/>
      <c r="S2" s="6"/>
      <c r="T2" s="6"/>
      <c r="U2" s="8" t="s">
        <v>3</v>
      </c>
      <c r="V2" s="6"/>
      <c r="W2" s="6"/>
      <c r="X2" s="6"/>
      <c r="Y2" s="6"/>
      <c r="Z2" s="6"/>
      <c r="AA2" s="6"/>
      <c r="AB2" s="6"/>
      <c r="AC2" s="6"/>
    </row>
    <row r="3" spans="1:30" x14ac:dyDescent="0.2">
      <c r="A3" s="9"/>
      <c r="B3" s="9"/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/>
      <c r="K3" s="11"/>
      <c r="L3" s="12" t="s">
        <v>4</v>
      </c>
      <c r="M3" s="10"/>
      <c r="N3" s="10"/>
      <c r="O3" s="10" t="s">
        <v>5</v>
      </c>
      <c r="P3" s="10"/>
      <c r="Q3" s="10"/>
      <c r="R3" s="10" t="s">
        <v>6</v>
      </c>
      <c r="S3" s="10"/>
      <c r="T3" s="11"/>
      <c r="U3" s="12" t="s">
        <v>4</v>
      </c>
      <c r="V3" s="10"/>
      <c r="W3" s="10"/>
      <c r="X3" s="10" t="s">
        <v>5</v>
      </c>
      <c r="Y3" s="10"/>
      <c r="Z3" s="10"/>
      <c r="AA3" s="10" t="s">
        <v>6</v>
      </c>
      <c r="AB3" s="10"/>
      <c r="AC3" s="5"/>
    </row>
    <row r="4" spans="1:30" ht="27" x14ac:dyDescent="0.2">
      <c r="A4" s="13"/>
      <c r="B4" s="13"/>
      <c r="C4" s="14" t="str">
        <f>RIGHT([1]Mês!C1,4)</f>
        <v>2021</v>
      </c>
      <c r="D4" s="14" t="str">
        <f>RIGHT([1]Mês!E1,4)</f>
        <v>2022</v>
      </c>
      <c r="E4" s="15" t="s">
        <v>7</v>
      </c>
      <c r="F4" s="14" t="str">
        <f>$C$4</f>
        <v>2021</v>
      </c>
      <c r="G4" s="14" t="str">
        <f>$D$4</f>
        <v>2022</v>
      </c>
      <c r="H4" s="15" t="s">
        <v>7</v>
      </c>
      <c r="I4" s="14" t="str">
        <f>$C$4</f>
        <v>2021</v>
      </c>
      <c r="J4" s="14" t="str">
        <f>$D$4</f>
        <v>2022</v>
      </c>
      <c r="K4" s="16" t="s">
        <v>7</v>
      </c>
      <c r="L4" s="14" t="str">
        <f>$C$4</f>
        <v>2021</v>
      </c>
      <c r="M4" s="14" t="str">
        <f>$D$4</f>
        <v>2022</v>
      </c>
      <c r="N4" s="15" t="s">
        <v>7</v>
      </c>
      <c r="O4" s="14" t="str">
        <f>$C$4</f>
        <v>2021</v>
      </c>
      <c r="P4" s="14" t="str">
        <f>$D$4</f>
        <v>2022</v>
      </c>
      <c r="Q4" s="15" t="s">
        <v>7</v>
      </c>
      <c r="R4" s="14" t="str">
        <f>$C$4</f>
        <v>2021</v>
      </c>
      <c r="S4" s="14" t="str">
        <f>$D$4</f>
        <v>2022</v>
      </c>
      <c r="T4" s="16" t="s">
        <v>7</v>
      </c>
      <c r="U4" s="17" t="str">
        <f>'[1]12 meses'!C1</f>
        <v>Dezembro/20 - Novembro/21</v>
      </c>
      <c r="V4" s="18" t="str">
        <f>'[1]12 meses'!E1</f>
        <v>Dezembro/21 - Novembro/22</v>
      </c>
      <c r="W4" s="15" t="s">
        <v>7</v>
      </c>
      <c r="X4" s="18" t="str">
        <f>$U$4</f>
        <v>Dezembro/20 - Novembro/21</v>
      </c>
      <c r="Y4" s="18" t="str">
        <f>$V$4</f>
        <v>Dezembro/21 - Novembro/22</v>
      </c>
      <c r="Z4" s="15" t="s">
        <v>7</v>
      </c>
      <c r="AA4" s="18" t="str">
        <f>$U$4</f>
        <v>Dezembro/20 - Novembro/21</v>
      </c>
      <c r="AB4" s="18" t="str">
        <f>$V$4</f>
        <v>Dezembro/21 - Novembro/22</v>
      </c>
      <c r="AC4" s="19" t="s">
        <v>7</v>
      </c>
    </row>
    <row r="5" spans="1:30" x14ac:dyDescent="0.2">
      <c r="A5" s="20" t="s">
        <v>8</v>
      </c>
      <c r="B5" s="20" t="s">
        <v>8</v>
      </c>
      <c r="C5" s="21"/>
      <c r="D5" s="22"/>
      <c r="E5" s="23"/>
      <c r="F5" s="21"/>
      <c r="G5" s="22"/>
      <c r="H5" s="23"/>
      <c r="I5" s="21"/>
      <c r="J5" s="22"/>
      <c r="K5" s="24"/>
      <c r="L5" s="25"/>
      <c r="M5" s="25"/>
      <c r="N5" s="25"/>
      <c r="O5" s="26"/>
      <c r="P5" s="25"/>
      <c r="Q5" s="25"/>
      <c r="R5" s="26"/>
      <c r="S5" s="25"/>
      <c r="T5" s="25"/>
      <c r="U5" s="25"/>
      <c r="V5" s="25"/>
      <c r="W5" s="25"/>
      <c r="X5" s="26"/>
      <c r="Y5" s="25"/>
      <c r="Z5" s="25"/>
      <c r="AA5" s="26"/>
      <c r="AB5" s="25"/>
      <c r="AC5" s="25"/>
    </row>
    <row r="6" spans="1:30" s="35" customFormat="1" x14ac:dyDescent="0.2">
      <c r="A6" s="27" t="s">
        <v>9</v>
      </c>
      <c r="B6" s="27" t="s">
        <v>10</v>
      </c>
      <c r="C6" s="28">
        <v>2079.1318099999999</v>
      </c>
      <c r="D6" s="29">
        <v>2742.8682950000002</v>
      </c>
      <c r="E6" s="30">
        <v>31.923732868095577</v>
      </c>
      <c r="F6" s="31">
        <v>4029.7731549999999</v>
      </c>
      <c r="G6" s="32">
        <v>4415.0433800000001</v>
      </c>
      <c r="H6" s="30">
        <v>9.5605933679410846</v>
      </c>
      <c r="I6" s="31">
        <v>515.94264243392627</v>
      </c>
      <c r="J6" s="32">
        <v>621.25511776964697</v>
      </c>
      <c r="K6" s="33">
        <v>20.411663366089662</v>
      </c>
      <c r="L6" s="31">
        <v>45753.785686000003</v>
      </c>
      <c r="M6" s="32">
        <v>58798.091797000001</v>
      </c>
      <c r="N6" s="30">
        <v>28.509785399006592</v>
      </c>
      <c r="O6" s="31">
        <v>100372.54913699999</v>
      </c>
      <c r="P6" s="32">
        <v>98638.109526999993</v>
      </c>
      <c r="Q6" s="30">
        <v>-1.7280019536343949</v>
      </c>
      <c r="R6" s="31">
        <v>455.83963025139451</v>
      </c>
      <c r="S6" s="32">
        <v>596.09913530333142</v>
      </c>
      <c r="T6" s="30">
        <v>30.769484648490121</v>
      </c>
      <c r="U6" s="31">
        <v>46265.061731000002</v>
      </c>
      <c r="V6" s="32">
        <v>61033.037875000002</v>
      </c>
      <c r="W6" s="30">
        <v>31.920364074873131</v>
      </c>
      <c r="X6" s="31">
        <v>101612.748378</v>
      </c>
      <c r="Y6" s="32">
        <v>103166.223982</v>
      </c>
      <c r="Z6" s="30">
        <v>1.5288195908460755</v>
      </c>
      <c r="AA6" s="31">
        <v>455.30765056067287</v>
      </c>
      <c r="AB6" s="32">
        <v>591.59902843443012</v>
      </c>
      <c r="AC6" s="30">
        <v>29.933909018643966</v>
      </c>
      <c r="AD6" s="34"/>
    </row>
    <row r="7" spans="1:30" x14ac:dyDescent="0.2">
      <c r="A7" s="36" t="s">
        <v>11</v>
      </c>
      <c r="B7" s="37" t="s">
        <v>12</v>
      </c>
      <c r="C7" s="38">
        <v>1320.997259</v>
      </c>
      <c r="D7" s="39">
        <v>1615.477562</v>
      </c>
      <c r="E7" s="40">
        <v>22.292272068976349</v>
      </c>
      <c r="F7" s="41">
        <v>2587.0260130000001</v>
      </c>
      <c r="G7" s="42">
        <v>2640.8956659999999</v>
      </c>
      <c r="H7" s="40">
        <v>2.0823003993504674</v>
      </c>
      <c r="I7" s="41">
        <v>510.62387945149732</v>
      </c>
      <c r="J7" s="42">
        <v>611.71578370108921</v>
      </c>
      <c r="K7" s="43">
        <v>19.797723592203109</v>
      </c>
      <c r="L7" s="41">
        <v>37270.269130000001</v>
      </c>
      <c r="M7" s="42">
        <v>45434.218608000003</v>
      </c>
      <c r="N7" s="40">
        <v>21.904723707585426</v>
      </c>
      <c r="O7" s="41">
        <v>83388.951939000006</v>
      </c>
      <c r="P7" s="42">
        <v>77029.004142000005</v>
      </c>
      <c r="Q7" s="40">
        <v>-7.6268470212365491</v>
      </c>
      <c r="R7" s="41">
        <v>446.9449281154611</v>
      </c>
      <c r="S7" s="42">
        <v>589.8326106390233</v>
      </c>
      <c r="T7" s="40">
        <v>31.969863295249091</v>
      </c>
      <c r="U7" s="41">
        <v>37373.900958999999</v>
      </c>
      <c r="V7" s="42">
        <v>46792.871991</v>
      </c>
      <c r="W7" s="40">
        <v>25.202001370776948</v>
      </c>
      <c r="X7" s="41">
        <v>83662.999779000005</v>
      </c>
      <c r="Y7" s="42">
        <v>79740.455992999996</v>
      </c>
      <c r="Z7" s="40">
        <v>-4.6885048305243764</v>
      </c>
      <c r="AA7" s="41">
        <v>446.71958999468137</v>
      </c>
      <c r="AB7" s="42">
        <v>586.81470287939794</v>
      </c>
      <c r="AC7" s="40">
        <v>31.360861717836141</v>
      </c>
      <c r="AD7" s="44"/>
    </row>
    <row r="8" spans="1:30" x14ac:dyDescent="0.2">
      <c r="A8" s="45" t="s">
        <v>13</v>
      </c>
      <c r="B8" s="46" t="s">
        <v>14</v>
      </c>
      <c r="C8" s="47">
        <v>520.91194299999995</v>
      </c>
      <c r="D8" s="48">
        <v>817.43676600000003</v>
      </c>
      <c r="E8" s="49">
        <v>56.924174418477506</v>
      </c>
      <c r="F8" s="50">
        <v>1271.743917</v>
      </c>
      <c r="G8" s="51">
        <v>1556.09085</v>
      </c>
      <c r="H8" s="49">
        <v>22.358819979321364</v>
      </c>
      <c r="I8" s="50">
        <v>409.60443060644883</v>
      </c>
      <c r="J8" s="51">
        <v>525.31429382802435</v>
      </c>
      <c r="K8" s="52">
        <v>28.249172756812889</v>
      </c>
      <c r="L8" s="50">
        <v>6667.0086659999997</v>
      </c>
      <c r="M8" s="51">
        <v>9764.4273400000002</v>
      </c>
      <c r="N8" s="49">
        <v>46.45889677324142</v>
      </c>
      <c r="O8" s="50">
        <v>15479.402855</v>
      </c>
      <c r="P8" s="51">
        <v>19260.177623</v>
      </c>
      <c r="Q8" s="49">
        <v>24.424551795799875</v>
      </c>
      <c r="R8" s="50">
        <v>430.70192877928037</v>
      </c>
      <c r="S8" s="51">
        <v>506.97493715424389</v>
      </c>
      <c r="T8" s="49">
        <v>17.709000884008287</v>
      </c>
      <c r="U8" s="50">
        <v>7055.2187729999996</v>
      </c>
      <c r="V8" s="51">
        <v>10440.536050000001</v>
      </c>
      <c r="W8" s="49">
        <v>47.983165170659994</v>
      </c>
      <c r="X8" s="50">
        <v>16424.263215999999</v>
      </c>
      <c r="Y8" s="51">
        <v>20930.127506000001</v>
      </c>
      <c r="Z8" s="49">
        <v>27.434194342492813</v>
      </c>
      <c r="AA8" s="50">
        <v>429.5607468179777</v>
      </c>
      <c r="AB8" s="51">
        <v>498.82811497479082</v>
      </c>
      <c r="AC8" s="49">
        <v>16.125162429276727</v>
      </c>
      <c r="AD8" s="44"/>
    </row>
    <row r="9" spans="1:30" x14ac:dyDescent="0.2">
      <c r="A9" s="36" t="s">
        <v>15</v>
      </c>
      <c r="B9" s="37" t="s">
        <v>16</v>
      </c>
      <c r="C9" s="38">
        <v>237.22260800000001</v>
      </c>
      <c r="D9" s="39">
        <v>309.95396699999998</v>
      </c>
      <c r="E9" s="40">
        <v>30.659539414556967</v>
      </c>
      <c r="F9" s="41">
        <v>171.00322499999999</v>
      </c>
      <c r="G9" s="42">
        <v>218.05686399999999</v>
      </c>
      <c r="H9" s="40">
        <v>27.516229006792138</v>
      </c>
      <c r="I9" s="41">
        <v>1387.2405505802597</v>
      </c>
      <c r="J9" s="42">
        <v>1421.4364148610337</v>
      </c>
      <c r="K9" s="43">
        <v>2.4650277319582692</v>
      </c>
      <c r="L9" s="41">
        <v>1816.5078900000001</v>
      </c>
      <c r="M9" s="42">
        <v>3599.4458490000002</v>
      </c>
      <c r="N9" s="40">
        <v>98.15195237054543</v>
      </c>
      <c r="O9" s="41">
        <v>1504.1943429999999</v>
      </c>
      <c r="P9" s="42">
        <v>2348.9277619999998</v>
      </c>
      <c r="Q9" s="40">
        <v>56.1585291775027</v>
      </c>
      <c r="R9" s="41">
        <v>1207.6284546962961</v>
      </c>
      <c r="S9" s="42">
        <v>1532.3782651941769</v>
      </c>
      <c r="T9" s="40">
        <v>26.891533503949393</v>
      </c>
      <c r="U9" s="41">
        <v>1835.9419989999999</v>
      </c>
      <c r="V9" s="42">
        <v>3799.6298339999998</v>
      </c>
      <c r="W9" s="40">
        <v>106.95805401638943</v>
      </c>
      <c r="X9" s="41">
        <v>1525.485383</v>
      </c>
      <c r="Y9" s="42">
        <v>2495.6404830000001</v>
      </c>
      <c r="Z9" s="40">
        <v>63.596486129031639</v>
      </c>
      <c r="AA9" s="41">
        <v>1203.5133338278602</v>
      </c>
      <c r="AB9" s="42">
        <v>1522.5068914703927</v>
      </c>
      <c r="AC9" s="40">
        <v>26.505195137967497</v>
      </c>
      <c r="AD9" s="44"/>
    </row>
    <row r="10" spans="1:30" s="35" customFormat="1" x14ac:dyDescent="0.2">
      <c r="A10" s="27" t="s">
        <v>17</v>
      </c>
      <c r="B10" s="27" t="s">
        <v>18</v>
      </c>
      <c r="C10" s="28">
        <v>1303.667207</v>
      </c>
      <c r="D10" s="29">
        <v>1919.387884</v>
      </c>
      <c r="E10" s="30">
        <v>47.229896839769168</v>
      </c>
      <c r="F10" s="31">
        <v>527.97476500000005</v>
      </c>
      <c r="G10" s="32">
        <v>656.01737000000003</v>
      </c>
      <c r="H10" s="30">
        <v>24.251652444032999</v>
      </c>
      <c r="I10" s="31">
        <v>2469.1846910524214</v>
      </c>
      <c r="J10" s="32">
        <v>2925.8186928800374</v>
      </c>
      <c r="K10" s="33">
        <v>18.493310908751347</v>
      </c>
      <c r="L10" s="31">
        <v>18186.649537000001</v>
      </c>
      <c r="M10" s="32">
        <v>23779.822980000001</v>
      </c>
      <c r="N10" s="30">
        <v>30.75428176927759</v>
      </c>
      <c r="O10" s="31">
        <v>7079.7316680000004</v>
      </c>
      <c r="P10" s="32">
        <v>7692.6720439999999</v>
      </c>
      <c r="Q10" s="30">
        <v>8.657678069501662</v>
      </c>
      <c r="R10" s="31">
        <v>2568.8331690878431</v>
      </c>
      <c r="S10" s="32">
        <v>3091.2305690384114</v>
      </c>
      <c r="T10" s="30">
        <v>20.335980017576016</v>
      </c>
      <c r="U10" s="31">
        <v>19694.640271</v>
      </c>
      <c r="V10" s="32">
        <v>25451.858629999999</v>
      </c>
      <c r="W10" s="30">
        <v>29.232411863228581</v>
      </c>
      <c r="X10" s="31">
        <v>7725.2924819999998</v>
      </c>
      <c r="Y10" s="32">
        <v>8359.3803200000002</v>
      </c>
      <c r="Z10" s="30">
        <v>8.20794603540811</v>
      </c>
      <c r="AA10" s="31">
        <v>2549.3714725867903</v>
      </c>
      <c r="AB10" s="32">
        <v>3044.7063844081686</v>
      </c>
      <c r="AC10" s="30">
        <v>19.429687558195386</v>
      </c>
      <c r="AD10" s="34"/>
    </row>
    <row r="11" spans="1:30" x14ac:dyDescent="0.2">
      <c r="A11" s="36" t="s">
        <v>19</v>
      </c>
      <c r="B11" s="37" t="s">
        <v>20</v>
      </c>
      <c r="C11" s="38">
        <v>590.59679200000005</v>
      </c>
      <c r="D11" s="39">
        <v>762.13090799999998</v>
      </c>
      <c r="E11" s="40">
        <v>29.044200429723954</v>
      </c>
      <c r="F11" s="41">
        <v>322.84911099999999</v>
      </c>
      <c r="G11" s="42">
        <v>361.64655499999998</v>
      </c>
      <c r="H11" s="40">
        <v>12.017206390882706</v>
      </c>
      <c r="I11" s="41">
        <v>1829.3276080911992</v>
      </c>
      <c r="J11" s="42">
        <v>2107.3915884529856</v>
      </c>
      <c r="K11" s="43">
        <v>15.200338043983862</v>
      </c>
      <c r="L11" s="41">
        <v>6786.7077609999997</v>
      </c>
      <c r="M11" s="42">
        <v>8756.9413069999991</v>
      </c>
      <c r="N11" s="40">
        <v>29.030770373258143</v>
      </c>
      <c r="O11" s="41">
        <v>4070.0989129999998</v>
      </c>
      <c r="P11" s="42">
        <v>4282.303707</v>
      </c>
      <c r="Q11" s="40">
        <v>5.2137502929526569</v>
      </c>
      <c r="R11" s="41">
        <v>1667.4552402947952</v>
      </c>
      <c r="S11" s="42">
        <v>2044.9136507262676</v>
      </c>
      <c r="T11" s="40">
        <v>22.636794158549066</v>
      </c>
      <c r="U11" s="41">
        <v>7326.7887680000003</v>
      </c>
      <c r="V11" s="42">
        <v>9458.7550250000004</v>
      </c>
      <c r="W11" s="40">
        <v>29.098235591442666</v>
      </c>
      <c r="X11" s="41">
        <v>4439.2234600000002</v>
      </c>
      <c r="Y11" s="42">
        <v>4679.7881770000004</v>
      </c>
      <c r="Z11" s="40">
        <v>5.4190720329271302</v>
      </c>
      <c r="AA11" s="41">
        <v>1650.4663110606286</v>
      </c>
      <c r="AB11" s="42">
        <v>2021.1929829404328</v>
      </c>
      <c r="AC11" s="40">
        <v>22.461935114662612</v>
      </c>
      <c r="AD11" s="44"/>
    </row>
    <row r="12" spans="1:30" x14ac:dyDescent="0.2">
      <c r="A12" s="45" t="s">
        <v>21</v>
      </c>
      <c r="B12" s="46" t="s">
        <v>22</v>
      </c>
      <c r="C12" s="47">
        <v>566.98083699999995</v>
      </c>
      <c r="D12" s="48">
        <v>735.02971000000002</v>
      </c>
      <c r="E12" s="49">
        <v>29.639250929392546</v>
      </c>
      <c r="F12" s="50">
        <v>314.42234000000002</v>
      </c>
      <c r="G12" s="51">
        <v>353.725323</v>
      </c>
      <c r="H12" s="49">
        <v>12.500060587297956</v>
      </c>
      <c r="I12" s="50">
        <v>1803.246032072657</v>
      </c>
      <c r="J12" s="51">
        <v>2077.9674572521344</v>
      </c>
      <c r="K12" s="52">
        <v>15.234827654865901</v>
      </c>
      <c r="L12" s="50">
        <v>6520.6718080000001</v>
      </c>
      <c r="M12" s="51">
        <v>8413.379852</v>
      </c>
      <c r="N12" s="49">
        <v>29.026273668272928</v>
      </c>
      <c r="O12" s="50">
        <v>3974.8767090000001</v>
      </c>
      <c r="P12" s="51">
        <v>4176.3510900000001</v>
      </c>
      <c r="Q12" s="49">
        <v>5.0686951005000314</v>
      </c>
      <c r="R12" s="50">
        <v>1640.4714624822846</v>
      </c>
      <c r="S12" s="51">
        <v>2014.5288723798362</v>
      </c>
      <c r="T12" s="49">
        <v>22.801823649619934</v>
      </c>
      <c r="U12" s="50">
        <v>7031.9335430000001</v>
      </c>
      <c r="V12" s="51">
        <v>9091.8492939999996</v>
      </c>
      <c r="W12" s="49">
        <v>29.293731779512623</v>
      </c>
      <c r="X12" s="50">
        <v>4333.7768489999999</v>
      </c>
      <c r="Y12" s="51">
        <v>4565.6461360000003</v>
      </c>
      <c r="Z12" s="49">
        <v>5.3502820998617695</v>
      </c>
      <c r="AA12" s="50">
        <v>1622.5878230492158</v>
      </c>
      <c r="AB12" s="51">
        <v>1991.3609209244244</v>
      </c>
      <c r="AC12" s="49">
        <v>22.727466127670006</v>
      </c>
      <c r="AD12" s="44"/>
    </row>
    <row r="13" spans="1:30" x14ac:dyDescent="0.2">
      <c r="A13" s="36" t="s">
        <v>23</v>
      </c>
      <c r="B13" s="37" t="s">
        <v>24</v>
      </c>
      <c r="C13" s="38">
        <v>494.42757799999998</v>
      </c>
      <c r="D13" s="39">
        <v>870.00263800000005</v>
      </c>
      <c r="E13" s="40">
        <v>75.961592093877911</v>
      </c>
      <c r="F13" s="41">
        <v>100.10173899999999</v>
      </c>
      <c r="G13" s="42">
        <v>172.09152900000001</v>
      </c>
      <c r="H13" s="40">
        <v>71.916622747183268</v>
      </c>
      <c r="I13" s="41">
        <v>4939.2506357956472</v>
      </c>
      <c r="J13" s="42">
        <v>5055.464630103902</v>
      </c>
      <c r="K13" s="43">
        <v>2.3528669200552521</v>
      </c>
      <c r="L13" s="41">
        <v>8474.8465039999992</v>
      </c>
      <c r="M13" s="42">
        <v>12130.784476000001</v>
      </c>
      <c r="N13" s="40">
        <v>43.138692485751264</v>
      </c>
      <c r="O13" s="41">
        <v>1694.218202</v>
      </c>
      <c r="P13" s="42">
        <v>2090.2951889999999</v>
      </c>
      <c r="Q13" s="40">
        <v>23.378156752916279</v>
      </c>
      <c r="R13" s="41">
        <v>5002.2166530825634</v>
      </c>
      <c r="S13" s="42">
        <v>5803.3834359076263</v>
      </c>
      <c r="T13" s="40">
        <v>16.016235169089544</v>
      </c>
      <c r="U13" s="41">
        <v>9215.1876229999998</v>
      </c>
      <c r="V13" s="42">
        <v>12856.332788</v>
      </c>
      <c r="W13" s="40">
        <v>39.51243657711472</v>
      </c>
      <c r="X13" s="41">
        <v>1861.7674469999999</v>
      </c>
      <c r="Y13" s="42">
        <v>2241.2419620000001</v>
      </c>
      <c r="Z13" s="40">
        <v>20.382487383774752</v>
      </c>
      <c r="AA13" s="41">
        <v>4949.6985447076631</v>
      </c>
      <c r="AB13" s="42">
        <v>5736.2538297861838</v>
      </c>
      <c r="AC13" s="40">
        <v>15.890973520387908</v>
      </c>
      <c r="AD13" s="44"/>
    </row>
    <row r="14" spans="1:30" x14ac:dyDescent="0.2">
      <c r="A14" s="45" t="s">
        <v>25</v>
      </c>
      <c r="B14" s="46" t="s">
        <v>22</v>
      </c>
      <c r="C14" s="47">
        <v>400.34348799999998</v>
      </c>
      <c r="D14" s="48">
        <v>778.04789800000003</v>
      </c>
      <c r="E14" s="49">
        <v>94.345086487331614</v>
      </c>
      <c r="F14" s="50">
        <v>81.174439000000007</v>
      </c>
      <c r="G14" s="51">
        <v>148.84347399999999</v>
      </c>
      <c r="H14" s="49">
        <v>83.362491732157167</v>
      </c>
      <c r="I14" s="50">
        <v>4931.891035304845</v>
      </c>
      <c r="J14" s="51">
        <v>5227.2892931805663</v>
      </c>
      <c r="K14" s="52">
        <v>5.9895536166780339</v>
      </c>
      <c r="L14" s="50">
        <v>7355.0237980000002</v>
      </c>
      <c r="M14" s="51">
        <v>11050.786018000001</v>
      </c>
      <c r="N14" s="49">
        <v>50.24813408496329</v>
      </c>
      <c r="O14" s="50">
        <v>1433.3039610000001</v>
      </c>
      <c r="P14" s="51">
        <v>1838.663654</v>
      </c>
      <c r="Q14" s="49">
        <v>28.281488367421037</v>
      </c>
      <c r="R14" s="50">
        <v>5131.5171088123434</v>
      </c>
      <c r="S14" s="51">
        <v>6010.2270439506929</v>
      </c>
      <c r="T14" s="49">
        <v>17.123784574923139</v>
      </c>
      <c r="U14" s="50">
        <v>7997.2571029999999</v>
      </c>
      <c r="V14" s="51">
        <v>11663.165684</v>
      </c>
      <c r="W14" s="49">
        <v>45.839573916222001</v>
      </c>
      <c r="X14" s="50">
        <v>1575.8281919999999</v>
      </c>
      <c r="Y14" s="51">
        <v>1965.559501</v>
      </c>
      <c r="Z14" s="49">
        <v>24.731840119281223</v>
      </c>
      <c r="AA14" s="50">
        <v>5074.9549624760111</v>
      </c>
      <c r="AB14" s="51">
        <v>5933.7637339730682</v>
      </c>
      <c r="AC14" s="49">
        <v>16.922490501828101</v>
      </c>
      <c r="AD14" s="44"/>
    </row>
    <row r="15" spans="1:30" x14ac:dyDescent="0.2">
      <c r="A15" s="36" t="s">
        <v>26</v>
      </c>
      <c r="B15" s="37" t="s">
        <v>27</v>
      </c>
      <c r="C15" s="38">
        <v>168.60468</v>
      </c>
      <c r="D15" s="39">
        <v>228.12037599999999</v>
      </c>
      <c r="E15" s="40">
        <v>35.298958486798824</v>
      </c>
      <c r="F15" s="41">
        <v>77.754667999999995</v>
      </c>
      <c r="G15" s="42">
        <v>91.664940000000001</v>
      </c>
      <c r="H15" s="40">
        <v>17.889950993038784</v>
      </c>
      <c r="I15" s="41">
        <v>2168.4187501128549</v>
      </c>
      <c r="J15" s="42">
        <v>2488.632796792318</v>
      </c>
      <c r="K15" s="43">
        <v>14.767168318517697</v>
      </c>
      <c r="L15" s="41">
        <v>2427.4347769999999</v>
      </c>
      <c r="M15" s="42">
        <v>2290.8776520000001</v>
      </c>
      <c r="N15" s="40">
        <v>-5.6255733951693259</v>
      </c>
      <c r="O15" s="41">
        <v>1030.010624</v>
      </c>
      <c r="P15" s="42">
        <v>998.34379799999999</v>
      </c>
      <c r="Q15" s="40">
        <v>-3.0744174149411552</v>
      </c>
      <c r="R15" s="41">
        <v>2356.7084847854931</v>
      </c>
      <c r="S15" s="42">
        <v>2294.6781024626548</v>
      </c>
      <c r="T15" s="40">
        <v>-2.6320770143314576</v>
      </c>
      <c r="U15" s="41">
        <v>2615.5960570000002</v>
      </c>
      <c r="V15" s="42">
        <v>2480.1449689999999</v>
      </c>
      <c r="W15" s="40">
        <v>-5.178593523166497</v>
      </c>
      <c r="X15" s="41">
        <v>1112.043954</v>
      </c>
      <c r="Y15" s="42">
        <v>1086.3698939999999</v>
      </c>
      <c r="Z15" s="40">
        <v>-2.3087270883179523</v>
      </c>
      <c r="AA15" s="41">
        <v>2352.0617576236564</v>
      </c>
      <c r="AB15" s="42">
        <v>2282.965482289037</v>
      </c>
      <c r="AC15" s="40">
        <v>-2.9376896720785473</v>
      </c>
      <c r="AD15" s="44"/>
    </row>
    <row r="16" spans="1:30" x14ac:dyDescent="0.2">
      <c r="A16" s="45" t="s">
        <v>28</v>
      </c>
      <c r="B16" s="46" t="s">
        <v>22</v>
      </c>
      <c r="C16" s="47">
        <v>158.41212400000001</v>
      </c>
      <c r="D16" s="48">
        <v>217.090272</v>
      </c>
      <c r="E16" s="49">
        <v>37.041450185971868</v>
      </c>
      <c r="F16" s="50">
        <v>70.218337000000005</v>
      </c>
      <c r="G16" s="51">
        <v>84.881918999999996</v>
      </c>
      <c r="H16" s="49">
        <v>20.8828386237629</v>
      </c>
      <c r="I16" s="50">
        <v>2255.9936729917144</v>
      </c>
      <c r="J16" s="51">
        <v>2557.5561268825695</v>
      </c>
      <c r="K16" s="52">
        <v>13.367167536908365</v>
      </c>
      <c r="L16" s="50">
        <v>2295.5807949999999</v>
      </c>
      <c r="M16" s="51">
        <v>2170.7758549999999</v>
      </c>
      <c r="N16" s="49">
        <v>-5.4367478710327877</v>
      </c>
      <c r="O16" s="50">
        <v>935.19213500000001</v>
      </c>
      <c r="P16" s="51">
        <v>921.33712400000002</v>
      </c>
      <c r="Q16" s="49">
        <v>-1.4815149188567522</v>
      </c>
      <c r="R16" s="50">
        <v>2454.6622122736308</v>
      </c>
      <c r="S16" s="51">
        <v>2356.1146061015556</v>
      </c>
      <c r="T16" s="49">
        <v>-4.0147115020276232</v>
      </c>
      <c r="U16" s="50">
        <v>2470.0747590000001</v>
      </c>
      <c r="V16" s="51">
        <v>2349.7265360000001</v>
      </c>
      <c r="W16" s="49">
        <v>-4.8722502248766952</v>
      </c>
      <c r="X16" s="50">
        <v>1007.440605</v>
      </c>
      <c r="Y16" s="51">
        <v>1001.320183</v>
      </c>
      <c r="Z16" s="49">
        <v>-0.60752186973841438</v>
      </c>
      <c r="AA16" s="50">
        <v>2451.8316481793981</v>
      </c>
      <c r="AB16" s="51">
        <v>2346.6285568719031</v>
      </c>
      <c r="AC16" s="49">
        <v>-4.2907958784859197</v>
      </c>
      <c r="AD16" s="44"/>
    </row>
    <row r="17" spans="1:30" s="35" customFormat="1" x14ac:dyDescent="0.2">
      <c r="A17" s="27" t="s">
        <v>29</v>
      </c>
      <c r="B17" s="53" t="s">
        <v>30</v>
      </c>
      <c r="C17" s="54">
        <v>1252.9115710000001</v>
      </c>
      <c r="D17" s="55">
        <v>1345.2362169999999</v>
      </c>
      <c r="E17" s="56">
        <v>7.3688078342441843</v>
      </c>
      <c r="F17" s="57">
        <v>2372.0590539999998</v>
      </c>
      <c r="G17" s="58">
        <v>2667.1015900000002</v>
      </c>
      <c r="H17" s="56">
        <v>12.438245814431582</v>
      </c>
      <c r="I17" s="57">
        <v>528.19577526420221</v>
      </c>
      <c r="J17" s="58">
        <v>504.3813186733542</v>
      </c>
      <c r="K17" s="59">
        <v>-4.5086420047445674</v>
      </c>
      <c r="L17" s="57">
        <v>12548.64805</v>
      </c>
      <c r="M17" s="58">
        <v>15350.794451</v>
      </c>
      <c r="N17" s="56">
        <v>22.330265298977771</v>
      </c>
      <c r="O17" s="57">
        <v>26030.372036000001</v>
      </c>
      <c r="P17" s="58">
        <v>29742.976664000002</v>
      </c>
      <c r="Q17" s="56">
        <v>14.262587652859771</v>
      </c>
      <c r="R17" s="57">
        <v>482.07716864919263</v>
      </c>
      <c r="S17" s="58">
        <v>516.11493444030896</v>
      </c>
      <c r="T17" s="56">
        <v>7.0606467189666011</v>
      </c>
      <c r="U17" s="57">
        <v>13472.197378000001</v>
      </c>
      <c r="V17" s="58">
        <v>16738.593156999999</v>
      </c>
      <c r="W17" s="56">
        <v>24.245456679056666</v>
      </c>
      <c r="X17" s="57">
        <v>28492.863916999999</v>
      </c>
      <c r="Y17" s="58">
        <v>32489.959103000001</v>
      </c>
      <c r="Z17" s="56">
        <v>14.028407946788302</v>
      </c>
      <c r="AA17" s="57">
        <v>472.82707056913085</v>
      </c>
      <c r="AB17" s="58">
        <v>515.19280476577819</v>
      </c>
      <c r="AC17" s="56">
        <v>8.960090661825415</v>
      </c>
      <c r="AD17" s="34"/>
    </row>
    <row r="18" spans="1:30" x14ac:dyDescent="0.2">
      <c r="A18" s="45" t="s">
        <v>31</v>
      </c>
      <c r="B18" s="46" t="s">
        <v>32</v>
      </c>
      <c r="C18" s="47">
        <v>614.03990199999998</v>
      </c>
      <c r="D18" s="48">
        <v>818.003469</v>
      </c>
      <c r="E18" s="49">
        <v>33.216663336644217</v>
      </c>
      <c r="F18" s="50">
        <v>1430.3289199999999</v>
      </c>
      <c r="G18" s="51">
        <v>1751.0359800000001</v>
      </c>
      <c r="H18" s="49">
        <v>22.421909780024606</v>
      </c>
      <c r="I18" s="50">
        <v>429.29978791172033</v>
      </c>
      <c r="J18" s="51">
        <v>467.15400388288992</v>
      </c>
      <c r="K18" s="52">
        <v>8.8176647268583874</v>
      </c>
      <c r="L18" s="50">
        <v>6058.8127940000004</v>
      </c>
      <c r="M18" s="51">
        <v>7761.252974</v>
      </c>
      <c r="N18" s="49">
        <v>28.098577029577719</v>
      </c>
      <c r="O18" s="50">
        <v>14619.395954</v>
      </c>
      <c r="P18" s="51">
        <v>18333.945384999999</v>
      </c>
      <c r="Q18" s="49">
        <v>25.408364632080893</v>
      </c>
      <c r="R18" s="50">
        <v>414.436602788794</v>
      </c>
      <c r="S18" s="51">
        <v>423.32693869317973</v>
      </c>
      <c r="T18" s="49">
        <v>2.1451618521534099</v>
      </c>
      <c r="U18" s="50">
        <v>6459.4337919999998</v>
      </c>
      <c r="V18" s="51">
        <v>8435.2991029999994</v>
      </c>
      <c r="W18" s="49">
        <v>30.588831384061965</v>
      </c>
      <c r="X18" s="50">
        <v>15895.56623</v>
      </c>
      <c r="Y18" s="51">
        <v>19977.333259999999</v>
      </c>
      <c r="Z18" s="49">
        <v>25.678651335467386</v>
      </c>
      <c r="AA18" s="50">
        <v>406.36701445771644</v>
      </c>
      <c r="AB18" s="51">
        <v>422.24349933080106</v>
      </c>
      <c r="AC18" s="49">
        <v>3.9069324793183036</v>
      </c>
      <c r="AD18" s="44"/>
    </row>
    <row r="19" spans="1:30" x14ac:dyDescent="0.2">
      <c r="A19" s="36" t="s">
        <v>33</v>
      </c>
      <c r="B19" s="37" t="s">
        <v>34</v>
      </c>
      <c r="C19" s="38">
        <v>459.10623600000002</v>
      </c>
      <c r="D19" s="39">
        <v>330.634568</v>
      </c>
      <c r="E19" s="40">
        <v>-27.982993461234539</v>
      </c>
      <c r="F19" s="41">
        <v>754.24737200000004</v>
      </c>
      <c r="G19" s="42">
        <v>749.37283000000002</v>
      </c>
      <c r="H19" s="40">
        <v>-0.64627895050856088</v>
      </c>
      <c r="I19" s="41">
        <v>608.69451196443811</v>
      </c>
      <c r="J19" s="42">
        <v>441.21504645424625</v>
      </c>
      <c r="K19" s="43">
        <v>-27.514535159794008</v>
      </c>
      <c r="L19" s="41">
        <v>4798.8253850000001</v>
      </c>
      <c r="M19" s="42">
        <v>5072.3744530000004</v>
      </c>
      <c r="N19" s="40">
        <v>5.7003338536769865</v>
      </c>
      <c r="O19" s="41">
        <v>9547.6394959999998</v>
      </c>
      <c r="P19" s="42">
        <v>9045.8138529999997</v>
      </c>
      <c r="Q19" s="40">
        <v>-5.2560179216050269</v>
      </c>
      <c r="R19" s="41">
        <v>502.61903866505185</v>
      </c>
      <c r="S19" s="42">
        <v>560.7427408334047</v>
      </c>
      <c r="T19" s="40">
        <v>11.564166435622592</v>
      </c>
      <c r="U19" s="41">
        <v>5185.6284340000002</v>
      </c>
      <c r="V19" s="42">
        <v>5569.5736820000002</v>
      </c>
      <c r="W19" s="40">
        <v>7.4040254307969899</v>
      </c>
      <c r="X19" s="41">
        <v>10567.373506</v>
      </c>
      <c r="Y19" s="42">
        <v>9930.7376889999996</v>
      </c>
      <c r="Z19" s="40">
        <v>-6.0245416388332256</v>
      </c>
      <c r="AA19" s="41">
        <v>490.72065362842307</v>
      </c>
      <c r="AB19" s="42">
        <v>560.84188873191772</v>
      </c>
      <c r="AC19" s="40">
        <v>14.289440353694772</v>
      </c>
      <c r="AD19" s="44"/>
    </row>
    <row r="20" spans="1:30" x14ac:dyDescent="0.2">
      <c r="A20" s="45" t="s">
        <v>35</v>
      </c>
      <c r="B20" s="46" t="s">
        <v>36</v>
      </c>
      <c r="C20" s="47">
        <v>179.56008800000001</v>
      </c>
      <c r="D20" s="48">
        <v>196.544892</v>
      </c>
      <c r="E20" s="49">
        <v>9.4591198908300811</v>
      </c>
      <c r="F20" s="50">
        <v>187.401239</v>
      </c>
      <c r="G20" s="51">
        <v>166.68071</v>
      </c>
      <c r="H20" s="49">
        <v>-11.056772682276661</v>
      </c>
      <c r="I20" s="50">
        <v>958.15848901617994</v>
      </c>
      <c r="J20" s="51">
        <v>1179.1699951362098</v>
      </c>
      <c r="K20" s="52">
        <v>23.066278559715148</v>
      </c>
      <c r="L20" s="50">
        <v>1687.237691</v>
      </c>
      <c r="M20" s="51">
        <v>2511.675248</v>
      </c>
      <c r="N20" s="49">
        <v>48.863154337867385</v>
      </c>
      <c r="O20" s="50">
        <v>1861.496756</v>
      </c>
      <c r="P20" s="51">
        <v>2361.4183320000002</v>
      </c>
      <c r="Q20" s="49">
        <v>26.855892946826067</v>
      </c>
      <c r="R20" s="50">
        <v>906.3876611988037</v>
      </c>
      <c r="S20" s="51">
        <v>1063.6299439044076</v>
      </c>
      <c r="T20" s="49">
        <v>17.348237342246307</v>
      </c>
      <c r="U20" s="50">
        <v>1823.2734439999999</v>
      </c>
      <c r="V20" s="51">
        <v>2727.6846730000002</v>
      </c>
      <c r="W20" s="49">
        <v>49.603707659771089</v>
      </c>
      <c r="X20" s="50">
        <v>2027.965723</v>
      </c>
      <c r="Y20" s="51">
        <v>2579.8668899999998</v>
      </c>
      <c r="Z20" s="49">
        <v>27.214521465558317</v>
      </c>
      <c r="AA20" s="50">
        <v>899.0652175830686</v>
      </c>
      <c r="AB20" s="51">
        <v>1057.2966704495364</v>
      </c>
      <c r="AC20" s="49">
        <v>17.599552265166807</v>
      </c>
      <c r="AD20" s="44"/>
    </row>
    <row r="21" spans="1:30" s="35" customFormat="1" x14ac:dyDescent="0.2">
      <c r="A21" s="60" t="s">
        <v>37</v>
      </c>
      <c r="B21" s="53" t="s">
        <v>38</v>
      </c>
      <c r="C21" s="54">
        <v>541.22972400000003</v>
      </c>
      <c r="D21" s="55">
        <v>1860.716271</v>
      </c>
      <c r="E21" s="56">
        <v>243.79417620455746</v>
      </c>
      <c r="F21" s="57">
        <v>2440.2102540000001</v>
      </c>
      <c r="G21" s="58">
        <v>6326.7169039999999</v>
      </c>
      <c r="H21" s="56">
        <v>159.26933523983132</v>
      </c>
      <c r="I21" s="57">
        <v>221.79634853710439</v>
      </c>
      <c r="J21" s="58">
        <v>294.10455679209889</v>
      </c>
      <c r="K21" s="59">
        <v>32.601171629702485</v>
      </c>
      <c r="L21" s="57">
        <v>4234.4486859999997</v>
      </c>
      <c r="M21" s="58">
        <v>12328.186236</v>
      </c>
      <c r="N21" s="56">
        <v>191.14029122042831</v>
      </c>
      <c r="O21" s="57">
        <v>18764.003073</v>
      </c>
      <c r="P21" s="58">
        <v>41882.011062999998</v>
      </c>
      <c r="Q21" s="56">
        <v>123.20403007855552</v>
      </c>
      <c r="R21" s="57">
        <v>225.66872695160956</v>
      </c>
      <c r="S21" s="58">
        <v>294.35516402150853</v>
      </c>
      <c r="T21" s="56">
        <v>30.436843419880468</v>
      </c>
      <c r="U21" s="57">
        <v>5241.6487770000003</v>
      </c>
      <c r="V21" s="58">
        <v>13332.73106</v>
      </c>
      <c r="W21" s="56">
        <v>154.36139709518733</v>
      </c>
      <c r="X21" s="57">
        <v>23940.182706</v>
      </c>
      <c r="Y21" s="58">
        <v>46009.966432000001</v>
      </c>
      <c r="Z21" s="56">
        <v>92.187198389546012</v>
      </c>
      <c r="AA21" s="57">
        <v>218.94773491792583</v>
      </c>
      <c r="AB21" s="58">
        <v>289.77919555114187</v>
      </c>
      <c r="AC21" s="56">
        <v>32.350853348525277</v>
      </c>
      <c r="AD21" s="34"/>
    </row>
    <row r="22" spans="1:30" x14ac:dyDescent="0.2">
      <c r="A22" s="36" t="s">
        <v>39</v>
      </c>
      <c r="B22" s="46" t="s">
        <v>40</v>
      </c>
      <c r="C22" s="47">
        <v>485.974559</v>
      </c>
      <c r="D22" s="48">
        <v>1729.2641550000001</v>
      </c>
      <c r="E22" s="49">
        <v>255.83429687314148</v>
      </c>
      <c r="F22" s="50">
        <v>2384.3137790000001</v>
      </c>
      <c r="G22" s="51">
        <v>6056.0614189999997</v>
      </c>
      <c r="H22" s="49">
        <v>153.99599131369192</v>
      </c>
      <c r="I22" s="50">
        <v>203.82156211160327</v>
      </c>
      <c r="J22" s="51">
        <v>285.54270430195584</v>
      </c>
      <c r="K22" s="52">
        <v>40.094453866272417</v>
      </c>
      <c r="L22" s="50">
        <v>3344.238613</v>
      </c>
      <c r="M22" s="51">
        <v>10356.011145</v>
      </c>
      <c r="N22" s="49">
        <v>209.6672320193679</v>
      </c>
      <c r="O22" s="50">
        <v>16993.070505</v>
      </c>
      <c r="P22" s="51">
        <v>37171.919886999996</v>
      </c>
      <c r="Q22" s="49">
        <v>118.74751756054107</v>
      </c>
      <c r="R22" s="50">
        <v>196.80013756289654</v>
      </c>
      <c r="S22" s="51">
        <v>278.59769354075712</v>
      </c>
      <c r="T22" s="49">
        <v>41.563769716227149</v>
      </c>
      <c r="U22" s="50">
        <v>4251.7347159999999</v>
      </c>
      <c r="V22" s="51">
        <v>11109.429253</v>
      </c>
      <c r="W22" s="49">
        <v>161.29168433753242</v>
      </c>
      <c r="X22" s="50">
        <v>21842.742279999999</v>
      </c>
      <c r="Y22" s="51">
        <v>40579.137299000002</v>
      </c>
      <c r="Z22" s="49">
        <v>85.778583928794134</v>
      </c>
      <c r="AA22" s="50">
        <v>194.65205703100025</v>
      </c>
      <c r="AB22" s="51">
        <v>273.77194273851092</v>
      </c>
      <c r="AC22" s="49">
        <v>40.64682742854859</v>
      </c>
      <c r="AD22" s="44"/>
    </row>
    <row r="23" spans="1:30" s="35" customFormat="1" x14ac:dyDescent="0.2">
      <c r="A23" s="27" t="s">
        <v>41</v>
      </c>
      <c r="B23" s="53" t="s">
        <v>42</v>
      </c>
      <c r="C23" s="54">
        <v>999.28807400000005</v>
      </c>
      <c r="D23" s="55">
        <v>1834.1352340000001</v>
      </c>
      <c r="E23" s="56">
        <v>83.54419328334744</v>
      </c>
      <c r="F23" s="57">
        <v>2747.2716540000001</v>
      </c>
      <c r="G23" s="58">
        <v>4285.1728599999997</v>
      </c>
      <c r="H23" s="56">
        <v>55.979218646282412</v>
      </c>
      <c r="I23" s="57">
        <v>363.73835566826693</v>
      </c>
      <c r="J23" s="58">
        <v>428.01896071002375</v>
      </c>
      <c r="K23" s="59">
        <v>17.672209718895139</v>
      </c>
      <c r="L23" s="57">
        <v>9408.5680169999996</v>
      </c>
      <c r="M23" s="58">
        <v>11961.288041</v>
      </c>
      <c r="N23" s="56">
        <v>27.131865544125123</v>
      </c>
      <c r="O23" s="57">
        <v>26761.572166999998</v>
      </c>
      <c r="P23" s="58">
        <v>27739.744027000001</v>
      </c>
      <c r="Q23" s="56">
        <v>3.6551360058217908</v>
      </c>
      <c r="R23" s="57">
        <v>351.57007810631592</v>
      </c>
      <c r="S23" s="58">
        <v>431.19677057429539</v>
      </c>
      <c r="T23" s="56">
        <v>22.648882093970492</v>
      </c>
      <c r="U23" s="57">
        <v>10381.372971999999</v>
      </c>
      <c r="V23" s="58">
        <v>12819.346384</v>
      </c>
      <c r="W23" s="56">
        <v>23.484113503826066</v>
      </c>
      <c r="X23" s="57">
        <v>29836.393365</v>
      </c>
      <c r="Y23" s="58">
        <v>29841.222749</v>
      </c>
      <c r="Z23" s="56">
        <v>1.6186219094649346E-2</v>
      </c>
      <c r="AA23" s="57">
        <v>347.94329344705631</v>
      </c>
      <c r="AB23" s="58">
        <v>429.58515781427172</v>
      </c>
      <c r="AC23" s="56">
        <v>23.464129329349515</v>
      </c>
      <c r="AD23" s="34"/>
    </row>
    <row r="24" spans="1:30" x14ac:dyDescent="0.2">
      <c r="A24" s="36" t="s">
        <v>43</v>
      </c>
      <c r="B24" s="46" t="s">
        <v>44</v>
      </c>
      <c r="C24" s="47">
        <v>929.52069900000004</v>
      </c>
      <c r="D24" s="48">
        <v>1661.2536090000001</v>
      </c>
      <c r="E24" s="49">
        <v>78.721529363166979</v>
      </c>
      <c r="F24" s="50">
        <v>2659.5765889999998</v>
      </c>
      <c r="G24" s="51">
        <v>4070.9440039999999</v>
      </c>
      <c r="H24" s="49">
        <v>53.067372484680874</v>
      </c>
      <c r="I24" s="50">
        <v>349.49950411072751</v>
      </c>
      <c r="J24" s="51">
        <v>408.0757699854621</v>
      </c>
      <c r="K24" s="52">
        <v>16.760042628322758</v>
      </c>
      <c r="L24" s="50">
        <v>8458.8907909999998</v>
      </c>
      <c r="M24" s="51">
        <v>10399.616047</v>
      </c>
      <c r="N24" s="49">
        <v>22.943022955975167</v>
      </c>
      <c r="O24" s="50">
        <v>25315.080301000002</v>
      </c>
      <c r="P24" s="51">
        <v>25972.502036000002</v>
      </c>
      <c r="Q24" s="49">
        <v>2.5969569410136506</v>
      </c>
      <c r="R24" s="50">
        <v>334.14433967510882</v>
      </c>
      <c r="S24" s="51">
        <v>400.40871043480081</v>
      </c>
      <c r="T24" s="49">
        <v>19.831061877068269</v>
      </c>
      <c r="U24" s="50">
        <v>9319.4114539999991</v>
      </c>
      <c r="V24" s="51">
        <v>11127.131670000001</v>
      </c>
      <c r="W24" s="49">
        <v>19.397364575250165</v>
      </c>
      <c r="X24" s="50">
        <v>28193.703871000002</v>
      </c>
      <c r="Y24" s="51">
        <v>27912.302661000002</v>
      </c>
      <c r="Z24" s="49">
        <v>-0.99809947386674258</v>
      </c>
      <c r="AA24" s="50">
        <v>330.54938423985971</v>
      </c>
      <c r="AB24" s="51">
        <v>398.64613841219199</v>
      </c>
      <c r="AC24" s="49">
        <v>20.601083353680849</v>
      </c>
      <c r="AD24" s="44"/>
    </row>
    <row r="25" spans="1:30" x14ac:dyDescent="0.2">
      <c r="A25" s="45" t="s">
        <v>45</v>
      </c>
      <c r="B25" s="37" t="s">
        <v>46</v>
      </c>
      <c r="C25" s="38">
        <v>68.664204999999995</v>
      </c>
      <c r="D25" s="39">
        <v>170.40947600000001</v>
      </c>
      <c r="E25" s="40">
        <v>148.17803686797225</v>
      </c>
      <c r="F25" s="41">
        <v>85.160861999999995</v>
      </c>
      <c r="G25" s="42">
        <v>210.46383399999999</v>
      </c>
      <c r="H25" s="40">
        <v>147.13680563731262</v>
      </c>
      <c r="I25" s="41">
        <v>806.28828064234483</v>
      </c>
      <c r="J25" s="42">
        <v>809.68531629049403</v>
      </c>
      <c r="K25" s="43">
        <v>0.42131775069864652</v>
      </c>
      <c r="L25" s="41">
        <v>932.53080799999998</v>
      </c>
      <c r="M25" s="42">
        <v>1536.039595</v>
      </c>
      <c r="N25" s="40">
        <v>64.717302830385421</v>
      </c>
      <c r="O25" s="41">
        <v>1404.3650250000001</v>
      </c>
      <c r="P25" s="42">
        <v>1718.4633229999999</v>
      </c>
      <c r="Q25" s="40">
        <v>22.365858762396897</v>
      </c>
      <c r="R25" s="41">
        <v>664.02309328374224</v>
      </c>
      <c r="S25" s="42">
        <v>893.84485222440787</v>
      </c>
      <c r="T25" s="40">
        <v>34.610506963567467</v>
      </c>
      <c r="U25" s="41">
        <v>1043.9260420000001</v>
      </c>
      <c r="V25" s="42">
        <v>1664.6487709999999</v>
      </c>
      <c r="W25" s="40">
        <v>59.460412330627513</v>
      </c>
      <c r="X25" s="41">
        <v>1598.5186209999999</v>
      </c>
      <c r="Y25" s="42">
        <v>1876.31826</v>
      </c>
      <c r="Z25" s="40">
        <v>17.378567590674333</v>
      </c>
      <c r="AA25" s="41">
        <v>653.05841814150517</v>
      </c>
      <c r="AB25" s="42">
        <v>887.18892017817905</v>
      </c>
      <c r="AC25" s="40">
        <v>35.851387185693142</v>
      </c>
      <c r="AD25" s="44"/>
    </row>
    <row r="26" spans="1:30" s="35" customFormat="1" x14ac:dyDescent="0.2">
      <c r="A26" s="61" t="s">
        <v>47</v>
      </c>
      <c r="B26" s="60" t="s">
        <v>48</v>
      </c>
      <c r="C26" s="28">
        <v>617.90169200000003</v>
      </c>
      <c r="D26" s="29">
        <v>948.19849499999998</v>
      </c>
      <c r="E26" s="30">
        <v>53.454587886126049</v>
      </c>
      <c r="F26" s="31">
        <v>183.16514000000001</v>
      </c>
      <c r="G26" s="32">
        <v>223.701469</v>
      </c>
      <c r="H26" s="30">
        <v>22.131028316851122</v>
      </c>
      <c r="I26" s="31">
        <v>3373.4677461005954</v>
      </c>
      <c r="J26" s="32">
        <v>4238.6779990255673</v>
      </c>
      <c r="K26" s="33">
        <v>25.647503342074994</v>
      </c>
      <c r="L26" s="31">
        <v>5582.6869509999997</v>
      </c>
      <c r="M26" s="32">
        <v>8484.0233509999998</v>
      </c>
      <c r="N26" s="30">
        <v>51.970250624214167</v>
      </c>
      <c r="O26" s="31">
        <v>2167.2702859999999</v>
      </c>
      <c r="P26" s="32">
        <v>2041.489075</v>
      </c>
      <c r="Q26" s="30">
        <v>-5.8036697966337591</v>
      </c>
      <c r="R26" s="31">
        <v>2575.907115537319</v>
      </c>
      <c r="S26" s="32">
        <v>4155.8014955333529</v>
      </c>
      <c r="T26" s="30">
        <v>61.333515112654879</v>
      </c>
      <c r="U26" s="31">
        <v>6171.4007959999999</v>
      </c>
      <c r="V26" s="32">
        <v>9274.8127929999991</v>
      </c>
      <c r="W26" s="30">
        <v>50.286994793977399</v>
      </c>
      <c r="X26" s="31">
        <v>2430.9939199999999</v>
      </c>
      <c r="Y26" s="32">
        <v>2261.3854289999999</v>
      </c>
      <c r="Z26" s="30">
        <v>-6.976919588511354</v>
      </c>
      <c r="AA26" s="31">
        <v>2538.6327564323979</v>
      </c>
      <c r="AB26" s="32">
        <v>4101.3852278606855</v>
      </c>
      <c r="AC26" s="30">
        <v>61.558824035047181</v>
      </c>
      <c r="AD26" s="34"/>
    </row>
    <row r="27" spans="1:30" x14ac:dyDescent="0.2">
      <c r="A27" s="62" t="s">
        <v>49</v>
      </c>
      <c r="B27" s="37" t="s">
        <v>50</v>
      </c>
      <c r="C27" s="38">
        <v>570.41672700000004</v>
      </c>
      <c r="D27" s="39">
        <v>884.79146200000002</v>
      </c>
      <c r="E27" s="40">
        <v>55.113169042814533</v>
      </c>
      <c r="F27" s="41">
        <v>175.104412</v>
      </c>
      <c r="G27" s="42">
        <v>216.443727</v>
      </c>
      <c r="H27" s="40">
        <v>23.608380010436282</v>
      </c>
      <c r="I27" s="41">
        <v>3257.5805514255117</v>
      </c>
      <c r="J27" s="42">
        <v>4087.8591136069281</v>
      </c>
      <c r="K27" s="43">
        <v>25.487583471054553</v>
      </c>
      <c r="L27" s="41">
        <v>5084.6537470000003</v>
      </c>
      <c r="M27" s="42">
        <v>7818.0825919999997</v>
      </c>
      <c r="N27" s="40">
        <v>53.758406786553593</v>
      </c>
      <c r="O27" s="41">
        <v>2075.13247</v>
      </c>
      <c r="P27" s="42">
        <v>1950.1841979999999</v>
      </c>
      <c r="Q27" s="40">
        <v>-6.0212190694505452</v>
      </c>
      <c r="R27" s="41">
        <v>2450.279112542632</v>
      </c>
      <c r="S27" s="42">
        <v>4008.8944418777414</v>
      </c>
      <c r="T27" s="40">
        <v>63.609705578306496</v>
      </c>
      <c r="U27" s="41">
        <v>5624.4584160000004</v>
      </c>
      <c r="V27" s="42">
        <v>8538.1141009999992</v>
      </c>
      <c r="W27" s="40">
        <v>51.803310994556725</v>
      </c>
      <c r="X27" s="41">
        <v>2329.6849470000002</v>
      </c>
      <c r="Y27" s="42">
        <v>2157.8247679999999</v>
      </c>
      <c r="Z27" s="40">
        <v>-7.3769708312409144</v>
      </c>
      <c r="AA27" s="41">
        <v>2414.2570965412174</v>
      </c>
      <c r="AB27" s="42">
        <v>3956.8153205107706</v>
      </c>
      <c r="AC27" s="40">
        <v>63.893701552311775</v>
      </c>
      <c r="AD27" s="44"/>
    </row>
    <row r="28" spans="1:30" x14ac:dyDescent="0.2">
      <c r="A28" s="36" t="s">
        <v>51</v>
      </c>
      <c r="B28" s="46" t="s">
        <v>52</v>
      </c>
      <c r="C28" s="47">
        <v>40.667811999999998</v>
      </c>
      <c r="D28" s="48">
        <v>56.794794000000003</v>
      </c>
      <c r="E28" s="49">
        <v>39.655396262774126</v>
      </c>
      <c r="F28" s="50">
        <v>6.8753000000000002</v>
      </c>
      <c r="G28" s="51">
        <v>6.2968479999999998</v>
      </c>
      <c r="H28" s="49">
        <v>-8.4134801390484792</v>
      </c>
      <c r="I28" s="50">
        <v>5915.0599973819317</v>
      </c>
      <c r="J28" s="51">
        <v>9019.5593096736648</v>
      </c>
      <c r="K28" s="52">
        <v>52.484663108502993</v>
      </c>
      <c r="L28" s="50">
        <v>430.45979</v>
      </c>
      <c r="M28" s="51">
        <v>580.56291899999997</v>
      </c>
      <c r="N28" s="49">
        <v>34.870418210258379</v>
      </c>
      <c r="O28" s="50">
        <v>77.331151000000006</v>
      </c>
      <c r="P28" s="51">
        <v>78.404224999999997</v>
      </c>
      <c r="Q28" s="49">
        <v>1.3876348484713308</v>
      </c>
      <c r="R28" s="50">
        <v>5566.4474721189645</v>
      </c>
      <c r="S28" s="51">
        <v>7404.7402292414727</v>
      </c>
      <c r="T28" s="49">
        <v>33.024523564267639</v>
      </c>
      <c r="U28" s="50">
        <v>473.91512599999999</v>
      </c>
      <c r="V28" s="51">
        <v>642.899452</v>
      </c>
      <c r="W28" s="49">
        <v>35.657086412557334</v>
      </c>
      <c r="X28" s="50">
        <v>85.130143000000004</v>
      </c>
      <c r="Y28" s="51">
        <v>89.271236999999999</v>
      </c>
      <c r="Z28" s="49">
        <v>4.8644273979429276</v>
      </c>
      <c r="AA28" s="50">
        <v>5566.9485484125162</v>
      </c>
      <c r="AB28" s="51">
        <v>7201.6415768944707</v>
      </c>
      <c r="AC28" s="49">
        <v>29.364256095884112</v>
      </c>
      <c r="AD28" s="44"/>
    </row>
    <row r="29" spans="1:30" s="35" customFormat="1" x14ac:dyDescent="0.2">
      <c r="A29" s="60" t="s">
        <v>53</v>
      </c>
      <c r="B29" s="53" t="s">
        <v>54</v>
      </c>
      <c r="C29" s="54">
        <v>328.36426599999999</v>
      </c>
      <c r="D29" s="55">
        <v>557.48939299999995</v>
      </c>
      <c r="E29" s="56">
        <v>69.777728798297417</v>
      </c>
      <c r="F29" s="57">
        <v>178.872535</v>
      </c>
      <c r="G29" s="58">
        <v>277.78627599999999</v>
      </c>
      <c r="H29" s="56">
        <v>55.298450933230178</v>
      </c>
      <c r="I29" s="57">
        <v>1835.7444646267243</v>
      </c>
      <c r="J29" s="58">
        <v>2006.9004164914181</v>
      </c>
      <c r="K29" s="59">
        <v>9.3235172521408884</v>
      </c>
      <c r="L29" s="57">
        <v>3308.233346</v>
      </c>
      <c r="M29" s="58">
        <v>3797.5858490000001</v>
      </c>
      <c r="N29" s="56">
        <v>14.791958481153644</v>
      </c>
      <c r="O29" s="57">
        <v>1899.4119760000001</v>
      </c>
      <c r="P29" s="58">
        <v>1762.2685329999999</v>
      </c>
      <c r="Q29" s="56">
        <v>-7.2203105346746561</v>
      </c>
      <c r="R29" s="57">
        <v>1741.7144820613682</v>
      </c>
      <c r="S29" s="58">
        <v>2154.9416436183965</v>
      </c>
      <c r="T29" s="56">
        <v>23.725310078834628</v>
      </c>
      <c r="U29" s="57">
        <v>3905.1140700000001</v>
      </c>
      <c r="V29" s="58">
        <v>4345.2708990000001</v>
      </c>
      <c r="W29" s="56">
        <v>11.271292492615981</v>
      </c>
      <c r="X29" s="57">
        <v>2283.2423229999999</v>
      </c>
      <c r="Y29" s="58">
        <v>2052.1529399999999</v>
      </c>
      <c r="Z29" s="56">
        <v>-10.121106317631966</v>
      </c>
      <c r="AA29" s="57">
        <v>1710.3371073066783</v>
      </c>
      <c r="AB29" s="58">
        <v>2117.4205948802237</v>
      </c>
      <c r="AC29" s="56">
        <v>23.801359733964532</v>
      </c>
      <c r="AD29" s="34"/>
    </row>
    <row r="30" spans="1:30" x14ac:dyDescent="0.2">
      <c r="A30" s="36"/>
      <c r="B30" s="46" t="s">
        <v>55</v>
      </c>
      <c r="C30" s="47">
        <v>290.06882999999999</v>
      </c>
      <c r="D30" s="48">
        <v>526.08744300000001</v>
      </c>
      <c r="E30" s="49">
        <v>81.366416722541345</v>
      </c>
      <c r="F30" s="50">
        <v>166.35613699999999</v>
      </c>
      <c r="G30" s="51">
        <v>268.60055699999998</v>
      </c>
      <c r="H30" s="49">
        <v>61.461165090651271</v>
      </c>
      <c r="I30" s="50">
        <v>1743.6617321788374</v>
      </c>
      <c r="J30" s="51">
        <v>1958.623797641641</v>
      </c>
      <c r="K30" s="52">
        <v>12.328197694296605</v>
      </c>
      <c r="L30" s="50">
        <v>2918.4348249999998</v>
      </c>
      <c r="M30" s="51">
        <v>3342.8402590000001</v>
      </c>
      <c r="N30" s="49">
        <v>14.542227579127109</v>
      </c>
      <c r="O30" s="50">
        <v>1746.0380740000001</v>
      </c>
      <c r="P30" s="51">
        <v>1627.997836</v>
      </c>
      <c r="Q30" s="49">
        <v>-6.7604618569159562</v>
      </c>
      <c r="R30" s="50">
        <v>1671.4611602450082</v>
      </c>
      <c r="S30" s="51">
        <v>2053.3444118165276</v>
      </c>
      <c r="T30" s="49">
        <v>22.84727043944843</v>
      </c>
      <c r="U30" s="50">
        <v>3484.4611220000002</v>
      </c>
      <c r="V30" s="51">
        <v>3830.422603</v>
      </c>
      <c r="W30" s="49">
        <v>9.9286939611892056</v>
      </c>
      <c r="X30" s="50">
        <v>2116.4945950000001</v>
      </c>
      <c r="Y30" s="51">
        <v>1898.5647759999999</v>
      </c>
      <c r="Z30" s="49">
        <v>-10.296734020244457</v>
      </c>
      <c r="AA30" s="50">
        <v>1646.3359416233236</v>
      </c>
      <c r="AB30" s="51">
        <v>2017.5359047112122</v>
      </c>
      <c r="AC30" s="49">
        <v>22.547036343134017</v>
      </c>
      <c r="AD30" s="44"/>
    </row>
    <row r="31" spans="1:30" s="35" customFormat="1" x14ac:dyDescent="0.2">
      <c r="A31" s="60" t="s">
        <v>56</v>
      </c>
      <c r="B31" s="53" t="s">
        <v>57</v>
      </c>
      <c r="C31" s="54">
        <v>169.184031</v>
      </c>
      <c r="D31" s="55">
        <v>335.54910899999999</v>
      </c>
      <c r="E31" s="56">
        <v>98.333794872164958</v>
      </c>
      <c r="F31" s="57">
        <v>51.994599000000001</v>
      </c>
      <c r="G31" s="58">
        <v>69.730110999999994</v>
      </c>
      <c r="H31" s="56">
        <v>34.110296725242549</v>
      </c>
      <c r="I31" s="57">
        <v>3253.8770228807807</v>
      </c>
      <c r="J31" s="58">
        <v>4812.1120730755756</v>
      </c>
      <c r="K31" s="59">
        <v>47.88856613933217</v>
      </c>
      <c r="L31" s="57">
        <v>1337.400065</v>
      </c>
      <c r="M31" s="58">
        <v>2165.2113899999999</v>
      </c>
      <c r="N31" s="56">
        <v>61.897060323531527</v>
      </c>
      <c r="O31" s="57">
        <v>427.43272100000002</v>
      </c>
      <c r="P31" s="58">
        <v>524.91904099999999</v>
      </c>
      <c r="Q31" s="56">
        <v>22.807406922878037</v>
      </c>
      <c r="R31" s="57">
        <v>3128.9136261517051</v>
      </c>
      <c r="S31" s="58">
        <v>4124.8482544568233</v>
      </c>
      <c r="T31" s="56">
        <v>31.830045418352839</v>
      </c>
      <c r="U31" s="57">
        <v>1535.738589</v>
      </c>
      <c r="V31" s="58">
        <v>2291.9871090000001</v>
      </c>
      <c r="W31" s="56">
        <v>49.243310379563574</v>
      </c>
      <c r="X31" s="57">
        <v>487.43101799999999</v>
      </c>
      <c r="Y31" s="58">
        <v>561.91489100000001</v>
      </c>
      <c r="Z31" s="56">
        <v>15.280905451117599</v>
      </c>
      <c r="AA31" s="57">
        <v>3150.6788289784222</v>
      </c>
      <c r="AB31" s="58">
        <v>4078.8865817759579</v>
      </c>
      <c r="AC31" s="56">
        <v>29.460563998473255</v>
      </c>
      <c r="AD31" s="34"/>
    </row>
    <row r="32" spans="1:30" s="35" customFormat="1" x14ac:dyDescent="0.2">
      <c r="A32" s="61" t="s">
        <v>58</v>
      </c>
      <c r="B32" s="60" t="s">
        <v>59</v>
      </c>
      <c r="C32" s="28">
        <v>109.94840499999999</v>
      </c>
      <c r="D32" s="29">
        <v>186.30054799999999</v>
      </c>
      <c r="E32" s="30">
        <v>69.443611301137125</v>
      </c>
      <c r="F32" s="31">
        <v>137.709993</v>
      </c>
      <c r="G32" s="32">
        <v>219.67840100000001</v>
      </c>
      <c r="H32" s="30">
        <v>59.522483600736244</v>
      </c>
      <c r="I32" s="31">
        <v>798.40542145695997</v>
      </c>
      <c r="J32" s="32">
        <v>848.06037895368695</v>
      </c>
      <c r="K32" s="33">
        <v>6.2192660723814575</v>
      </c>
      <c r="L32" s="31">
        <v>1673.9550630000001</v>
      </c>
      <c r="M32" s="32">
        <v>1974.774206</v>
      </c>
      <c r="N32" s="30">
        <v>17.970562630330299</v>
      </c>
      <c r="O32" s="31">
        <v>2169.2319069999999</v>
      </c>
      <c r="P32" s="32">
        <v>2365.7766270000002</v>
      </c>
      <c r="Q32" s="30">
        <v>9.06056744628183</v>
      </c>
      <c r="R32" s="31">
        <v>771.68100727185197</v>
      </c>
      <c r="S32" s="32">
        <v>834.72555416365606</v>
      </c>
      <c r="T32" s="30">
        <v>8.1697678571470256</v>
      </c>
      <c r="U32" s="31">
        <v>1831.129999</v>
      </c>
      <c r="V32" s="32">
        <v>2166.2596060000001</v>
      </c>
      <c r="W32" s="30">
        <v>18.301792182041577</v>
      </c>
      <c r="X32" s="31">
        <v>2380.4773580000001</v>
      </c>
      <c r="Y32" s="32">
        <v>2620.268861</v>
      </c>
      <c r="Z32" s="30">
        <v>10.073252837047143</v>
      </c>
      <c r="AA32" s="31">
        <v>769.22806799492355</v>
      </c>
      <c r="AB32" s="32">
        <v>826.73180536644179</v>
      </c>
      <c r="AC32" s="30">
        <v>7.4755121093550203</v>
      </c>
      <c r="AD32" s="34"/>
    </row>
    <row r="33" spans="1:30" s="35" customFormat="1" x14ac:dyDescent="0.2">
      <c r="A33" s="60" t="s">
        <v>60</v>
      </c>
      <c r="B33" s="53" t="s">
        <v>61</v>
      </c>
      <c r="C33" s="54">
        <v>137.32026300000001</v>
      </c>
      <c r="D33" s="55">
        <v>113.834306</v>
      </c>
      <c r="E33" s="56">
        <v>-17.103052737380796</v>
      </c>
      <c r="F33" s="57">
        <v>27.189209999999999</v>
      </c>
      <c r="G33" s="58">
        <v>31.533754999999999</v>
      </c>
      <c r="H33" s="56">
        <v>15.978930612548137</v>
      </c>
      <c r="I33" s="57">
        <v>5050.5425865628322</v>
      </c>
      <c r="J33" s="58">
        <v>3609.9191485441552</v>
      </c>
      <c r="K33" s="59">
        <v>-28.524132077442776</v>
      </c>
      <c r="L33" s="57">
        <v>1604.8007990000001</v>
      </c>
      <c r="M33" s="58">
        <v>1573.123789</v>
      </c>
      <c r="N33" s="56">
        <v>-1.9738904678847979</v>
      </c>
      <c r="O33" s="57">
        <v>377.88095299999998</v>
      </c>
      <c r="P33" s="58">
        <v>338.59816599999999</v>
      </c>
      <c r="Q33" s="56">
        <v>-10.395545657470596</v>
      </c>
      <c r="R33" s="57">
        <v>4246.8422561642055</v>
      </c>
      <c r="S33" s="58">
        <v>4645.9902827707583</v>
      </c>
      <c r="T33" s="56">
        <v>9.3987014946740111</v>
      </c>
      <c r="U33" s="57">
        <v>1735.6277190000001</v>
      </c>
      <c r="V33" s="58">
        <v>1730.003592</v>
      </c>
      <c r="W33" s="56">
        <v>-0.32403993888968641</v>
      </c>
      <c r="X33" s="57">
        <v>419.53817400000003</v>
      </c>
      <c r="Y33" s="58">
        <v>369.46718199999998</v>
      </c>
      <c r="Z33" s="56">
        <v>-11.934788084385396</v>
      </c>
      <c r="AA33" s="57">
        <v>4136.995931626474</v>
      </c>
      <c r="AB33" s="58">
        <v>4682.4283083416058</v>
      </c>
      <c r="AC33" s="56">
        <v>13.184261858838543</v>
      </c>
      <c r="AD33" s="34"/>
    </row>
    <row r="34" spans="1:30" s="35" customFormat="1" x14ac:dyDescent="0.2">
      <c r="A34" s="61" t="s">
        <v>62</v>
      </c>
      <c r="B34" s="60" t="s">
        <v>63</v>
      </c>
      <c r="C34" s="28">
        <v>163.985218</v>
      </c>
      <c r="D34" s="29">
        <v>125.09768</v>
      </c>
      <c r="E34" s="30">
        <v>-23.714050860364743</v>
      </c>
      <c r="F34" s="31">
        <v>168.039625</v>
      </c>
      <c r="G34" s="32">
        <v>114.684091</v>
      </c>
      <c r="H34" s="30">
        <v>-31.751757360801069</v>
      </c>
      <c r="I34" s="31">
        <v>975.87231583026926</v>
      </c>
      <c r="J34" s="32">
        <v>1090.8023851364005</v>
      </c>
      <c r="K34" s="33">
        <v>11.777162590000213</v>
      </c>
      <c r="L34" s="31">
        <v>1094.1233299999999</v>
      </c>
      <c r="M34" s="32">
        <v>921.70909400000005</v>
      </c>
      <c r="N34" s="30">
        <v>-15.758208537606077</v>
      </c>
      <c r="O34" s="31">
        <v>1111.652775</v>
      </c>
      <c r="P34" s="32">
        <v>899.92883099999995</v>
      </c>
      <c r="Q34" s="30">
        <v>-19.045870145918542</v>
      </c>
      <c r="R34" s="31">
        <v>984.23118675703381</v>
      </c>
      <c r="S34" s="32">
        <v>1024.2022060520028</v>
      </c>
      <c r="T34" s="30">
        <v>4.0611413083414316</v>
      </c>
      <c r="U34" s="31">
        <v>1206.5500489999999</v>
      </c>
      <c r="V34" s="32">
        <v>1045.769202</v>
      </c>
      <c r="W34" s="30">
        <v>-13.32566743777075</v>
      </c>
      <c r="X34" s="31">
        <v>1236.6074610000001</v>
      </c>
      <c r="Y34" s="32">
        <v>1033.5520200000001</v>
      </c>
      <c r="Z34" s="30">
        <v>-16.420363567578377</v>
      </c>
      <c r="AA34" s="31">
        <v>975.69365142298773</v>
      </c>
      <c r="AB34" s="32">
        <v>1011.8205777392799</v>
      </c>
      <c r="AC34" s="30">
        <v>3.7026915429452023</v>
      </c>
      <c r="AD34" s="34"/>
    </row>
    <row r="35" spans="1:30" s="35" customFormat="1" x14ac:dyDescent="0.2">
      <c r="A35" s="60" t="s">
        <v>64</v>
      </c>
      <c r="B35" s="53" t="s">
        <v>65</v>
      </c>
      <c r="C35" s="54">
        <v>10.430719</v>
      </c>
      <c r="D35" s="55">
        <v>34.291625000000003</v>
      </c>
      <c r="E35" s="56">
        <v>228.75610013077724</v>
      </c>
      <c r="F35" s="57">
        <v>1.1597869999999999</v>
      </c>
      <c r="G35" s="58">
        <v>8.6750500000000006</v>
      </c>
      <c r="H35" s="56">
        <v>647.98648372502896</v>
      </c>
      <c r="I35" s="57">
        <v>8993.650558249059</v>
      </c>
      <c r="J35" s="58">
        <v>3952.9022887476153</v>
      </c>
      <c r="K35" s="59">
        <v>-56.04785550488198</v>
      </c>
      <c r="L35" s="57">
        <v>149.58355800000001</v>
      </c>
      <c r="M35" s="58">
        <v>243.154517</v>
      </c>
      <c r="N35" s="56">
        <v>62.554307606454969</v>
      </c>
      <c r="O35" s="57">
        <v>24.892202000000001</v>
      </c>
      <c r="P35" s="58">
        <v>57.535069999999997</v>
      </c>
      <c r="Q35" s="56">
        <v>131.13692392501073</v>
      </c>
      <c r="R35" s="57">
        <v>6009.2537413925857</v>
      </c>
      <c r="S35" s="58">
        <v>4226.1965962672848</v>
      </c>
      <c r="T35" s="56">
        <v>-29.671856471018231</v>
      </c>
      <c r="U35" s="57">
        <v>163.41193799999999</v>
      </c>
      <c r="V35" s="58">
        <v>262.41304200000002</v>
      </c>
      <c r="W35" s="56">
        <v>60.583764694107003</v>
      </c>
      <c r="X35" s="57">
        <v>28.518443000000001</v>
      </c>
      <c r="Y35" s="58">
        <v>63.373497</v>
      </c>
      <c r="Z35" s="56">
        <v>122.2193441626529</v>
      </c>
      <c r="AA35" s="57">
        <v>5730.0441682598166</v>
      </c>
      <c r="AB35" s="58">
        <v>4140.7379176187806</v>
      </c>
      <c r="AC35" s="56">
        <v>-27.736369982008359</v>
      </c>
      <c r="AD35" s="34"/>
    </row>
    <row r="36" spans="1:30" s="35" customFormat="1" x14ac:dyDescent="0.2">
      <c r="A36" s="61" t="s">
        <v>66</v>
      </c>
      <c r="B36" s="60" t="s">
        <v>67</v>
      </c>
      <c r="C36" s="28">
        <v>31.196764999999999</v>
      </c>
      <c r="D36" s="29">
        <v>26.745856</v>
      </c>
      <c r="E36" s="30">
        <v>-14.267213283172154</v>
      </c>
      <c r="F36" s="31">
        <v>7.4675060000000002</v>
      </c>
      <c r="G36" s="32">
        <v>6.3257289999999999</v>
      </c>
      <c r="H36" s="30">
        <v>-15.289937497204553</v>
      </c>
      <c r="I36" s="31">
        <v>4177.6685549365475</v>
      </c>
      <c r="J36" s="32">
        <v>4228.1065154703911</v>
      </c>
      <c r="K36" s="33">
        <v>1.2073231724963884</v>
      </c>
      <c r="L36" s="31">
        <v>322.38574399999999</v>
      </c>
      <c r="M36" s="32">
        <v>316.71674000000002</v>
      </c>
      <c r="N36" s="30">
        <v>-1.7584536864632461</v>
      </c>
      <c r="O36" s="31">
        <v>80.878575999999995</v>
      </c>
      <c r="P36" s="32">
        <v>77.800894999999997</v>
      </c>
      <c r="Q36" s="30">
        <v>-3.8053105682770649</v>
      </c>
      <c r="R36" s="31">
        <v>3986.046242950667</v>
      </c>
      <c r="S36" s="32">
        <v>4070.8624238834268</v>
      </c>
      <c r="T36" s="30">
        <v>2.1278273196844388</v>
      </c>
      <c r="U36" s="31">
        <v>349.51846799999998</v>
      </c>
      <c r="V36" s="32">
        <v>349.17942199999999</v>
      </c>
      <c r="W36" s="30">
        <v>-9.7003744019619198E-2</v>
      </c>
      <c r="X36" s="31">
        <v>87.849473000000003</v>
      </c>
      <c r="Y36" s="32">
        <v>85.765934000000001</v>
      </c>
      <c r="Z36" s="30">
        <v>-2.371714853656548</v>
      </c>
      <c r="AA36" s="31">
        <v>3978.6063144624668</v>
      </c>
      <c r="AB36" s="32">
        <v>4071.3067031952332</v>
      </c>
      <c r="AC36" s="30">
        <v>2.3299713871109962</v>
      </c>
      <c r="AD36" s="34"/>
    </row>
    <row r="37" spans="1:30" s="35" customFormat="1" x14ac:dyDescent="0.2">
      <c r="A37" s="60" t="s">
        <v>68</v>
      </c>
      <c r="B37" s="53" t="s">
        <v>69</v>
      </c>
      <c r="C37" s="54">
        <v>39.804938999999997</v>
      </c>
      <c r="D37" s="55">
        <v>30.472058000000001</v>
      </c>
      <c r="E37" s="56">
        <v>-23.446540139152074</v>
      </c>
      <c r="F37" s="57">
        <v>5.3134550000000003</v>
      </c>
      <c r="G37" s="58">
        <v>5.9822860000000002</v>
      </c>
      <c r="H37" s="56">
        <v>12.587497212265841</v>
      </c>
      <c r="I37" s="57">
        <v>7491.3477200804364</v>
      </c>
      <c r="J37" s="58">
        <v>5093.7146769646251</v>
      </c>
      <c r="K37" s="59">
        <v>-32.005363156338277</v>
      </c>
      <c r="L37" s="57">
        <v>323.62462599999998</v>
      </c>
      <c r="M37" s="58">
        <v>335.09240699999998</v>
      </c>
      <c r="N37" s="56">
        <v>3.5435439947020697</v>
      </c>
      <c r="O37" s="57">
        <v>44.611956999999997</v>
      </c>
      <c r="P37" s="58">
        <v>55.097076999999999</v>
      </c>
      <c r="Q37" s="56">
        <v>23.502936667853437</v>
      </c>
      <c r="R37" s="57">
        <v>7254.2127214907878</v>
      </c>
      <c r="S37" s="58">
        <v>6081.8545237889848</v>
      </c>
      <c r="T37" s="56">
        <v>-16.161067268246242</v>
      </c>
      <c r="U37" s="57">
        <v>349.84990599999998</v>
      </c>
      <c r="V37" s="58">
        <v>379.26294100000001</v>
      </c>
      <c r="W37" s="56">
        <v>8.4073296849763945</v>
      </c>
      <c r="X37" s="57">
        <v>48.732646000000003</v>
      </c>
      <c r="Y37" s="58">
        <v>61.346919</v>
      </c>
      <c r="Z37" s="56">
        <v>25.884646197951167</v>
      </c>
      <c r="AA37" s="57">
        <v>7178.9638920899133</v>
      </c>
      <c r="AB37" s="58">
        <v>6182.2655022006893</v>
      </c>
      <c r="AC37" s="56">
        <v>-13.883596642510332</v>
      </c>
      <c r="AD37" s="34"/>
    </row>
    <row r="38" spans="1:30" s="35" customFormat="1" x14ac:dyDescent="0.2">
      <c r="A38" s="61" t="s">
        <v>70</v>
      </c>
      <c r="B38" s="60" t="s">
        <v>71</v>
      </c>
      <c r="C38" s="28">
        <v>5.4070109999999998</v>
      </c>
      <c r="D38" s="29">
        <v>6.4905949999999999</v>
      </c>
      <c r="E38" s="30">
        <v>20.040351314247374</v>
      </c>
      <c r="F38" s="31">
        <v>2.3410669999999998</v>
      </c>
      <c r="G38" s="32">
        <v>2.1046909999999999</v>
      </c>
      <c r="H38" s="30">
        <v>-10.096934432034621</v>
      </c>
      <c r="I38" s="31">
        <v>2309.6353073192695</v>
      </c>
      <c r="J38" s="32">
        <v>3083.8707439714426</v>
      </c>
      <c r="K38" s="33">
        <v>33.52197787237705</v>
      </c>
      <c r="L38" s="31">
        <v>89.174913000000004</v>
      </c>
      <c r="M38" s="32">
        <v>93.331130999999999</v>
      </c>
      <c r="N38" s="30">
        <v>4.6607480289888148</v>
      </c>
      <c r="O38" s="31">
        <v>35.246302999999997</v>
      </c>
      <c r="P38" s="32">
        <v>33.200920000000004</v>
      </c>
      <c r="Q38" s="30">
        <v>-5.8031135917999466</v>
      </c>
      <c r="R38" s="31">
        <v>2530.0501161781422</v>
      </c>
      <c r="S38" s="32">
        <v>2811.1007466058163</v>
      </c>
      <c r="T38" s="30">
        <v>11.108500524575593</v>
      </c>
      <c r="U38" s="31">
        <v>96.574112</v>
      </c>
      <c r="V38" s="32">
        <v>102.01057299999999</v>
      </c>
      <c r="W38" s="30">
        <v>5.6293150280273707</v>
      </c>
      <c r="X38" s="31">
        <v>38.252578</v>
      </c>
      <c r="Y38" s="32">
        <v>36.7864</v>
      </c>
      <c r="Z38" s="30">
        <v>-3.8328867664814581</v>
      </c>
      <c r="AA38" s="31">
        <v>2524.6432279675369</v>
      </c>
      <c r="AB38" s="32">
        <v>2773.0512635104274</v>
      </c>
      <c r="AC38" s="30">
        <v>9.839332258557242</v>
      </c>
      <c r="AD38" s="34"/>
    </row>
    <row r="39" spans="1:30" s="35" customFormat="1" ht="9.75" thickBot="1" x14ac:dyDescent="0.25">
      <c r="A39" s="60" t="s">
        <v>72</v>
      </c>
      <c r="B39" s="63" t="s">
        <v>72</v>
      </c>
      <c r="C39" s="64">
        <v>574.40007100000093</v>
      </c>
      <c r="D39" s="65">
        <v>581.45713500000238</v>
      </c>
      <c r="E39" s="66">
        <v>1.2285973411729323</v>
      </c>
      <c r="F39" s="67" t="s">
        <v>73</v>
      </c>
      <c r="G39" s="68" t="s">
        <v>73</v>
      </c>
      <c r="H39" s="69" t="s">
        <v>73</v>
      </c>
      <c r="I39" s="67" t="s">
        <v>73</v>
      </c>
      <c r="J39" s="68" t="s">
        <v>73</v>
      </c>
      <c r="K39" s="70" t="s">
        <v>73</v>
      </c>
      <c r="L39" s="71">
        <v>5092.503211999996</v>
      </c>
      <c r="M39" s="72">
        <v>6132.6491710000264</v>
      </c>
      <c r="N39" s="66">
        <v>20.42504276774979</v>
      </c>
      <c r="O39" s="67" t="s">
        <v>73</v>
      </c>
      <c r="P39" s="68" t="s">
        <v>73</v>
      </c>
      <c r="Q39" s="69" t="s">
        <v>73</v>
      </c>
      <c r="R39" s="67" t="s">
        <v>73</v>
      </c>
      <c r="S39" s="68" t="s">
        <v>73</v>
      </c>
      <c r="T39" s="69" t="s">
        <v>73</v>
      </c>
      <c r="U39" s="71">
        <v>5547.5410610000108</v>
      </c>
      <c r="V39" s="72">
        <v>6743.894827000011</v>
      </c>
      <c r="W39" s="66">
        <v>21.565478341576139</v>
      </c>
      <c r="X39" s="67" t="s">
        <v>73</v>
      </c>
      <c r="Y39" s="68" t="s">
        <v>73</v>
      </c>
      <c r="Z39" s="69" t="s">
        <v>73</v>
      </c>
      <c r="AA39" s="67" t="s">
        <v>73</v>
      </c>
      <c r="AB39" s="68" t="s">
        <v>73</v>
      </c>
      <c r="AC39" s="69" t="s">
        <v>73</v>
      </c>
      <c r="AD39" s="34"/>
    </row>
    <row r="40" spans="1:30" s="35" customFormat="1" x14ac:dyDescent="0.2">
      <c r="A40" s="60" t="s">
        <v>74</v>
      </c>
      <c r="B40" s="20" t="s">
        <v>74</v>
      </c>
      <c r="C40" s="21"/>
      <c r="D40" s="22"/>
      <c r="E40" s="23"/>
      <c r="F40" s="21"/>
      <c r="G40" s="22"/>
      <c r="H40" s="23"/>
      <c r="I40" s="21"/>
      <c r="J40" s="22"/>
      <c r="K40" s="24"/>
      <c r="L40" s="25"/>
      <c r="M40" s="25"/>
      <c r="N40" s="25"/>
      <c r="O40" s="26"/>
      <c r="P40" s="25"/>
      <c r="Q40" s="25"/>
      <c r="R40" s="26"/>
      <c r="S40" s="25"/>
      <c r="T40" s="25"/>
      <c r="U40" s="25"/>
      <c r="V40" s="25"/>
      <c r="W40" s="25"/>
      <c r="X40" s="26"/>
      <c r="Y40" s="25"/>
      <c r="Z40" s="25"/>
      <c r="AA40" s="26"/>
      <c r="AB40" s="25"/>
      <c r="AC40" s="25"/>
      <c r="AD40" s="34"/>
    </row>
    <row r="41" spans="1:30" s="35" customFormat="1" x14ac:dyDescent="0.2">
      <c r="A41" s="61" t="s">
        <v>37</v>
      </c>
      <c r="B41" s="53" t="s">
        <v>38</v>
      </c>
      <c r="C41" s="57">
        <v>385.12595099999999</v>
      </c>
      <c r="D41" s="58">
        <v>344.91708</v>
      </c>
      <c r="E41" s="56">
        <v>-10.440447052605917</v>
      </c>
      <c r="F41" s="57">
        <v>1278.784384</v>
      </c>
      <c r="G41" s="58">
        <v>866.27337499999999</v>
      </c>
      <c r="H41" s="56">
        <v>-32.258058055860651</v>
      </c>
      <c r="I41" s="57">
        <v>301.16566625198948</v>
      </c>
      <c r="J41" s="58">
        <v>398.16193127256162</v>
      </c>
      <c r="K41" s="59">
        <v>32.206946504789833</v>
      </c>
      <c r="L41" s="57">
        <v>3539.7753560000001</v>
      </c>
      <c r="M41" s="58">
        <v>4074.207492</v>
      </c>
      <c r="N41" s="56">
        <v>15.097911089022231</v>
      </c>
      <c r="O41" s="57">
        <v>11428.405665</v>
      </c>
      <c r="P41" s="58">
        <v>10693.530779999999</v>
      </c>
      <c r="Q41" s="56">
        <v>-6.4302485100838469</v>
      </c>
      <c r="R41" s="57">
        <v>309.73483614085552</v>
      </c>
      <c r="S41" s="58">
        <v>380.99740635898746</v>
      </c>
      <c r="T41" s="56">
        <v>23.007605830209066</v>
      </c>
      <c r="U41" s="57">
        <v>3802.8066079999999</v>
      </c>
      <c r="V41" s="58">
        <v>4437.3015210000003</v>
      </c>
      <c r="W41" s="56">
        <v>16.684911393211731</v>
      </c>
      <c r="X41" s="57">
        <v>12308.985065000001</v>
      </c>
      <c r="Y41" s="58">
        <v>11822.404138</v>
      </c>
      <c r="Z41" s="56">
        <v>-3.9530548167092228</v>
      </c>
      <c r="AA41" s="57">
        <v>308.94558632726716</v>
      </c>
      <c r="AB41" s="58">
        <v>375.32987954095267</v>
      </c>
      <c r="AC41" s="56">
        <v>21.487373877989114</v>
      </c>
      <c r="AD41" s="34"/>
    </row>
    <row r="42" spans="1:30" x14ac:dyDescent="0.2">
      <c r="A42" s="62" t="s">
        <v>75</v>
      </c>
      <c r="B42" s="46" t="s">
        <v>76</v>
      </c>
      <c r="C42" s="50">
        <v>107.658629</v>
      </c>
      <c r="D42" s="51">
        <v>120.819362</v>
      </c>
      <c r="E42" s="49">
        <v>12.224503620606185</v>
      </c>
      <c r="F42" s="50">
        <v>381.03686099999999</v>
      </c>
      <c r="G42" s="51">
        <v>316.20939499999997</v>
      </c>
      <c r="H42" s="49">
        <v>-17.013436923101256</v>
      </c>
      <c r="I42" s="50">
        <v>282.54124474324811</v>
      </c>
      <c r="J42" s="51">
        <v>382.08656640325319</v>
      </c>
      <c r="K42" s="52">
        <v>35.232138143393634</v>
      </c>
      <c r="L42" s="50">
        <v>1541.9567549999999</v>
      </c>
      <c r="M42" s="51">
        <v>1879.3947760000001</v>
      </c>
      <c r="N42" s="49">
        <v>21.883753867014267</v>
      </c>
      <c r="O42" s="50">
        <v>5780.2352250000004</v>
      </c>
      <c r="P42" s="51">
        <v>5217.2693730000001</v>
      </c>
      <c r="Q42" s="49">
        <v>-9.7394972710647778</v>
      </c>
      <c r="R42" s="50">
        <v>266.76366877439659</v>
      </c>
      <c r="S42" s="51">
        <v>360.22575060549781</v>
      </c>
      <c r="T42" s="49">
        <v>35.035536233437604</v>
      </c>
      <c r="U42" s="50">
        <v>1608.859256</v>
      </c>
      <c r="V42" s="51">
        <v>2005.806795</v>
      </c>
      <c r="W42" s="49">
        <v>24.672608092948067</v>
      </c>
      <c r="X42" s="50">
        <v>6063.7506750000002</v>
      </c>
      <c r="Y42" s="51">
        <v>5660.76757</v>
      </c>
      <c r="Z42" s="49">
        <v>-6.6457729975845421</v>
      </c>
      <c r="AA42" s="50">
        <v>265.324110807046</v>
      </c>
      <c r="AB42" s="51">
        <v>354.33477354379346</v>
      </c>
      <c r="AC42" s="49">
        <v>33.547898253950791</v>
      </c>
      <c r="AD42" s="44"/>
    </row>
    <row r="43" spans="1:30" x14ac:dyDescent="0.2">
      <c r="A43" s="36" t="s">
        <v>77</v>
      </c>
      <c r="B43" s="37" t="s">
        <v>78</v>
      </c>
      <c r="C43" s="41">
        <v>50.647502000000003</v>
      </c>
      <c r="D43" s="42">
        <v>85.970550000000003</v>
      </c>
      <c r="E43" s="40">
        <v>69.742922365647956</v>
      </c>
      <c r="F43" s="41">
        <v>99.273392000000001</v>
      </c>
      <c r="G43" s="42">
        <v>135.93406899999999</v>
      </c>
      <c r="H43" s="40">
        <v>36.929006112735621</v>
      </c>
      <c r="I43" s="41">
        <v>510.18204354294659</v>
      </c>
      <c r="J43" s="42">
        <v>632.44299705322589</v>
      </c>
      <c r="K43" s="43">
        <v>23.964182012608902</v>
      </c>
      <c r="L43" s="41">
        <v>611.07174999999995</v>
      </c>
      <c r="M43" s="42">
        <v>675.72147299999995</v>
      </c>
      <c r="N43" s="40">
        <v>10.579727012417116</v>
      </c>
      <c r="O43" s="41">
        <v>1268.9772559999999</v>
      </c>
      <c r="P43" s="42">
        <v>1175.5400119999999</v>
      </c>
      <c r="Q43" s="40">
        <v>-7.3631929617499754</v>
      </c>
      <c r="R43" s="41">
        <v>481.54665271636668</v>
      </c>
      <c r="S43" s="42">
        <v>574.81792716724647</v>
      </c>
      <c r="T43" s="40">
        <v>19.369104514535373</v>
      </c>
      <c r="U43" s="41">
        <v>665.65990199999999</v>
      </c>
      <c r="V43" s="42">
        <v>757.73355100000003</v>
      </c>
      <c r="W43" s="40">
        <v>13.831935606059687</v>
      </c>
      <c r="X43" s="41">
        <v>1388.6484310000001</v>
      </c>
      <c r="Y43" s="42">
        <v>1333.9858380000001</v>
      </c>
      <c r="Z43" s="40">
        <v>-3.9363882016297036</v>
      </c>
      <c r="AA43" s="41">
        <v>479.35812055801756</v>
      </c>
      <c r="AB43" s="42">
        <v>568.02218540493971</v>
      </c>
      <c r="AC43" s="40">
        <v>18.496414485209712</v>
      </c>
      <c r="AD43" s="44"/>
    </row>
    <row r="44" spans="1:30" x14ac:dyDescent="0.2">
      <c r="A44" s="62" t="s">
        <v>79</v>
      </c>
      <c r="B44" s="46" t="s">
        <v>80</v>
      </c>
      <c r="C44" s="50">
        <v>18.769922000000001</v>
      </c>
      <c r="D44" s="51">
        <v>28.496934</v>
      </c>
      <c r="E44" s="49">
        <v>51.822335756110213</v>
      </c>
      <c r="F44" s="50">
        <v>45.791060000000002</v>
      </c>
      <c r="G44" s="51">
        <v>67.576486000000003</v>
      </c>
      <c r="H44" s="49">
        <v>47.575718928541953</v>
      </c>
      <c r="I44" s="50">
        <v>409.90363621195928</v>
      </c>
      <c r="J44" s="51">
        <v>421.69896197325204</v>
      </c>
      <c r="K44" s="52">
        <v>2.8775850515250001</v>
      </c>
      <c r="L44" s="50">
        <v>297.87947400000002</v>
      </c>
      <c r="M44" s="51">
        <v>320.49282799999997</v>
      </c>
      <c r="N44" s="49">
        <v>7.5914441825555068</v>
      </c>
      <c r="O44" s="50">
        <v>702.26978899999995</v>
      </c>
      <c r="P44" s="51">
        <v>815.59374200000002</v>
      </c>
      <c r="Q44" s="49">
        <v>16.136811632089177</v>
      </c>
      <c r="R44" s="50">
        <v>424.16672148771596</v>
      </c>
      <c r="S44" s="51">
        <v>392.9564579714492</v>
      </c>
      <c r="T44" s="49">
        <v>-7.3580179526579474</v>
      </c>
      <c r="U44" s="50">
        <v>370.70344699999998</v>
      </c>
      <c r="V44" s="51">
        <v>336.804687</v>
      </c>
      <c r="W44" s="49">
        <v>-9.1444415406258699</v>
      </c>
      <c r="X44" s="50">
        <v>880.88100199999997</v>
      </c>
      <c r="Y44" s="51">
        <v>857.92956100000004</v>
      </c>
      <c r="Z44" s="49">
        <v>-2.6055098189074033</v>
      </c>
      <c r="AA44" s="50">
        <v>420.83260526488232</v>
      </c>
      <c r="AB44" s="51">
        <v>392.57848465720366</v>
      </c>
      <c r="AC44" s="49">
        <v>-6.7138620568372609</v>
      </c>
      <c r="AD44" s="44"/>
    </row>
    <row r="45" spans="1:30" s="35" customFormat="1" x14ac:dyDescent="0.2">
      <c r="A45" s="61" t="s">
        <v>29</v>
      </c>
      <c r="B45" s="53" t="s">
        <v>81</v>
      </c>
      <c r="C45" s="57">
        <v>143.92121700000001</v>
      </c>
      <c r="D45" s="58">
        <v>160.59521100000001</v>
      </c>
      <c r="E45" s="56">
        <v>11.585500975856799</v>
      </c>
      <c r="F45" s="57">
        <v>103.714468</v>
      </c>
      <c r="G45" s="58">
        <v>115.146461</v>
      </c>
      <c r="H45" s="56">
        <v>11.022563409378927</v>
      </c>
      <c r="I45" s="57">
        <v>1387.6676974325319</v>
      </c>
      <c r="J45" s="58">
        <v>1394.7038372286579</v>
      </c>
      <c r="K45" s="59">
        <v>0.50704789115898485</v>
      </c>
      <c r="L45" s="57">
        <v>1482.6551810000001</v>
      </c>
      <c r="M45" s="58">
        <v>1555.215467</v>
      </c>
      <c r="N45" s="56">
        <v>4.8939420932020417</v>
      </c>
      <c r="O45" s="57">
        <v>1287.3982100000001</v>
      </c>
      <c r="P45" s="58">
        <v>1059.1840979999999</v>
      </c>
      <c r="Q45" s="56">
        <v>-17.726769404161292</v>
      </c>
      <c r="R45" s="57">
        <v>1151.6678906987138</v>
      </c>
      <c r="S45" s="58">
        <v>1468.3145922759124</v>
      </c>
      <c r="T45" s="56">
        <v>27.49461925044119</v>
      </c>
      <c r="U45" s="57">
        <v>1597.6755889999999</v>
      </c>
      <c r="V45" s="58">
        <v>1682.516032</v>
      </c>
      <c r="W45" s="56">
        <v>5.3102421783324916</v>
      </c>
      <c r="X45" s="57">
        <v>1389.372241</v>
      </c>
      <c r="Y45" s="58">
        <v>1149.8523090000001</v>
      </c>
      <c r="Z45" s="56">
        <v>-17.239435547352343</v>
      </c>
      <c r="AA45" s="57">
        <v>1149.9262342034945</v>
      </c>
      <c r="AB45" s="58">
        <v>1463.2453392760026</v>
      </c>
      <c r="AC45" s="56">
        <v>27.246887300517251</v>
      </c>
      <c r="AD45" s="34"/>
    </row>
    <row r="46" spans="1:30" x14ac:dyDescent="0.2">
      <c r="A46" s="62" t="s">
        <v>35</v>
      </c>
      <c r="B46" s="46" t="s">
        <v>36</v>
      </c>
      <c r="C46" s="50">
        <v>71.404871</v>
      </c>
      <c r="D46" s="51">
        <v>89.564119000000005</v>
      </c>
      <c r="E46" s="49">
        <v>25.431385486292669</v>
      </c>
      <c r="F46" s="50">
        <v>48.970098999999998</v>
      </c>
      <c r="G46" s="51">
        <v>63.491534000000001</v>
      </c>
      <c r="H46" s="49">
        <v>29.653677032590853</v>
      </c>
      <c r="I46" s="50">
        <v>1458.1320531943381</v>
      </c>
      <c r="J46" s="51">
        <v>1410.6466383376403</v>
      </c>
      <c r="K46" s="52">
        <v>-3.2565922100588396</v>
      </c>
      <c r="L46" s="50">
        <v>796.63699999999994</v>
      </c>
      <c r="M46" s="51">
        <v>828.44367799999998</v>
      </c>
      <c r="N46" s="49">
        <v>3.9926187209481823</v>
      </c>
      <c r="O46" s="50">
        <v>741.55882099999997</v>
      </c>
      <c r="P46" s="51">
        <v>539.78063699999996</v>
      </c>
      <c r="Q46" s="49">
        <v>-27.210003884506417</v>
      </c>
      <c r="R46" s="50">
        <v>1074.2735133616595</v>
      </c>
      <c r="S46" s="51">
        <v>1534.7784288898085</v>
      </c>
      <c r="T46" s="49">
        <v>42.866635898628715</v>
      </c>
      <c r="U46" s="50">
        <v>862.04764399999999</v>
      </c>
      <c r="V46" s="51">
        <v>894.52523799999994</v>
      </c>
      <c r="W46" s="49">
        <v>3.7674940852804983</v>
      </c>
      <c r="X46" s="50">
        <v>801.24693000000002</v>
      </c>
      <c r="Y46" s="51">
        <v>584.13866299999995</v>
      </c>
      <c r="Z46" s="49">
        <v>-27.096299389253208</v>
      </c>
      <c r="AA46" s="50">
        <v>1075.8826171103083</v>
      </c>
      <c r="AB46" s="51">
        <v>1531.3576975129961</v>
      </c>
      <c r="AC46" s="49">
        <v>42.335016214504819</v>
      </c>
      <c r="AD46" s="44"/>
    </row>
    <row r="47" spans="1:30" x14ac:dyDescent="0.2">
      <c r="A47" s="36" t="s">
        <v>82</v>
      </c>
      <c r="B47" s="37" t="s">
        <v>83</v>
      </c>
      <c r="C47" s="41">
        <v>41.870303999999997</v>
      </c>
      <c r="D47" s="42">
        <v>39.257446000000002</v>
      </c>
      <c r="E47" s="40">
        <v>-6.2403607100631415</v>
      </c>
      <c r="F47" s="41">
        <v>23.245944000000001</v>
      </c>
      <c r="G47" s="42">
        <v>23.552409999999998</v>
      </c>
      <c r="H47" s="40">
        <v>1.3183633239415737</v>
      </c>
      <c r="I47" s="41">
        <v>1801.187510388909</v>
      </c>
      <c r="J47" s="42">
        <v>1666.8122710160023</v>
      </c>
      <c r="K47" s="43">
        <v>-7.4603692618261945</v>
      </c>
      <c r="L47" s="41">
        <v>382.43348300000002</v>
      </c>
      <c r="M47" s="42">
        <v>435.552031</v>
      </c>
      <c r="N47" s="40">
        <v>13.889617505065566</v>
      </c>
      <c r="O47" s="41">
        <v>212.36560299999999</v>
      </c>
      <c r="P47" s="42">
        <v>235.52025900000001</v>
      </c>
      <c r="Q47" s="40">
        <v>10.903204508123675</v>
      </c>
      <c r="R47" s="41">
        <v>1800.825922830827</v>
      </c>
      <c r="S47" s="42">
        <v>1849.3187501122779</v>
      </c>
      <c r="T47" s="40">
        <v>2.6928103747652754</v>
      </c>
      <c r="U47" s="41">
        <v>411.06765899999999</v>
      </c>
      <c r="V47" s="42">
        <v>473.166741</v>
      </c>
      <c r="W47" s="40">
        <v>15.106778808887022</v>
      </c>
      <c r="X47" s="41">
        <v>230.935417</v>
      </c>
      <c r="Y47" s="42">
        <v>257.13937199999998</v>
      </c>
      <c r="Z47" s="40">
        <v>11.346875823728663</v>
      </c>
      <c r="AA47" s="41">
        <v>1780.0113310467229</v>
      </c>
      <c r="AB47" s="42">
        <v>1840.1178213968728</v>
      </c>
      <c r="AC47" s="40">
        <v>3.3767476252414941</v>
      </c>
      <c r="AD47" s="44"/>
    </row>
    <row r="48" spans="1:30" s="35" customFormat="1" x14ac:dyDescent="0.2">
      <c r="A48" s="60" t="s">
        <v>68</v>
      </c>
      <c r="B48" s="60" t="s">
        <v>69</v>
      </c>
      <c r="C48" s="31">
        <v>113.20507600000001</v>
      </c>
      <c r="D48" s="32">
        <v>127.45088</v>
      </c>
      <c r="E48" s="30">
        <v>12.584068226763968</v>
      </c>
      <c r="F48" s="31">
        <v>25.039985999999999</v>
      </c>
      <c r="G48" s="32">
        <v>28.761551000000001</v>
      </c>
      <c r="H48" s="30">
        <v>14.862488341646852</v>
      </c>
      <c r="I48" s="31">
        <v>4520.9720165179015</v>
      </c>
      <c r="J48" s="32">
        <v>4431.2937087433147</v>
      </c>
      <c r="K48" s="33">
        <v>-1.9836067873664431</v>
      </c>
      <c r="L48" s="31">
        <v>1062.612106</v>
      </c>
      <c r="M48" s="32">
        <v>1259.5161479999999</v>
      </c>
      <c r="N48" s="30">
        <v>18.530189980726597</v>
      </c>
      <c r="O48" s="31">
        <v>284.80897199999998</v>
      </c>
      <c r="P48" s="32">
        <v>268.12473399999999</v>
      </c>
      <c r="Q48" s="30">
        <v>-5.8580450899559438</v>
      </c>
      <c r="R48" s="31">
        <v>3730.9642970095761</v>
      </c>
      <c r="S48" s="32">
        <v>4697.5007833480968</v>
      </c>
      <c r="T48" s="30">
        <v>25.90580904548494</v>
      </c>
      <c r="U48" s="31">
        <v>1175.972943</v>
      </c>
      <c r="V48" s="32">
        <v>1377.503146</v>
      </c>
      <c r="W48" s="30">
        <v>17.137316313237672</v>
      </c>
      <c r="X48" s="31">
        <v>325.50544400000001</v>
      </c>
      <c r="Y48" s="32">
        <v>299.72549700000002</v>
      </c>
      <c r="Z48" s="30">
        <v>-7.9199741433510384</v>
      </c>
      <c r="AA48" s="31">
        <v>3612.7596778381376</v>
      </c>
      <c r="AB48" s="32">
        <v>4595.8824317171793</v>
      </c>
      <c r="AC48" s="30">
        <v>27.212514574657209</v>
      </c>
      <c r="AD48" s="34"/>
    </row>
    <row r="49" spans="1:30" x14ac:dyDescent="0.2">
      <c r="A49" s="36" t="s">
        <v>84</v>
      </c>
      <c r="B49" s="37" t="s">
        <v>85</v>
      </c>
      <c r="C49" s="41">
        <v>60.180867999999997</v>
      </c>
      <c r="D49" s="42">
        <v>59.112661000000003</v>
      </c>
      <c r="E49" s="40">
        <v>-1.7749943387323608</v>
      </c>
      <c r="F49" s="41">
        <v>8.8180879999999995</v>
      </c>
      <c r="G49" s="42">
        <v>8.1309100000000001</v>
      </c>
      <c r="H49" s="40">
        <v>-7.7928231153964411</v>
      </c>
      <c r="I49" s="41">
        <v>6824.7071247190997</v>
      </c>
      <c r="J49" s="42">
        <v>7270.1162600496136</v>
      </c>
      <c r="K49" s="43">
        <v>6.5264212396344723</v>
      </c>
      <c r="L49" s="41">
        <v>557.39704200000006</v>
      </c>
      <c r="M49" s="42">
        <v>677.73120900000004</v>
      </c>
      <c r="N49" s="40">
        <v>21.588590884556581</v>
      </c>
      <c r="O49" s="41">
        <v>84.337680000000006</v>
      </c>
      <c r="P49" s="42">
        <v>84.255949000000001</v>
      </c>
      <c r="Q49" s="40">
        <v>-9.6909234401520994E-2</v>
      </c>
      <c r="R49" s="41">
        <v>6609.1104474299036</v>
      </c>
      <c r="S49" s="42">
        <v>8043.7193698928022</v>
      </c>
      <c r="T49" s="40">
        <v>21.706535756574887</v>
      </c>
      <c r="U49" s="41">
        <v>604.22610699999996</v>
      </c>
      <c r="V49" s="42">
        <v>730.53740300000004</v>
      </c>
      <c r="W49" s="40">
        <v>20.904640586806032</v>
      </c>
      <c r="X49" s="41">
        <v>95.023369000000002</v>
      </c>
      <c r="Y49" s="42">
        <v>92.289300999999995</v>
      </c>
      <c r="Z49" s="40">
        <v>-2.877258540475458</v>
      </c>
      <c r="AA49" s="41">
        <v>6358.7106346439896</v>
      </c>
      <c r="AB49" s="42">
        <v>7915.732323078274</v>
      </c>
      <c r="AC49" s="40">
        <v>24.486437233850623</v>
      </c>
      <c r="AD49" s="44"/>
    </row>
    <row r="50" spans="1:30" s="35" customFormat="1" x14ac:dyDescent="0.2">
      <c r="A50" s="60" t="s">
        <v>86</v>
      </c>
      <c r="B50" s="60" t="s">
        <v>87</v>
      </c>
      <c r="C50" s="31">
        <v>69.7029</v>
      </c>
      <c r="D50" s="32">
        <v>69.578565999999995</v>
      </c>
      <c r="E50" s="30">
        <v>-0.17837708330643576</v>
      </c>
      <c r="F50" s="31">
        <v>75.927858999999998</v>
      </c>
      <c r="G50" s="32">
        <v>69.431888000000001</v>
      </c>
      <c r="H50" s="30">
        <v>-8.5554513001611099</v>
      </c>
      <c r="I50" s="31">
        <v>918.01482246457135</v>
      </c>
      <c r="J50" s="32">
        <v>1002.1125451752082</v>
      </c>
      <c r="K50" s="33">
        <v>9.1608240578144198</v>
      </c>
      <c r="L50" s="31">
        <v>792.88586699999996</v>
      </c>
      <c r="M50" s="32">
        <v>841.31179699999996</v>
      </c>
      <c r="N50" s="30">
        <v>6.1075536865383473</v>
      </c>
      <c r="O50" s="31">
        <v>964.37379899999996</v>
      </c>
      <c r="P50" s="32">
        <v>942.83117600000003</v>
      </c>
      <c r="Q50" s="30">
        <v>-2.2338457372378162</v>
      </c>
      <c r="R50" s="31">
        <v>822.1769067369695</v>
      </c>
      <c r="S50" s="32">
        <v>892.3249659279403</v>
      </c>
      <c r="T50" s="30">
        <v>8.5319909396837978</v>
      </c>
      <c r="U50" s="31">
        <v>871.34597399999996</v>
      </c>
      <c r="V50" s="32">
        <v>919.71553300000005</v>
      </c>
      <c r="W50" s="30">
        <v>5.5511312892116527</v>
      </c>
      <c r="X50" s="31">
        <v>1053.4271630000001</v>
      </c>
      <c r="Y50" s="32">
        <v>1021.099821</v>
      </c>
      <c r="Z50" s="30">
        <v>-3.0687780926340169</v>
      </c>
      <c r="AA50" s="31">
        <v>827.15350866645531</v>
      </c>
      <c r="AB50" s="32">
        <v>900.71069848909508</v>
      </c>
      <c r="AC50" s="30">
        <v>8.8928099865319243</v>
      </c>
      <c r="AD50" s="34"/>
    </row>
    <row r="51" spans="1:30" s="35" customFormat="1" x14ac:dyDescent="0.2">
      <c r="A51" s="61" t="s">
        <v>88</v>
      </c>
      <c r="B51" s="53" t="s">
        <v>89</v>
      </c>
      <c r="C51" s="57">
        <v>137.84425999999999</v>
      </c>
      <c r="D51" s="58">
        <v>146.62853699999999</v>
      </c>
      <c r="E51" s="56">
        <v>6.3726099294957983</v>
      </c>
      <c r="F51" s="57">
        <v>79.884281000000001</v>
      </c>
      <c r="G51" s="58">
        <v>71.340010000000007</v>
      </c>
      <c r="H51" s="56">
        <v>-10.695810105620151</v>
      </c>
      <c r="I51" s="57">
        <v>1725.5492353996401</v>
      </c>
      <c r="J51" s="58">
        <v>2055.3478615996823</v>
      </c>
      <c r="K51" s="59">
        <v>19.112675514220268</v>
      </c>
      <c r="L51" s="57">
        <v>1265.8754060000001</v>
      </c>
      <c r="M51" s="58">
        <v>1549.538448</v>
      </c>
      <c r="N51" s="56">
        <v>22.408448782201873</v>
      </c>
      <c r="O51" s="57">
        <v>790.94303100000002</v>
      </c>
      <c r="P51" s="58">
        <v>703.908411</v>
      </c>
      <c r="Q51" s="56">
        <v>-11.003905033458727</v>
      </c>
      <c r="R51" s="57">
        <v>1600.4634422273582</v>
      </c>
      <c r="S51" s="58">
        <v>2201.33532116581</v>
      </c>
      <c r="T51" s="56">
        <v>37.543617872472048</v>
      </c>
      <c r="U51" s="57">
        <v>1383.232708</v>
      </c>
      <c r="V51" s="58">
        <v>1698.369479</v>
      </c>
      <c r="W51" s="56">
        <v>22.782628633446112</v>
      </c>
      <c r="X51" s="57">
        <v>883.27608599999996</v>
      </c>
      <c r="Y51" s="58">
        <v>789.870182</v>
      </c>
      <c r="Z51" s="56">
        <v>-10.574938626833831</v>
      </c>
      <c r="AA51" s="57">
        <v>1566.0253118185292</v>
      </c>
      <c r="AB51" s="58">
        <v>2150.1881166087619</v>
      </c>
      <c r="AC51" s="56">
        <v>37.302258167965398</v>
      </c>
      <c r="AD51" s="34"/>
    </row>
    <row r="52" spans="1:30" x14ac:dyDescent="0.2">
      <c r="A52" s="62" t="s">
        <v>90</v>
      </c>
      <c r="B52" s="46" t="s">
        <v>91</v>
      </c>
      <c r="C52" s="50">
        <v>69.267562999999996</v>
      </c>
      <c r="D52" s="51">
        <v>52.838999000000001</v>
      </c>
      <c r="E52" s="49">
        <v>-23.717542942863457</v>
      </c>
      <c r="F52" s="50">
        <v>56.254784999999998</v>
      </c>
      <c r="G52" s="51">
        <v>46.165714999999999</v>
      </c>
      <c r="H52" s="49">
        <v>-17.934598807905854</v>
      </c>
      <c r="I52" s="50">
        <v>1231.3185980534811</v>
      </c>
      <c r="J52" s="51">
        <v>1144.5506475963819</v>
      </c>
      <c r="K52" s="52">
        <v>-7.0467505805780544</v>
      </c>
      <c r="L52" s="50">
        <v>601.58642399999997</v>
      </c>
      <c r="M52" s="51">
        <v>772.39403300000004</v>
      </c>
      <c r="N52" s="49">
        <v>28.39286296793162</v>
      </c>
      <c r="O52" s="50">
        <v>549.72352799999999</v>
      </c>
      <c r="P52" s="51">
        <v>480.29120799999998</v>
      </c>
      <c r="Q52" s="49">
        <v>-12.630407188975179</v>
      </c>
      <c r="R52" s="50">
        <v>1094.3435988426531</v>
      </c>
      <c r="S52" s="51">
        <v>1608.1785802749903</v>
      </c>
      <c r="T52" s="49">
        <v>46.95371563152144</v>
      </c>
      <c r="U52" s="50">
        <v>650.49090100000001</v>
      </c>
      <c r="V52" s="51">
        <v>858.27593899999999</v>
      </c>
      <c r="W52" s="49">
        <v>31.942804684980519</v>
      </c>
      <c r="X52" s="50">
        <v>612.67631900000003</v>
      </c>
      <c r="Y52" s="51">
        <v>543.79835700000001</v>
      </c>
      <c r="Z52" s="49">
        <v>-11.242145299890405</v>
      </c>
      <c r="AA52" s="50">
        <v>1061.720325769601</v>
      </c>
      <c r="AB52" s="51">
        <v>1578.298146641881</v>
      </c>
      <c r="AC52" s="49">
        <v>48.654792447138306</v>
      </c>
      <c r="AD52" s="44"/>
    </row>
    <row r="53" spans="1:30" x14ac:dyDescent="0.2">
      <c r="A53" s="36" t="s">
        <v>92</v>
      </c>
      <c r="B53" s="37" t="s">
        <v>93</v>
      </c>
      <c r="C53" s="41">
        <v>42.319445000000002</v>
      </c>
      <c r="D53" s="42">
        <v>65.661550000000005</v>
      </c>
      <c r="E53" s="40">
        <v>55.156926089177219</v>
      </c>
      <c r="F53" s="41">
        <v>8.8956510000000009</v>
      </c>
      <c r="G53" s="42">
        <v>12.979105000000001</v>
      </c>
      <c r="H53" s="40">
        <v>45.903936653989689</v>
      </c>
      <c r="I53" s="41">
        <v>4757.3184919237492</v>
      </c>
      <c r="J53" s="42">
        <v>5059.0198630799277</v>
      </c>
      <c r="K53" s="43">
        <v>6.3418367231111716</v>
      </c>
      <c r="L53" s="41">
        <v>405.33548100000002</v>
      </c>
      <c r="M53" s="42">
        <v>488.64375899999999</v>
      </c>
      <c r="N53" s="40">
        <v>20.552920211788717</v>
      </c>
      <c r="O53" s="41">
        <v>90.195947000000004</v>
      </c>
      <c r="P53" s="42">
        <v>100.49909100000001</v>
      </c>
      <c r="Q53" s="40">
        <v>11.423067601917868</v>
      </c>
      <c r="R53" s="41">
        <v>4493.943403022311</v>
      </c>
      <c r="S53" s="42">
        <v>4862.1709324714184</v>
      </c>
      <c r="T53" s="40">
        <v>8.19386219242244</v>
      </c>
      <c r="U53" s="41">
        <v>447.70735200000001</v>
      </c>
      <c r="V53" s="42">
        <v>524.53076799999997</v>
      </c>
      <c r="W53" s="40">
        <v>17.159292930262172</v>
      </c>
      <c r="X53" s="41">
        <v>100.551974</v>
      </c>
      <c r="Y53" s="42">
        <v>107.96480200000001</v>
      </c>
      <c r="Z53" s="40">
        <v>7.3721357275392752</v>
      </c>
      <c r="AA53" s="41">
        <v>4452.4968947899524</v>
      </c>
      <c r="AB53" s="42">
        <v>4858.3497425392397</v>
      </c>
      <c r="AC53" s="40">
        <v>9.1151741896595695</v>
      </c>
      <c r="AD53" s="44"/>
    </row>
    <row r="54" spans="1:30" s="35" customFormat="1" x14ac:dyDescent="0.2">
      <c r="A54" s="60" t="s">
        <v>53</v>
      </c>
      <c r="B54" s="60" t="s">
        <v>54</v>
      </c>
      <c r="C54" s="31">
        <v>64.181591999999995</v>
      </c>
      <c r="D54" s="32">
        <v>61.631469000000003</v>
      </c>
      <c r="E54" s="30">
        <v>-3.9732934639576944</v>
      </c>
      <c r="F54" s="31">
        <v>8.0135850000000008</v>
      </c>
      <c r="G54" s="32">
        <v>6.3036859999999999</v>
      </c>
      <c r="H54" s="30">
        <v>-21.337503751442089</v>
      </c>
      <c r="I54" s="31">
        <v>8009.0985495255854</v>
      </c>
      <c r="J54" s="32">
        <v>9777.0525054706086</v>
      </c>
      <c r="K54" s="33">
        <v>22.07431891382765</v>
      </c>
      <c r="L54" s="31">
        <v>575.33797100000004</v>
      </c>
      <c r="M54" s="32">
        <v>667.43114400000002</v>
      </c>
      <c r="N54" s="30">
        <v>16.006795595279755</v>
      </c>
      <c r="O54" s="31">
        <v>78.350166000000002</v>
      </c>
      <c r="P54" s="32">
        <v>63.196106</v>
      </c>
      <c r="Q54" s="30">
        <v>-19.341452320598783</v>
      </c>
      <c r="R54" s="31">
        <v>7343.1621191459899</v>
      </c>
      <c r="S54" s="32">
        <v>10561.270088381711</v>
      </c>
      <c r="T54" s="30">
        <v>43.824552924482994</v>
      </c>
      <c r="U54" s="31">
        <v>627.37492799999995</v>
      </c>
      <c r="V54" s="32">
        <v>724.63390800000002</v>
      </c>
      <c r="W54" s="30">
        <v>15.50252897578337</v>
      </c>
      <c r="X54" s="31">
        <v>87.749733000000006</v>
      </c>
      <c r="Y54" s="32">
        <v>70.172499999999999</v>
      </c>
      <c r="Z54" s="30">
        <v>-20.031095707151614</v>
      </c>
      <c r="AA54" s="31">
        <v>7149.5935833787653</v>
      </c>
      <c r="AB54" s="32">
        <v>10326.465609747409</v>
      </c>
      <c r="AC54" s="30">
        <v>44.434302304318017</v>
      </c>
      <c r="AD54" s="34"/>
    </row>
    <row r="55" spans="1:30" s="35" customFormat="1" x14ac:dyDescent="0.2">
      <c r="A55" s="61" t="s">
        <v>41</v>
      </c>
      <c r="B55" s="53" t="s">
        <v>94</v>
      </c>
      <c r="C55" s="57">
        <v>44.926119999999997</v>
      </c>
      <c r="D55" s="58">
        <v>15.646292000000001</v>
      </c>
      <c r="E55" s="56">
        <v>-65.173284494632512</v>
      </c>
      <c r="F55" s="57">
        <v>53.984088</v>
      </c>
      <c r="G55" s="58">
        <v>14.922392</v>
      </c>
      <c r="H55" s="56">
        <v>-72.357795504482738</v>
      </c>
      <c r="I55" s="57">
        <v>832.21040985262175</v>
      </c>
      <c r="J55" s="58">
        <v>1048.5109893909769</v>
      </c>
      <c r="K55" s="59">
        <v>25.991092754614819</v>
      </c>
      <c r="L55" s="57">
        <v>233.370678</v>
      </c>
      <c r="M55" s="58">
        <v>263.83103</v>
      </c>
      <c r="N55" s="56">
        <v>13.052347561847499</v>
      </c>
      <c r="O55" s="57">
        <v>314.74312200000003</v>
      </c>
      <c r="P55" s="58">
        <v>289.97364399999998</v>
      </c>
      <c r="Q55" s="56">
        <v>-7.8697440130240714</v>
      </c>
      <c r="R55" s="57">
        <v>741.46394849575142</v>
      </c>
      <c r="S55" s="58">
        <v>909.84486162473445</v>
      </c>
      <c r="T55" s="56">
        <v>22.70925153820178</v>
      </c>
      <c r="U55" s="57">
        <v>277.88998400000003</v>
      </c>
      <c r="V55" s="58">
        <v>320.73648500000002</v>
      </c>
      <c r="W55" s="56">
        <v>15.418512169189945</v>
      </c>
      <c r="X55" s="57">
        <v>394.93988300000001</v>
      </c>
      <c r="Y55" s="58">
        <v>369.66488700000002</v>
      </c>
      <c r="Z55" s="56">
        <v>-6.3997071675842898</v>
      </c>
      <c r="AA55" s="57">
        <v>703.62603515533033</v>
      </c>
      <c r="AB55" s="58">
        <v>867.64119687678101</v>
      </c>
      <c r="AC55" s="56">
        <v>23.309990467485076</v>
      </c>
      <c r="AD55" s="34"/>
    </row>
    <row r="56" spans="1:30" x14ac:dyDescent="0.2">
      <c r="A56" s="62" t="s">
        <v>45</v>
      </c>
      <c r="B56" s="46" t="s">
        <v>46</v>
      </c>
      <c r="C56" s="50">
        <v>39.002372000000001</v>
      </c>
      <c r="D56" s="51">
        <v>7.4341670000000004</v>
      </c>
      <c r="E56" s="49">
        <v>-80.939192621412872</v>
      </c>
      <c r="F56" s="50">
        <v>49.264265000000002</v>
      </c>
      <c r="G56" s="51">
        <v>9.5354390000000002</v>
      </c>
      <c r="H56" s="49">
        <v>-80.644308810859158</v>
      </c>
      <c r="I56" s="50">
        <v>791.69702420202555</v>
      </c>
      <c r="J56" s="51">
        <v>779.63552595743101</v>
      </c>
      <c r="K56" s="52">
        <v>-1.5234992523499358</v>
      </c>
      <c r="L56" s="50">
        <v>174.00046</v>
      </c>
      <c r="M56" s="51">
        <v>194.62338800000001</v>
      </c>
      <c r="N56" s="49">
        <v>11.852226137792975</v>
      </c>
      <c r="O56" s="50">
        <v>265.93928499999998</v>
      </c>
      <c r="P56" s="51">
        <v>237.59694400000001</v>
      </c>
      <c r="Q56" s="49">
        <v>-10.657447996071722</v>
      </c>
      <c r="R56" s="50">
        <v>654.2864097720651</v>
      </c>
      <c r="S56" s="51">
        <v>819.13253901110784</v>
      </c>
      <c r="T56" s="49">
        <v>25.194796464818904</v>
      </c>
      <c r="U56" s="50">
        <v>213.774012</v>
      </c>
      <c r="V56" s="51">
        <v>247.107485</v>
      </c>
      <c r="W56" s="49">
        <v>15.592855599304567</v>
      </c>
      <c r="X56" s="50">
        <v>341.68491299999999</v>
      </c>
      <c r="Y56" s="51">
        <v>313.21732100000003</v>
      </c>
      <c r="Z56" s="49">
        <v>-8.3315332099547454</v>
      </c>
      <c r="AA56" s="50">
        <v>625.64662315072712</v>
      </c>
      <c r="AB56" s="51">
        <v>788.93301370137181</v>
      </c>
      <c r="AC56" s="49">
        <v>26.098820725402796</v>
      </c>
      <c r="AD56" s="44"/>
    </row>
    <row r="57" spans="1:30" s="35" customFormat="1" x14ac:dyDescent="0.2">
      <c r="A57" s="61" t="s">
        <v>70</v>
      </c>
      <c r="B57" s="53" t="s">
        <v>95</v>
      </c>
      <c r="C57" s="57">
        <v>41.186739000000003</v>
      </c>
      <c r="D57" s="58">
        <v>78.675929999999994</v>
      </c>
      <c r="E57" s="56">
        <v>91.022479347053903</v>
      </c>
      <c r="F57" s="57">
        <v>11.408407</v>
      </c>
      <c r="G57" s="58">
        <v>18.896505000000001</v>
      </c>
      <c r="H57" s="56">
        <v>65.636666013055105</v>
      </c>
      <c r="I57" s="57">
        <v>3610.2094709629487</v>
      </c>
      <c r="J57" s="58">
        <v>4163.5175393544996</v>
      </c>
      <c r="K57" s="59">
        <v>15.326204001231192</v>
      </c>
      <c r="L57" s="57">
        <v>435.20412199999998</v>
      </c>
      <c r="M57" s="58">
        <v>630.94080099999996</v>
      </c>
      <c r="N57" s="56">
        <v>44.975832972464346</v>
      </c>
      <c r="O57" s="57">
        <v>126.33779800000001</v>
      </c>
      <c r="P57" s="58">
        <v>151.262066</v>
      </c>
      <c r="Q57" s="56">
        <v>19.728274827142389</v>
      </c>
      <c r="R57" s="57">
        <v>3444.7657699400456</v>
      </c>
      <c r="S57" s="58">
        <v>4171.1766716183811</v>
      </c>
      <c r="T57" s="56">
        <v>21.087381557759109</v>
      </c>
      <c r="U57" s="57">
        <v>507.61741699999999</v>
      </c>
      <c r="V57" s="58">
        <v>671.26847399999997</v>
      </c>
      <c r="W57" s="56">
        <v>32.239054752528304</v>
      </c>
      <c r="X57" s="57">
        <v>148.95676700000001</v>
      </c>
      <c r="Y57" s="58">
        <v>162.60272900000001</v>
      </c>
      <c r="Z57" s="56">
        <v>9.1610218688486853</v>
      </c>
      <c r="AA57" s="57">
        <v>3407.8170950098556</v>
      </c>
      <c r="AB57" s="58">
        <v>4128.2731115785882</v>
      </c>
      <c r="AC57" s="56">
        <v>21.141275968822182</v>
      </c>
      <c r="AD57" s="34"/>
    </row>
    <row r="58" spans="1:30" s="35" customFormat="1" x14ac:dyDescent="0.2">
      <c r="A58" s="62" t="s">
        <v>96</v>
      </c>
      <c r="B58" s="46" t="s">
        <v>97</v>
      </c>
      <c r="C58" s="50">
        <v>17.923932000000001</v>
      </c>
      <c r="D58" s="51">
        <v>57.712192999999999</v>
      </c>
      <c r="E58" s="49">
        <v>221.9839988234724</v>
      </c>
      <c r="F58" s="50">
        <v>5.320519</v>
      </c>
      <c r="G58" s="51">
        <v>13.866574999999999</v>
      </c>
      <c r="H58" s="49">
        <v>160.62448043132633</v>
      </c>
      <c r="I58" s="50">
        <v>3368.8314993330537</v>
      </c>
      <c r="J58" s="51">
        <v>4161.9645081788403</v>
      </c>
      <c r="K58" s="52">
        <v>23.543267420849268</v>
      </c>
      <c r="L58" s="50">
        <v>227.09672900000001</v>
      </c>
      <c r="M58" s="51">
        <v>387.35869600000001</v>
      </c>
      <c r="N58" s="49">
        <v>70.569914285291176</v>
      </c>
      <c r="O58" s="50">
        <v>70.020360999999994</v>
      </c>
      <c r="P58" s="51">
        <v>92.856707999999998</v>
      </c>
      <c r="Q58" s="49">
        <v>32.613866415227434</v>
      </c>
      <c r="R58" s="50">
        <v>3243.2956036887617</v>
      </c>
      <c r="S58" s="51">
        <v>4171.5747234976288</v>
      </c>
      <c r="T58" s="49">
        <v>28.621477448835964</v>
      </c>
      <c r="U58" s="50">
        <v>276.89632699999999</v>
      </c>
      <c r="V58" s="51">
        <v>406.66275000000002</v>
      </c>
      <c r="W58" s="49">
        <v>46.86462417394219</v>
      </c>
      <c r="X58" s="50">
        <v>86.506620999999996</v>
      </c>
      <c r="Y58" s="51">
        <v>98.599188999999996</v>
      </c>
      <c r="Z58" s="49">
        <v>13.978777416355225</v>
      </c>
      <c r="AA58" s="50">
        <v>3200.8686017224045</v>
      </c>
      <c r="AB58" s="51">
        <v>4124.4025850963135</v>
      </c>
      <c r="AC58" s="49">
        <v>28.852605285857425</v>
      </c>
      <c r="AD58" s="34"/>
    </row>
    <row r="59" spans="1:30" s="35" customFormat="1" ht="9.75" thickBot="1" x14ac:dyDescent="0.25">
      <c r="A59" s="73" t="s">
        <v>72</v>
      </c>
      <c r="B59" s="74" t="s">
        <v>72</v>
      </c>
      <c r="C59" s="71">
        <v>628.96914700000013</v>
      </c>
      <c r="D59" s="72">
        <v>624.40880800000002</v>
      </c>
      <c r="E59" s="66">
        <v>-0.7250497137660239</v>
      </c>
      <c r="F59" s="71" t="s">
        <v>73</v>
      </c>
      <c r="G59" s="72" t="s">
        <v>73</v>
      </c>
      <c r="H59" s="66" t="s">
        <v>73</v>
      </c>
      <c r="I59" s="71" t="s">
        <v>73</v>
      </c>
      <c r="J59" s="72" t="s">
        <v>73</v>
      </c>
      <c r="K59" s="75" t="s">
        <v>73</v>
      </c>
      <c r="L59" s="71">
        <v>6313.7206119999992</v>
      </c>
      <c r="M59" s="72">
        <v>6733.0729439999996</v>
      </c>
      <c r="N59" s="66">
        <v>6.6419209491622055</v>
      </c>
      <c r="O59" s="71" t="s">
        <v>73</v>
      </c>
      <c r="P59" s="72" t="s">
        <v>73</v>
      </c>
      <c r="Q59" s="66" t="s">
        <v>73</v>
      </c>
      <c r="R59" s="71" t="s">
        <v>73</v>
      </c>
      <c r="S59" s="72" t="s">
        <v>73</v>
      </c>
      <c r="T59" s="66" t="s">
        <v>73</v>
      </c>
      <c r="U59" s="71">
        <v>6984.899789000001</v>
      </c>
      <c r="V59" s="72">
        <v>7364.1801809999997</v>
      </c>
      <c r="W59" s="66">
        <v>5.4300047739739732</v>
      </c>
      <c r="X59" s="71" t="s">
        <v>73</v>
      </c>
      <c r="Y59" s="72" t="s">
        <v>73</v>
      </c>
      <c r="Z59" s="66" t="s">
        <v>73</v>
      </c>
      <c r="AA59" s="71" t="s">
        <v>73</v>
      </c>
      <c r="AB59" s="72" t="s">
        <v>73</v>
      </c>
      <c r="AC59" s="66" t="s">
        <v>73</v>
      </c>
      <c r="AD59" s="34"/>
    </row>
    <row r="60" spans="1:30" s="35" customFormat="1" ht="2.1" customHeight="1" x14ac:dyDescent="0.2">
      <c r="A60" s="76"/>
      <c r="B60" s="76"/>
      <c r="C60" s="77"/>
      <c r="D60" s="77"/>
      <c r="E60" s="78"/>
      <c r="F60" s="79"/>
      <c r="G60" s="79"/>
      <c r="H60" s="80"/>
      <c r="I60" s="79"/>
      <c r="J60" s="79"/>
      <c r="K60" s="81"/>
      <c r="L60" s="77"/>
      <c r="M60" s="77"/>
      <c r="N60" s="78"/>
      <c r="O60" s="79"/>
      <c r="P60" s="79"/>
      <c r="Q60" s="80"/>
      <c r="R60" s="79"/>
      <c r="S60" s="79"/>
      <c r="T60" s="81"/>
      <c r="U60" s="32"/>
      <c r="V60" s="32"/>
      <c r="W60" s="30"/>
      <c r="X60" s="82"/>
      <c r="Y60" s="82"/>
      <c r="Z60" s="81"/>
      <c r="AA60" s="82"/>
      <c r="AB60" s="82"/>
      <c r="AC60" s="81"/>
    </row>
    <row r="61" spans="1:30" s="83" customFormat="1" ht="9" customHeight="1" x14ac:dyDescent="0.2">
      <c r="C61" s="84" t="str">
        <f>C2</f>
        <v>Novembro</v>
      </c>
      <c r="D61" s="84"/>
      <c r="E61" s="84"/>
      <c r="F61" s="84"/>
      <c r="G61" s="84"/>
      <c r="H61" s="84"/>
      <c r="I61" s="84"/>
      <c r="J61" s="84"/>
      <c r="K61" s="85"/>
      <c r="L61" s="84" t="str">
        <f>L2</f>
        <v>Janeiro - Novembro</v>
      </c>
      <c r="M61" s="84"/>
      <c r="N61" s="84"/>
      <c r="O61" s="84"/>
      <c r="P61" s="84"/>
      <c r="Q61" s="84"/>
      <c r="R61" s="84"/>
      <c r="S61" s="84"/>
      <c r="T61" s="85"/>
      <c r="U61" s="84" t="str">
        <f>U2</f>
        <v>Acumulado 12 meses</v>
      </c>
      <c r="V61" s="84"/>
      <c r="W61" s="84"/>
      <c r="X61" s="84"/>
      <c r="Y61" s="84"/>
      <c r="Z61" s="84"/>
      <c r="AA61" s="84"/>
      <c r="AB61" s="84"/>
      <c r="AC61" s="85"/>
    </row>
    <row r="62" spans="1:30" x14ac:dyDescent="0.2">
      <c r="A62" s="44"/>
      <c r="B62" s="44"/>
      <c r="C62" s="6" t="s">
        <v>98</v>
      </c>
      <c r="D62" s="6"/>
      <c r="E62" s="12"/>
      <c r="F62" s="86" t="s">
        <v>99</v>
      </c>
      <c r="G62" s="86"/>
      <c r="H62" s="86"/>
      <c r="I62" s="86" t="s">
        <v>100</v>
      </c>
      <c r="J62" s="87"/>
      <c r="K62" s="44"/>
      <c r="L62" s="12" t="s">
        <v>98</v>
      </c>
      <c r="M62" s="10"/>
      <c r="N62" s="10"/>
      <c r="O62" s="10" t="s">
        <v>99</v>
      </c>
      <c r="P62" s="10"/>
      <c r="Q62" s="10"/>
      <c r="R62" s="10" t="s">
        <v>100</v>
      </c>
      <c r="S62" s="5"/>
      <c r="T62" s="44"/>
      <c r="U62" s="12" t="s">
        <v>98</v>
      </c>
      <c r="V62" s="10"/>
      <c r="W62" s="10"/>
      <c r="X62" s="10" t="s">
        <v>99</v>
      </c>
      <c r="Y62" s="10"/>
      <c r="Z62" s="10"/>
      <c r="AA62" s="10" t="s">
        <v>100</v>
      </c>
      <c r="AB62" s="5"/>
      <c r="AC62" s="44"/>
    </row>
    <row r="63" spans="1:30" ht="27" x14ac:dyDescent="0.2">
      <c r="A63" s="88"/>
      <c r="B63" s="89"/>
      <c r="C63" s="90" t="str">
        <f>$C$4</f>
        <v>2021</v>
      </c>
      <c r="D63" s="14" t="str">
        <f>$D$4</f>
        <v>2022</v>
      </c>
      <c r="E63" s="15" t="s">
        <v>7</v>
      </c>
      <c r="F63" s="90" t="str">
        <f>$C$4</f>
        <v>2021</v>
      </c>
      <c r="G63" s="14" t="str">
        <f>$D$4</f>
        <v>2022</v>
      </c>
      <c r="H63" s="15" t="s">
        <v>7</v>
      </c>
      <c r="I63" s="90" t="str">
        <f>$C$4</f>
        <v>2021</v>
      </c>
      <c r="J63" s="91" t="str">
        <f>$D$4</f>
        <v>2022</v>
      </c>
      <c r="K63" s="92"/>
      <c r="L63" s="90" t="str">
        <f>$C$4</f>
        <v>2021</v>
      </c>
      <c r="M63" s="14" t="str">
        <f>$D$4</f>
        <v>2022</v>
      </c>
      <c r="N63" s="15" t="s">
        <v>7</v>
      </c>
      <c r="O63" s="90" t="str">
        <f>$C$4</f>
        <v>2021</v>
      </c>
      <c r="P63" s="14" t="str">
        <f>$D$4</f>
        <v>2022</v>
      </c>
      <c r="Q63" s="15" t="s">
        <v>7</v>
      </c>
      <c r="R63" s="90" t="str">
        <f>$C$4</f>
        <v>2021</v>
      </c>
      <c r="S63" s="14" t="str">
        <f>$D$4</f>
        <v>2022</v>
      </c>
      <c r="T63" s="44"/>
      <c r="U63" s="90" t="str">
        <f>$U$4</f>
        <v>Dezembro/20 - Novembro/21</v>
      </c>
      <c r="V63" s="14" t="str">
        <f>$V$4</f>
        <v>Dezembro/21 - Novembro/22</v>
      </c>
      <c r="W63" s="15" t="s">
        <v>7</v>
      </c>
      <c r="X63" s="90" t="str">
        <f>$U$4</f>
        <v>Dezembro/20 - Novembro/21</v>
      </c>
      <c r="Y63" s="14" t="str">
        <f>$V$4</f>
        <v>Dezembro/21 - Novembro/22</v>
      </c>
      <c r="Z63" s="15" t="s">
        <v>7</v>
      </c>
      <c r="AA63" s="90" t="str">
        <f>$U$4</f>
        <v>Dezembro/20 - Novembro/21</v>
      </c>
      <c r="AB63" s="14" t="str">
        <f>$V$4</f>
        <v>Dezembro/21 - Novembro/22</v>
      </c>
      <c r="AC63" s="44"/>
    </row>
    <row r="64" spans="1:30" x14ac:dyDescent="0.2">
      <c r="A64" s="93"/>
      <c r="B64" s="94" t="s">
        <v>101</v>
      </c>
      <c r="C64" s="95">
        <v>20501.766210000002</v>
      </c>
      <c r="D64" s="95">
        <v>28164.454702999999</v>
      </c>
      <c r="E64" s="40">
        <v>37.375748091705496</v>
      </c>
      <c r="F64" s="95">
        <v>21611.840519000001</v>
      </c>
      <c r="G64" s="95">
        <v>21492.826788999999</v>
      </c>
      <c r="H64" s="40">
        <v>-0.55068761911032382</v>
      </c>
      <c r="I64" s="96">
        <v>-1110.0743089999996</v>
      </c>
      <c r="J64" s="96">
        <v>6671.6279140000006</v>
      </c>
      <c r="K64" s="92"/>
      <c r="L64" s="95">
        <v>256382.170682</v>
      </c>
      <c r="M64" s="95">
        <v>308362.26144600002</v>
      </c>
      <c r="N64" s="40">
        <v>20.274456147137009</v>
      </c>
      <c r="O64" s="95">
        <v>198988.58313099999</v>
      </c>
      <c r="P64" s="95">
        <v>250831.426836</v>
      </c>
      <c r="Q64" s="40">
        <v>26.053174955706048</v>
      </c>
      <c r="R64" s="96">
        <v>57393.587551000004</v>
      </c>
      <c r="S64" s="96">
        <v>57530.83461000002</v>
      </c>
      <c r="T64" s="44"/>
      <c r="U64" s="95">
        <v>274833.879609</v>
      </c>
      <c r="V64" s="95">
        <v>332794.66822400002</v>
      </c>
      <c r="W64" s="40">
        <v>21.089389960749937</v>
      </c>
      <c r="X64" s="95">
        <v>214737.172425</v>
      </c>
      <c r="Y64" s="95">
        <v>271250.89288499998</v>
      </c>
      <c r="Z64" s="40">
        <v>26.317623456524842</v>
      </c>
      <c r="AA64" s="96">
        <v>60096.707183999999</v>
      </c>
      <c r="AB64" s="96">
        <v>61543.775339000043</v>
      </c>
      <c r="AC64" s="44"/>
    </row>
    <row r="65" spans="1:29" x14ac:dyDescent="0.2">
      <c r="A65" s="97"/>
      <c r="B65" s="98" t="s">
        <v>72</v>
      </c>
      <c r="C65" s="92">
        <v>12137.594444000002</v>
      </c>
      <c r="D65" s="92">
        <v>15516.184002</v>
      </c>
      <c r="E65" s="49">
        <v>27.835742688454566</v>
      </c>
      <c r="F65" s="92">
        <v>20161.588129</v>
      </c>
      <c r="G65" s="92">
        <v>20010.150342999998</v>
      </c>
      <c r="H65" s="49">
        <v>-0.75112032361268621</v>
      </c>
      <c r="I65" s="99">
        <v>-8023.9936849999976</v>
      </c>
      <c r="J65" s="99">
        <v>-4493.9663409999976</v>
      </c>
      <c r="K65" s="92"/>
      <c r="L65" s="92">
        <v>145671.59909899998</v>
      </c>
      <c r="M65" s="92">
        <v>160106.70629600002</v>
      </c>
      <c r="N65" s="49">
        <v>9.9093490332249132</v>
      </c>
      <c r="O65" s="92">
        <v>184888.74034799999</v>
      </c>
      <c r="P65" s="92">
        <v>235028.935536</v>
      </c>
      <c r="Q65" s="49">
        <v>27.119117742716782</v>
      </c>
      <c r="R65" s="99">
        <v>-39217.141249000008</v>
      </c>
      <c r="S65" s="99">
        <v>-74922.229239999986</v>
      </c>
      <c r="T65" s="44"/>
      <c r="U65" s="92">
        <v>156886.501773</v>
      </c>
      <c r="V65" s="92">
        <v>174728.23711200003</v>
      </c>
      <c r="W65" s="49">
        <v>11.372383944678276</v>
      </c>
      <c r="X65" s="92">
        <v>199284.96737100001</v>
      </c>
      <c r="Y65" s="92">
        <v>254019.75405199997</v>
      </c>
      <c r="Z65" s="49">
        <v>27.465587295956272</v>
      </c>
      <c r="AA65" s="99">
        <v>-42398.46559800001</v>
      </c>
      <c r="AB65" s="99">
        <v>-79291.516939999943</v>
      </c>
      <c r="AC65" s="44"/>
    </row>
    <row r="66" spans="1:29" x14ac:dyDescent="0.2">
      <c r="A66" s="97"/>
      <c r="B66" s="94" t="s">
        <v>102</v>
      </c>
      <c r="C66" s="95">
        <v>8364.1717659999995</v>
      </c>
      <c r="D66" s="95">
        <v>12648.270700999999</v>
      </c>
      <c r="E66" s="40">
        <v>51.219643197843908</v>
      </c>
      <c r="F66" s="95">
        <v>1450.2523900000001</v>
      </c>
      <c r="G66" s="95">
        <v>1482.6764459999999</v>
      </c>
      <c r="H66" s="40">
        <v>2.235752633374366</v>
      </c>
      <c r="I66" s="96">
        <v>6913.9193759999998</v>
      </c>
      <c r="J66" s="96">
        <v>11165.594255</v>
      </c>
      <c r="K66" s="92"/>
      <c r="L66" s="95">
        <v>110710.571583</v>
      </c>
      <c r="M66" s="95">
        <v>148255.55515</v>
      </c>
      <c r="N66" s="40">
        <v>33.912735730799135</v>
      </c>
      <c r="O66" s="95">
        <v>14099.842783</v>
      </c>
      <c r="P66" s="95">
        <v>15802.4913</v>
      </c>
      <c r="Q66" s="40">
        <v>12.075656042440851</v>
      </c>
      <c r="R66" s="96">
        <v>96610.728799999997</v>
      </c>
      <c r="S66" s="96">
        <v>132453.06385000001</v>
      </c>
      <c r="T66" s="44"/>
      <c r="U66" s="95">
        <v>117947.377836</v>
      </c>
      <c r="V66" s="95">
        <v>158066.43111199999</v>
      </c>
      <c r="W66" s="40">
        <v>34.014366416677412</v>
      </c>
      <c r="X66" s="95">
        <v>15452.205054</v>
      </c>
      <c r="Y66" s="95">
        <v>17231.138833000001</v>
      </c>
      <c r="Z66" s="40">
        <v>11.512491406781455</v>
      </c>
      <c r="AA66" s="96">
        <v>102495.17278199999</v>
      </c>
      <c r="AB66" s="96">
        <v>140835.29227899999</v>
      </c>
      <c r="AC66" s="44"/>
    </row>
    <row r="67" spans="1:29" x14ac:dyDescent="0.2">
      <c r="B67" s="101" t="s">
        <v>103</v>
      </c>
      <c r="C67" s="102">
        <v>40.797322924891546</v>
      </c>
      <c r="D67" s="102">
        <v>44.908629811507552</v>
      </c>
      <c r="E67" s="103" t="s">
        <v>73</v>
      </c>
      <c r="F67" s="102">
        <v>6.7104529515892644</v>
      </c>
      <c r="G67" s="102">
        <v>6.8984711064569311</v>
      </c>
      <c r="H67" s="103" t="s">
        <v>73</v>
      </c>
      <c r="I67" s="103" t="s">
        <v>73</v>
      </c>
      <c r="J67" s="103" t="s">
        <v>73</v>
      </c>
      <c r="L67" s="102">
        <v>43.181852813126497</v>
      </c>
      <c r="M67" s="102">
        <v>48.078371994934379</v>
      </c>
      <c r="N67" s="104" t="s">
        <v>73</v>
      </c>
      <c r="O67" s="102">
        <v>7.0857546504151259</v>
      </c>
      <c r="P67" s="102">
        <v>6.3000444160181219</v>
      </c>
      <c r="Q67" s="103" t="s">
        <v>73</v>
      </c>
      <c r="R67" s="103" t="s">
        <v>73</v>
      </c>
      <c r="S67" s="103" t="s">
        <v>73</v>
      </c>
      <c r="T67" s="105"/>
      <c r="U67" s="102">
        <v>42.915879950390796</v>
      </c>
      <c r="V67" s="102">
        <v>47.496683752639754</v>
      </c>
      <c r="W67" s="104" t="s">
        <v>73</v>
      </c>
      <c r="X67" s="102">
        <v>7.1958687354872861</v>
      </c>
      <c r="Y67" s="102">
        <v>6.3524726682854995</v>
      </c>
      <c r="Z67" s="103" t="s">
        <v>73</v>
      </c>
      <c r="AA67" s="103" t="s">
        <v>73</v>
      </c>
      <c r="AB67" s="103" t="s">
        <v>73</v>
      </c>
      <c r="AC67" s="105"/>
    </row>
    <row r="68" spans="1:29" x14ac:dyDescent="0.2">
      <c r="B68" s="106" t="s">
        <v>104</v>
      </c>
      <c r="C68" s="106"/>
      <c r="D68" s="106"/>
      <c r="E68" s="106"/>
      <c r="F68" s="106"/>
      <c r="J68" s="105" t="s">
        <v>105</v>
      </c>
      <c r="K68" s="44"/>
      <c r="M68" s="44"/>
      <c r="N68" s="44"/>
      <c r="O68" s="44"/>
      <c r="P68" s="107" t="s">
        <v>106</v>
      </c>
      <c r="Q68" s="107"/>
      <c r="R68" s="107"/>
      <c r="S68" s="107"/>
      <c r="T68" s="44"/>
      <c r="V68" s="44"/>
      <c r="W68" s="44"/>
      <c r="X68" s="44"/>
      <c r="Y68" s="107" t="s">
        <v>107</v>
      </c>
      <c r="Z68" s="107"/>
      <c r="AA68" s="107"/>
      <c r="AB68" s="107"/>
      <c r="AC68" s="44"/>
    </row>
    <row r="69" spans="1:29" ht="11.45" customHeight="1" x14ac:dyDescent="0.2">
      <c r="A69" s="44"/>
      <c r="B69" s="100" t="str">
        <f>"Dados extraídos em "&amp;LEFT('[1]12 meses'!M1,3)&amp;"/"&amp;[1]Mês!M3&amp;". Sujeitos a alteração."</f>
        <v>Dados extraídos em Dez/2022. Sujeitos a alteração.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</row>
    <row r="70" spans="1:29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</row>
    <row r="71" spans="1:29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108"/>
      <c r="M71" s="44"/>
      <c r="N71" s="44"/>
      <c r="O71" s="44"/>
      <c r="P71" s="44"/>
      <c r="Q71" s="44"/>
      <c r="R71" s="44"/>
      <c r="S71" s="44"/>
      <c r="T71" s="44"/>
      <c r="U71" s="108"/>
      <c r="V71" s="44"/>
      <c r="W71" s="44"/>
      <c r="X71" s="44"/>
      <c r="Y71" s="44"/>
      <c r="Z71" s="44"/>
      <c r="AA71" s="44"/>
      <c r="AB71" s="44"/>
      <c r="AC71" s="44"/>
    </row>
    <row r="72" spans="1:29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</row>
    <row r="73" spans="1:29" x14ac:dyDescent="0.2">
      <c r="A73" s="44"/>
      <c r="B73" s="44"/>
      <c r="C73" s="44"/>
      <c r="D73" s="44"/>
      <c r="E73" s="44"/>
      <c r="F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</row>
    <row r="74" spans="1:29" x14ac:dyDescent="0.2"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</row>
    <row r="75" spans="1:29" x14ac:dyDescent="0.2">
      <c r="A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</row>
    <row r="76" spans="1:29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</row>
    <row r="77" spans="1:29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</row>
    <row r="78" spans="1:29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</row>
    <row r="79" spans="1:29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</row>
    <row r="80" spans="1:29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</row>
    <row r="81" spans="1:29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</row>
    <row r="82" spans="1:29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</row>
    <row r="83" spans="1:29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</row>
    <row r="84" spans="1:29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</row>
    <row r="85" spans="1:29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</row>
    <row r="86" spans="1:29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</row>
    <row r="87" spans="1:29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</row>
    <row r="88" spans="1:29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</row>
    <row r="89" spans="1:29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</row>
    <row r="90" spans="1:29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</row>
    <row r="91" spans="1:29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</row>
    <row r="92" spans="1:29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</row>
    <row r="93" spans="1:29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</row>
    <row r="94" spans="1:29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</row>
    <row r="95" spans="1:29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</row>
    <row r="96" spans="1:29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</row>
    <row r="97" spans="1:29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</row>
    <row r="98" spans="1:29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</row>
    <row r="99" spans="1:29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</row>
    <row r="100" spans="1:29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</row>
    <row r="101" spans="1:29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</row>
    <row r="102" spans="1:29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</row>
    <row r="103" spans="1:29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</row>
    <row r="104" spans="1:29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</row>
    <row r="105" spans="1:29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</row>
    <row r="106" spans="1:29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</row>
    <row r="107" spans="1:29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</row>
    <row r="108" spans="1:29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</row>
    <row r="109" spans="1:29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</row>
    <row r="110" spans="1:29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</row>
    <row r="111" spans="1:29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</row>
    <row r="112" spans="1:29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</row>
    <row r="113" spans="1:29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</row>
    <row r="114" spans="1:29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</row>
    <row r="115" spans="1:29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</row>
    <row r="116" spans="1:29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</row>
    <row r="117" spans="1:29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</row>
    <row r="118" spans="1:29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</row>
    <row r="119" spans="1:29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</row>
    <row r="120" spans="1:29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</row>
    <row r="121" spans="1:29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</row>
    <row r="122" spans="1:29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</row>
    <row r="123" spans="1:29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</row>
    <row r="124" spans="1:29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</row>
    <row r="125" spans="1:29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</row>
    <row r="126" spans="1:29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</row>
    <row r="127" spans="1:29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</row>
    <row r="128" spans="1:29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</row>
    <row r="129" spans="1:29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</row>
    <row r="130" spans="1:29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</row>
    <row r="131" spans="1:29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</row>
    <row r="132" spans="1:29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</row>
    <row r="133" spans="1:29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</row>
    <row r="134" spans="1:29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</row>
    <row r="135" spans="1:29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</row>
    <row r="136" spans="1:29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</row>
    <row r="137" spans="1:29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</row>
    <row r="138" spans="1:29" x14ac:dyDescent="0.2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</row>
    <row r="139" spans="1:29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Q139" s="44"/>
      <c r="R139" s="44"/>
      <c r="S139" s="44"/>
      <c r="T139" s="44"/>
      <c r="Z139" s="44"/>
      <c r="AA139" s="44"/>
      <c r="AB139" s="44"/>
      <c r="AC139" s="44"/>
    </row>
    <row r="140" spans="1:29" x14ac:dyDescent="0.2">
      <c r="A140" s="44"/>
      <c r="B140" s="44"/>
      <c r="C140" s="44"/>
      <c r="D140" s="44"/>
      <c r="E140" s="44"/>
      <c r="F140" s="44"/>
      <c r="G140" s="44"/>
      <c r="H140" s="44"/>
      <c r="I140" s="44"/>
      <c r="Q140" s="44"/>
      <c r="R140" s="44"/>
      <c r="S140" s="44"/>
      <c r="T140" s="44"/>
      <c r="Z140" s="44"/>
      <c r="AA140" s="44"/>
      <c r="AB140" s="44"/>
      <c r="AC140" s="44"/>
    </row>
    <row r="141" spans="1:29" x14ac:dyDescent="0.2">
      <c r="A141" s="44"/>
      <c r="B141" s="44"/>
      <c r="C141" s="44"/>
      <c r="D141" s="44"/>
      <c r="E141" s="44"/>
      <c r="F141" s="44"/>
      <c r="G141" s="44"/>
      <c r="H141" s="44"/>
      <c r="I141" s="44"/>
      <c r="Q141" s="44"/>
      <c r="R141" s="44"/>
      <c r="S141" s="44"/>
      <c r="T141" s="44"/>
      <c r="Z141" s="44"/>
      <c r="AA141" s="44"/>
      <c r="AB141" s="44"/>
      <c r="AC141" s="44"/>
    </row>
    <row r="142" spans="1:29" x14ac:dyDescent="0.2">
      <c r="A142" s="44"/>
      <c r="B142" s="44"/>
      <c r="C142" s="44"/>
      <c r="D142" s="44"/>
      <c r="E142" s="44"/>
      <c r="F142" s="44"/>
      <c r="G142" s="44"/>
      <c r="H142" s="44"/>
      <c r="I142" s="44"/>
      <c r="Q142" s="44"/>
      <c r="R142" s="44"/>
      <c r="S142" s="44"/>
      <c r="T142" s="44"/>
      <c r="Z142" s="44"/>
      <c r="AA142" s="44"/>
      <c r="AB142" s="44"/>
      <c r="AC142" s="44"/>
    </row>
    <row r="143" spans="1:29" x14ac:dyDescent="0.2">
      <c r="A143" s="109"/>
      <c r="B143" s="44"/>
      <c r="C143" s="44"/>
      <c r="D143" s="44"/>
      <c r="E143" s="44"/>
      <c r="F143" s="44"/>
      <c r="G143" s="44"/>
      <c r="H143" s="44"/>
      <c r="I143" s="44"/>
      <c r="Q143" s="44"/>
      <c r="R143" s="44"/>
      <c r="S143" s="44"/>
      <c r="Z143" s="44"/>
      <c r="AA143" s="44"/>
      <c r="AB143" s="44"/>
    </row>
    <row r="144" spans="1:29" x14ac:dyDescent="0.2">
      <c r="A144" s="109"/>
      <c r="B144" s="109"/>
    </row>
    <row r="145" spans="1:2" x14ac:dyDescent="0.2">
      <c r="A145" s="109"/>
      <c r="B145" s="109"/>
    </row>
    <row r="146" spans="1:2" x14ac:dyDescent="0.2">
      <c r="A146" s="109"/>
      <c r="B146" s="109"/>
    </row>
    <row r="147" spans="1:2" x14ac:dyDescent="0.2">
      <c r="A147" s="109"/>
      <c r="B147" s="109"/>
    </row>
    <row r="148" spans="1:2" x14ac:dyDescent="0.2">
      <c r="A148" s="109"/>
      <c r="B148" s="109"/>
    </row>
    <row r="149" spans="1:2" x14ac:dyDescent="0.2">
      <c r="A149" s="109"/>
      <c r="B149" s="109"/>
    </row>
    <row r="150" spans="1:2" x14ac:dyDescent="0.2">
      <c r="A150" s="109"/>
      <c r="B150" s="109"/>
    </row>
    <row r="151" spans="1:2" x14ac:dyDescent="0.2">
      <c r="A151" s="109"/>
      <c r="B151" s="109"/>
    </row>
    <row r="152" spans="1:2" x14ac:dyDescent="0.2">
      <c r="A152" s="109"/>
      <c r="B152" s="109"/>
    </row>
    <row r="153" spans="1:2" x14ac:dyDescent="0.2">
      <c r="A153" s="109"/>
      <c r="B153" s="109"/>
    </row>
    <row r="154" spans="1:2" x14ac:dyDescent="0.2">
      <c r="A154" s="109"/>
      <c r="B154" s="109"/>
    </row>
    <row r="155" spans="1:2" x14ac:dyDescent="0.2">
      <c r="A155" s="109"/>
      <c r="B155" s="109"/>
    </row>
    <row r="156" spans="1:2" x14ac:dyDescent="0.2">
      <c r="A156" s="109"/>
      <c r="B156" s="109"/>
    </row>
    <row r="157" spans="1:2" x14ac:dyDescent="0.2">
      <c r="A157" s="109"/>
      <c r="B157" s="109"/>
    </row>
    <row r="158" spans="1:2" x14ac:dyDescent="0.2">
      <c r="A158" s="109"/>
      <c r="B158" s="109"/>
    </row>
    <row r="159" spans="1:2" x14ac:dyDescent="0.2">
      <c r="A159" s="109"/>
      <c r="B159" s="109"/>
    </row>
    <row r="160" spans="1:2" x14ac:dyDescent="0.2">
      <c r="A160" s="109"/>
      <c r="B160" s="109"/>
    </row>
    <row r="161" spans="1:2" x14ac:dyDescent="0.2">
      <c r="A161" s="109"/>
      <c r="B161" s="109"/>
    </row>
    <row r="162" spans="1:2" x14ac:dyDescent="0.2">
      <c r="A162" s="109"/>
      <c r="B162" s="109"/>
    </row>
    <row r="163" spans="1:2" x14ac:dyDescent="0.2">
      <c r="A163" s="109"/>
      <c r="B163" s="109"/>
    </row>
    <row r="164" spans="1:2" x14ac:dyDescent="0.2">
      <c r="A164" s="109"/>
      <c r="B164" s="109"/>
    </row>
    <row r="165" spans="1:2" x14ac:dyDescent="0.2">
      <c r="A165" s="109"/>
      <c r="B165" s="109"/>
    </row>
    <row r="166" spans="1:2" x14ac:dyDescent="0.2">
      <c r="A166" s="109"/>
      <c r="B166" s="109"/>
    </row>
    <row r="167" spans="1:2" x14ac:dyDescent="0.2">
      <c r="A167" s="109"/>
      <c r="B167" s="109"/>
    </row>
    <row r="168" spans="1:2" x14ac:dyDescent="0.2">
      <c r="A168" s="109"/>
      <c r="B168" s="109"/>
    </row>
    <row r="169" spans="1:2" x14ac:dyDescent="0.2">
      <c r="A169" s="109"/>
      <c r="B169" s="109"/>
    </row>
    <row r="170" spans="1:2" x14ac:dyDescent="0.2">
      <c r="A170" s="109"/>
      <c r="B170" s="109"/>
    </row>
    <row r="171" spans="1:2" x14ac:dyDescent="0.2">
      <c r="A171" s="109"/>
      <c r="B171" s="109"/>
    </row>
    <row r="172" spans="1:2" x14ac:dyDescent="0.2">
      <c r="A172" s="109"/>
      <c r="B172" s="109"/>
    </row>
    <row r="173" spans="1:2" x14ac:dyDescent="0.2">
      <c r="A173" s="109"/>
      <c r="B173" s="109"/>
    </row>
    <row r="174" spans="1:2" x14ac:dyDescent="0.2">
      <c r="A174" s="109"/>
      <c r="B174" s="109"/>
    </row>
    <row r="175" spans="1:2" x14ac:dyDescent="0.2">
      <c r="A175" s="109"/>
      <c r="B175" s="109"/>
    </row>
    <row r="176" spans="1:2" x14ac:dyDescent="0.2">
      <c r="A176" s="109"/>
      <c r="B176" s="109"/>
    </row>
    <row r="177" spans="1:2" x14ac:dyDescent="0.2">
      <c r="A177" s="109"/>
      <c r="B177" s="109"/>
    </row>
    <row r="178" spans="1:2" x14ac:dyDescent="0.2">
      <c r="A178" s="109"/>
      <c r="B178" s="109"/>
    </row>
    <row r="179" spans="1:2" x14ac:dyDescent="0.2">
      <c r="A179" s="109"/>
      <c r="B179" s="109"/>
    </row>
    <row r="180" spans="1:2" x14ac:dyDescent="0.2">
      <c r="A180" s="109"/>
      <c r="B180" s="109"/>
    </row>
    <row r="181" spans="1:2" x14ac:dyDescent="0.2">
      <c r="A181" s="109"/>
      <c r="B181" s="109"/>
    </row>
    <row r="182" spans="1:2" x14ac:dyDescent="0.2">
      <c r="A182" s="109"/>
      <c r="B182" s="109"/>
    </row>
    <row r="183" spans="1:2" x14ac:dyDescent="0.2">
      <c r="A183" s="109"/>
      <c r="B183" s="109"/>
    </row>
    <row r="184" spans="1:2" x14ac:dyDescent="0.2">
      <c r="A184" s="109"/>
      <c r="B184" s="109"/>
    </row>
    <row r="185" spans="1:2" x14ac:dyDescent="0.2">
      <c r="A185" s="109"/>
      <c r="B185" s="109"/>
    </row>
    <row r="186" spans="1:2" x14ac:dyDescent="0.2">
      <c r="A186" s="109"/>
      <c r="B186" s="109"/>
    </row>
    <row r="187" spans="1:2" x14ac:dyDescent="0.2">
      <c r="A187" s="109"/>
      <c r="B187" s="109"/>
    </row>
    <row r="188" spans="1:2" x14ac:dyDescent="0.2">
      <c r="A188" s="109"/>
      <c r="B188" s="109"/>
    </row>
    <row r="189" spans="1:2" x14ac:dyDescent="0.2">
      <c r="A189" s="109"/>
      <c r="B189" s="109"/>
    </row>
    <row r="190" spans="1:2" x14ac:dyDescent="0.2">
      <c r="A190" s="109"/>
      <c r="B190" s="109"/>
    </row>
    <row r="191" spans="1:2" x14ac:dyDescent="0.2">
      <c r="A191" s="109"/>
      <c r="B191" s="109"/>
    </row>
    <row r="192" spans="1:2" x14ac:dyDescent="0.2">
      <c r="A192" s="109"/>
      <c r="B192" s="109"/>
    </row>
    <row r="193" spans="1:2" x14ac:dyDescent="0.2">
      <c r="A193" s="109"/>
      <c r="B193" s="109"/>
    </row>
    <row r="194" spans="1:2" x14ac:dyDescent="0.2">
      <c r="A194" s="109"/>
      <c r="B194" s="109"/>
    </row>
    <row r="195" spans="1:2" x14ac:dyDescent="0.2">
      <c r="A195" s="109"/>
      <c r="B195" s="109"/>
    </row>
    <row r="196" spans="1:2" x14ac:dyDescent="0.2">
      <c r="A196" s="109"/>
      <c r="B196" s="109"/>
    </row>
    <row r="197" spans="1:2" x14ac:dyDescent="0.2">
      <c r="A197" s="109"/>
      <c r="B197" s="109"/>
    </row>
    <row r="198" spans="1:2" x14ac:dyDescent="0.2">
      <c r="A198" s="109"/>
      <c r="B198" s="109"/>
    </row>
    <row r="199" spans="1:2" x14ac:dyDescent="0.2">
      <c r="A199" s="109"/>
      <c r="B199" s="109"/>
    </row>
    <row r="200" spans="1:2" x14ac:dyDescent="0.2">
      <c r="A200" s="109"/>
      <c r="B200" s="109"/>
    </row>
    <row r="201" spans="1:2" x14ac:dyDescent="0.2">
      <c r="A201" s="109"/>
      <c r="B201" s="109"/>
    </row>
    <row r="202" spans="1:2" x14ac:dyDescent="0.2">
      <c r="A202" s="109"/>
      <c r="B202" s="109"/>
    </row>
    <row r="203" spans="1:2" x14ac:dyDescent="0.2">
      <c r="A203" s="109"/>
      <c r="B203" s="109"/>
    </row>
    <row r="204" spans="1:2" x14ac:dyDescent="0.2">
      <c r="A204" s="109"/>
      <c r="B204" s="109"/>
    </row>
    <row r="205" spans="1:2" x14ac:dyDescent="0.2">
      <c r="A205" s="109"/>
      <c r="B205" s="109"/>
    </row>
    <row r="206" spans="1:2" x14ac:dyDescent="0.2">
      <c r="A206" s="109"/>
      <c r="B206" s="109"/>
    </row>
    <row r="207" spans="1:2" x14ac:dyDescent="0.2">
      <c r="A207" s="109"/>
      <c r="B207" s="109"/>
    </row>
    <row r="208" spans="1:2" x14ac:dyDescent="0.2">
      <c r="A208" s="109"/>
      <c r="B208" s="109"/>
    </row>
    <row r="209" spans="1:2" x14ac:dyDescent="0.2">
      <c r="A209" s="109"/>
      <c r="B209" s="109"/>
    </row>
    <row r="210" spans="1:2" x14ac:dyDescent="0.2">
      <c r="A210" s="109"/>
      <c r="B210" s="109"/>
    </row>
    <row r="211" spans="1:2" x14ac:dyDescent="0.2">
      <c r="A211" s="109"/>
      <c r="B211" s="109"/>
    </row>
    <row r="212" spans="1:2" x14ac:dyDescent="0.2">
      <c r="A212" s="109"/>
      <c r="B212" s="109"/>
    </row>
    <row r="213" spans="1:2" x14ac:dyDescent="0.2">
      <c r="A213" s="109"/>
      <c r="B213" s="109"/>
    </row>
    <row r="214" spans="1:2" x14ac:dyDescent="0.2">
      <c r="A214" s="109"/>
      <c r="B214" s="109"/>
    </row>
    <row r="215" spans="1:2" x14ac:dyDescent="0.2">
      <c r="A215" s="109"/>
      <c r="B215" s="109"/>
    </row>
    <row r="216" spans="1:2" x14ac:dyDescent="0.2">
      <c r="A216" s="109"/>
      <c r="B216" s="109"/>
    </row>
    <row r="217" spans="1:2" x14ac:dyDescent="0.2">
      <c r="A217" s="109"/>
      <c r="B217" s="109"/>
    </row>
    <row r="218" spans="1:2" x14ac:dyDescent="0.2">
      <c r="A218" s="109"/>
      <c r="B218" s="109"/>
    </row>
    <row r="219" spans="1:2" x14ac:dyDescent="0.2">
      <c r="A219" s="109"/>
      <c r="B219" s="109"/>
    </row>
    <row r="220" spans="1:2" x14ac:dyDescent="0.2">
      <c r="A220" s="109"/>
      <c r="B220" s="109"/>
    </row>
    <row r="221" spans="1:2" x14ac:dyDescent="0.2">
      <c r="A221" s="109"/>
      <c r="B221" s="109"/>
    </row>
    <row r="222" spans="1:2" x14ac:dyDescent="0.2">
      <c r="A222" s="109"/>
      <c r="B222" s="109"/>
    </row>
    <row r="223" spans="1:2" x14ac:dyDescent="0.2">
      <c r="A223" s="109"/>
      <c r="B223" s="109"/>
    </row>
    <row r="224" spans="1:2" x14ac:dyDescent="0.2">
      <c r="A224" s="109"/>
      <c r="B224" s="109"/>
    </row>
    <row r="225" spans="1:2" x14ac:dyDescent="0.2">
      <c r="A225" s="109"/>
      <c r="B225" s="109"/>
    </row>
    <row r="226" spans="1:2" x14ac:dyDescent="0.2">
      <c r="A226" s="109"/>
      <c r="B226" s="109"/>
    </row>
    <row r="227" spans="1:2" x14ac:dyDescent="0.2">
      <c r="A227" s="109"/>
      <c r="B227" s="109"/>
    </row>
    <row r="228" spans="1:2" x14ac:dyDescent="0.2">
      <c r="A228" s="109"/>
      <c r="B228" s="109"/>
    </row>
    <row r="229" spans="1:2" x14ac:dyDescent="0.2">
      <c r="A229" s="109"/>
      <c r="B229" s="109"/>
    </row>
    <row r="230" spans="1:2" x14ac:dyDescent="0.2">
      <c r="A230" s="109"/>
      <c r="B230" s="109"/>
    </row>
    <row r="231" spans="1:2" x14ac:dyDescent="0.2">
      <c r="A231" s="109"/>
      <c r="B231" s="109"/>
    </row>
    <row r="232" spans="1:2" x14ac:dyDescent="0.2">
      <c r="A232" s="109"/>
      <c r="B232" s="109"/>
    </row>
    <row r="233" spans="1:2" x14ac:dyDescent="0.2">
      <c r="A233" s="109"/>
      <c r="B233" s="109"/>
    </row>
    <row r="234" spans="1:2" x14ac:dyDescent="0.2">
      <c r="A234" s="109"/>
      <c r="B234" s="109"/>
    </row>
    <row r="235" spans="1:2" x14ac:dyDescent="0.2">
      <c r="A235" s="109"/>
      <c r="B235" s="109"/>
    </row>
    <row r="236" spans="1:2" x14ac:dyDescent="0.2">
      <c r="A236" s="109"/>
      <c r="B236" s="109"/>
    </row>
    <row r="237" spans="1:2" x14ac:dyDescent="0.2">
      <c r="A237" s="109"/>
      <c r="B237" s="109"/>
    </row>
    <row r="238" spans="1:2" x14ac:dyDescent="0.2">
      <c r="A238" s="109"/>
      <c r="B238" s="109"/>
    </row>
    <row r="239" spans="1:2" x14ac:dyDescent="0.2">
      <c r="A239" s="109"/>
      <c r="B239" s="109"/>
    </row>
    <row r="240" spans="1:2" x14ac:dyDescent="0.2">
      <c r="A240" s="109"/>
      <c r="B240" s="109"/>
    </row>
    <row r="241" spans="1:2" x14ac:dyDescent="0.2">
      <c r="A241" s="109"/>
      <c r="B241" s="109"/>
    </row>
    <row r="242" spans="1:2" x14ac:dyDescent="0.2">
      <c r="A242" s="109"/>
      <c r="B242" s="109"/>
    </row>
    <row r="243" spans="1:2" x14ac:dyDescent="0.2">
      <c r="A243" s="109"/>
      <c r="B243" s="109"/>
    </row>
    <row r="244" spans="1:2" x14ac:dyDescent="0.2">
      <c r="A244" s="109"/>
      <c r="B244" s="109"/>
    </row>
    <row r="245" spans="1:2" x14ac:dyDescent="0.2">
      <c r="A245" s="109"/>
      <c r="B245" s="109"/>
    </row>
    <row r="246" spans="1:2" x14ac:dyDescent="0.2">
      <c r="A246" s="109"/>
      <c r="B246" s="109"/>
    </row>
    <row r="247" spans="1:2" x14ac:dyDescent="0.2">
      <c r="A247" s="109"/>
      <c r="B247" s="109"/>
    </row>
    <row r="248" spans="1:2" x14ac:dyDescent="0.2">
      <c r="A248" s="109"/>
      <c r="B248" s="109"/>
    </row>
    <row r="249" spans="1:2" x14ac:dyDescent="0.2">
      <c r="A249" s="109"/>
      <c r="B249" s="109"/>
    </row>
    <row r="250" spans="1:2" x14ac:dyDescent="0.2">
      <c r="A250" s="109"/>
      <c r="B250" s="109"/>
    </row>
    <row r="251" spans="1:2" x14ac:dyDescent="0.2">
      <c r="A251" s="109"/>
      <c r="B251" s="109"/>
    </row>
    <row r="252" spans="1:2" x14ac:dyDescent="0.2">
      <c r="A252" s="109"/>
      <c r="B252" s="109"/>
    </row>
    <row r="253" spans="1:2" x14ac:dyDescent="0.2">
      <c r="A253" s="109"/>
      <c r="B253" s="109"/>
    </row>
    <row r="254" spans="1:2" x14ac:dyDescent="0.2">
      <c r="A254" s="109"/>
      <c r="B254" s="109"/>
    </row>
    <row r="255" spans="1:2" x14ac:dyDescent="0.2">
      <c r="A255" s="109"/>
      <c r="B255" s="109"/>
    </row>
    <row r="256" spans="1:2" x14ac:dyDescent="0.2">
      <c r="A256" s="109"/>
      <c r="B256" s="109"/>
    </row>
    <row r="257" spans="1:2" x14ac:dyDescent="0.2">
      <c r="A257" s="109"/>
      <c r="B257" s="109"/>
    </row>
    <row r="258" spans="1:2" x14ac:dyDescent="0.2">
      <c r="A258" s="109"/>
      <c r="B258" s="109"/>
    </row>
    <row r="259" spans="1:2" x14ac:dyDescent="0.2">
      <c r="A259" s="109"/>
      <c r="B259" s="109"/>
    </row>
    <row r="260" spans="1:2" x14ac:dyDescent="0.2">
      <c r="A260" s="109"/>
      <c r="B260" s="109"/>
    </row>
    <row r="261" spans="1:2" x14ac:dyDescent="0.2">
      <c r="A261" s="109"/>
      <c r="B261" s="109"/>
    </row>
    <row r="262" spans="1:2" x14ac:dyDescent="0.2">
      <c r="A262" s="109"/>
      <c r="B262" s="109"/>
    </row>
    <row r="263" spans="1:2" x14ac:dyDescent="0.2">
      <c r="A263" s="109"/>
      <c r="B263" s="109"/>
    </row>
    <row r="264" spans="1:2" x14ac:dyDescent="0.2">
      <c r="A264" s="109"/>
      <c r="B264" s="109"/>
    </row>
    <row r="265" spans="1:2" x14ac:dyDescent="0.2">
      <c r="A265" s="109"/>
      <c r="B265" s="109"/>
    </row>
    <row r="266" spans="1:2" x14ac:dyDescent="0.2">
      <c r="A266" s="109"/>
      <c r="B266" s="109"/>
    </row>
    <row r="267" spans="1:2" x14ac:dyDescent="0.2">
      <c r="A267" s="109"/>
      <c r="B267" s="109"/>
    </row>
    <row r="268" spans="1:2" x14ac:dyDescent="0.2">
      <c r="A268" s="109"/>
      <c r="B268" s="109"/>
    </row>
    <row r="269" spans="1:2" x14ac:dyDescent="0.2">
      <c r="A269" s="109"/>
      <c r="B269" s="109"/>
    </row>
    <row r="270" spans="1:2" x14ac:dyDescent="0.2">
      <c r="A270" s="109"/>
      <c r="B270" s="109"/>
    </row>
    <row r="271" spans="1:2" x14ac:dyDescent="0.2">
      <c r="A271" s="109"/>
      <c r="B271" s="109"/>
    </row>
    <row r="272" spans="1:2" x14ac:dyDescent="0.2">
      <c r="A272" s="109"/>
      <c r="B272" s="109"/>
    </row>
    <row r="273" spans="1:2" x14ac:dyDescent="0.2">
      <c r="A273" s="109"/>
      <c r="B273" s="109"/>
    </row>
    <row r="274" spans="1:2" x14ac:dyDescent="0.2">
      <c r="A274" s="109"/>
      <c r="B274" s="109"/>
    </row>
    <row r="275" spans="1:2" x14ac:dyDescent="0.2">
      <c r="A275" s="109"/>
      <c r="B275" s="109"/>
    </row>
    <row r="276" spans="1:2" x14ac:dyDescent="0.2">
      <c r="A276" s="109"/>
      <c r="B276" s="109"/>
    </row>
    <row r="277" spans="1:2" x14ac:dyDescent="0.2">
      <c r="A277" s="109"/>
      <c r="B277" s="109"/>
    </row>
    <row r="278" spans="1:2" x14ac:dyDescent="0.2">
      <c r="A278" s="109"/>
      <c r="B278" s="109"/>
    </row>
    <row r="279" spans="1:2" x14ac:dyDescent="0.2">
      <c r="A279" s="109"/>
      <c r="B279" s="109"/>
    </row>
    <row r="280" spans="1:2" x14ac:dyDescent="0.2">
      <c r="A280" s="109"/>
      <c r="B280" s="109"/>
    </row>
    <row r="281" spans="1:2" x14ac:dyDescent="0.2">
      <c r="A281" s="109"/>
      <c r="B281" s="109"/>
    </row>
    <row r="282" spans="1:2" x14ac:dyDescent="0.2">
      <c r="A282" s="109"/>
      <c r="B282" s="109"/>
    </row>
    <row r="283" spans="1:2" x14ac:dyDescent="0.2">
      <c r="A283" s="109"/>
      <c r="B283" s="109"/>
    </row>
    <row r="284" spans="1:2" x14ac:dyDescent="0.2">
      <c r="A284" s="109"/>
      <c r="B284" s="109"/>
    </row>
    <row r="285" spans="1:2" x14ac:dyDescent="0.2">
      <c r="A285" s="109"/>
      <c r="B285" s="109"/>
    </row>
    <row r="286" spans="1:2" x14ac:dyDescent="0.2">
      <c r="A286" s="109"/>
      <c r="B286" s="109"/>
    </row>
    <row r="287" spans="1:2" x14ac:dyDescent="0.2">
      <c r="A287" s="109"/>
      <c r="B287" s="109"/>
    </row>
    <row r="288" spans="1:2" x14ac:dyDescent="0.2">
      <c r="A288" s="109"/>
      <c r="B288" s="109"/>
    </row>
    <row r="289" spans="1:2" x14ac:dyDescent="0.2">
      <c r="A289" s="109"/>
      <c r="B289" s="109"/>
    </row>
    <row r="290" spans="1:2" x14ac:dyDescent="0.2">
      <c r="A290" s="109"/>
      <c r="B290" s="109"/>
    </row>
    <row r="291" spans="1:2" x14ac:dyDescent="0.2">
      <c r="A291" s="109"/>
      <c r="B291" s="109"/>
    </row>
    <row r="292" spans="1:2" x14ac:dyDescent="0.2">
      <c r="A292" s="109"/>
      <c r="B292" s="109"/>
    </row>
    <row r="293" spans="1:2" x14ac:dyDescent="0.2">
      <c r="A293" s="109"/>
      <c r="B293" s="109"/>
    </row>
    <row r="294" spans="1:2" x14ac:dyDescent="0.2">
      <c r="A294" s="109"/>
      <c r="B294" s="109"/>
    </row>
    <row r="295" spans="1:2" x14ac:dyDescent="0.2">
      <c r="A295" s="109"/>
      <c r="B295" s="109"/>
    </row>
    <row r="296" spans="1:2" x14ac:dyDescent="0.2">
      <c r="A296" s="109"/>
      <c r="B296" s="109"/>
    </row>
    <row r="297" spans="1:2" x14ac:dyDescent="0.2">
      <c r="A297" s="109"/>
      <c r="B297" s="109"/>
    </row>
    <row r="298" spans="1:2" x14ac:dyDescent="0.2">
      <c r="A298" s="109"/>
      <c r="B298" s="109"/>
    </row>
    <row r="299" spans="1:2" x14ac:dyDescent="0.2">
      <c r="A299" s="109"/>
      <c r="B299" s="109"/>
    </row>
    <row r="300" spans="1:2" x14ac:dyDescent="0.2">
      <c r="A300" s="109"/>
      <c r="B300" s="109"/>
    </row>
    <row r="301" spans="1:2" x14ac:dyDescent="0.2">
      <c r="A301" s="109"/>
      <c r="B301" s="109"/>
    </row>
    <row r="302" spans="1:2" x14ac:dyDescent="0.2">
      <c r="A302" s="109"/>
      <c r="B302" s="109"/>
    </row>
    <row r="303" spans="1:2" x14ac:dyDescent="0.2">
      <c r="A303" s="109"/>
      <c r="B303" s="109"/>
    </row>
    <row r="304" spans="1:2" x14ac:dyDescent="0.2">
      <c r="A304" s="109"/>
      <c r="B304" s="109"/>
    </row>
    <row r="305" spans="1:2" x14ac:dyDescent="0.2">
      <c r="A305" s="109"/>
      <c r="B305" s="109"/>
    </row>
    <row r="306" spans="1:2" x14ac:dyDescent="0.2">
      <c r="A306" s="109"/>
      <c r="B306" s="109"/>
    </row>
    <row r="307" spans="1:2" x14ac:dyDescent="0.2">
      <c r="A307" s="109"/>
      <c r="B307" s="109"/>
    </row>
    <row r="308" spans="1:2" x14ac:dyDescent="0.2">
      <c r="A308" s="109"/>
      <c r="B308" s="109"/>
    </row>
    <row r="309" spans="1:2" x14ac:dyDescent="0.2">
      <c r="A309" s="109"/>
      <c r="B309" s="109"/>
    </row>
    <row r="310" spans="1:2" x14ac:dyDescent="0.2">
      <c r="A310" s="109"/>
      <c r="B310" s="109"/>
    </row>
    <row r="311" spans="1:2" x14ac:dyDescent="0.2">
      <c r="A311" s="109"/>
      <c r="B311" s="109"/>
    </row>
    <row r="312" spans="1:2" x14ac:dyDescent="0.2">
      <c r="A312" s="109"/>
      <c r="B312" s="109"/>
    </row>
    <row r="313" spans="1:2" x14ac:dyDescent="0.2">
      <c r="A313" s="109"/>
      <c r="B313" s="109"/>
    </row>
    <row r="314" spans="1:2" x14ac:dyDescent="0.2">
      <c r="A314" s="109"/>
      <c r="B314" s="109"/>
    </row>
    <row r="315" spans="1:2" x14ac:dyDescent="0.2">
      <c r="A315" s="109"/>
      <c r="B315" s="109"/>
    </row>
    <row r="316" spans="1:2" x14ac:dyDescent="0.2">
      <c r="A316" s="109"/>
      <c r="B316" s="109"/>
    </row>
    <row r="317" spans="1:2" x14ac:dyDescent="0.2">
      <c r="A317" s="109"/>
      <c r="B317" s="109"/>
    </row>
    <row r="318" spans="1:2" x14ac:dyDescent="0.2">
      <c r="A318" s="109"/>
      <c r="B318" s="109"/>
    </row>
    <row r="319" spans="1:2" x14ac:dyDescent="0.2">
      <c r="A319" s="109"/>
      <c r="B319" s="109"/>
    </row>
    <row r="320" spans="1:2" x14ac:dyDescent="0.2">
      <c r="A320" s="109"/>
      <c r="B320" s="109"/>
    </row>
    <row r="321" spans="1:2" x14ac:dyDescent="0.2">
      <c r="A321" s="109"/>
      <c r="B321" s="109"/>
    </row>
    <row r="322" spans="1:2" x14ac:dyDescent="0.2">
      <c r="A322" s="109"/>
      <c r="B322" s="109"/>
    </row>
    <row r="323" spans="1:2" x14ac:dyDescent="0.2">
      <c r="A323" s="109"/>
      <c r="B323" s="109"/>
    </row>
    <row r="324" spans="1:2" x14ac:dyDescent="0.2">
      <c r="A324" s="109"/>
      <c r="B324" s="109"/>
    </row>
    <row r="325" spans="1:2" x14ac:dyDescent="0.2">
      <c r="A325" s="109"/>
      <c r="B325" s="109"/>
    </row>
    <row r="326" spans="1:2" x14ac:dyDescent="0.2">
      <c r="A326" s="109"/>
      <c r="B326" s="109"/>
    </row>
    <row r="327" spans="1:2" x14ac:dyDescent="0.2">
      <c r="A327" s="109"/>
      <c r="B327" s="109"/>
    </row>
    <row r="328" spans="1:2" x14ac:dyDescent="0.2">
      <c r="A328" s="109"/>
      <c r="B328" s="109"/>
    </row>
    <row r="329" spans="1:2" x14ac:dyDescent="0.2">
      <c r="A329" s="109"/>
      <c r="B329" s="109"/>
    </row>
    <row r="330" spans="1:2" x14ac:dyDescent="0.2">
      <c r="A330" s="109"/>
      <c r="B330" s="109"/>
    </row>
    <row r="331" spans="1:2" x14ac:dyDescent="0.2">
      <c r="A331" s="109"/>
      <c r="B331" s="109"/>
    </row>
    <row r="332" spans="1:2" x14ac:dyDescent="0.2">
      <c r="A332" s="109"/>
      <c r="B332" s="109"/>
    </row>
    <row r="333" spans="1:2" x14ac:dyDescent="0.2">
      <c r="A333" s="109"/>
      <c r="B333" s="109"/>
    </row>
    <row r="334" spans="1:2" x14ac:dyDescent="0.2">
      <c r="A334" s="109"/>
      <c r="B334" s="109"/>
    </row>
    <row r="335" spans="1:2" x14ac:dyDescent="0.2">
      <c r="A335" s="109"/>
      <c r="B335" s="109"/>
    </row>
    <row r="336" spans="1:2" x14ac:dyDescent="0.2">
      <c r="A336" s="109"/>
      <c r="B336" s="109"/>
    </row>
    <row r="337" spans="1:2" x14ac:dyDescent="0.2">
      <c r="A337" s="109"/>
      <c r="B337" s="109"/>
    </row>
    <row r="338" spans="1:2" x14ac:dyDescent="0.2">
      <c r="A338" s="109"/>
      <c r="B338" s="109"/>
    </row>
    <row r="339" spans="1:2" x14ac:dyDescent="0.2">
      <c r="A339" s="109"/>
      <c r="B339" s="109"/>
    </row>
    <row r="340" spans="1:2" x14ac:dyDescent="0.2">
      <c r="A340" s="109"/>
      <c r="B340" s="109"/>
    </row>
    <row r="341" spans="1:2" x14ac:dyDescent="0.2">
      <c r="A341" s="109"/>
      <c r="B341" s="109"/>
    </row>
    <row r="342" spans="1:2" x14ac:dyDescent="0.2">
      <c r="A342" s="109"/>
      <c r="B342" s="109"/>
    </row>
    <row r="343" spans="1:2" x14ac:dyDescent="0.2">
      <c r="A343" s="109"/>
      <c r="B343" s="109"/>
    </row>
    <row r="344" spans="1:2" x14ac:dyDescent="0.2">
      <c r="A344" s="109"/>
      <c r="B344" s="109"/>
    </row>
    <row r="345" spans="1:2" x14ac:dyDescent="0.2">
      <c r="A345" s="109"/>
      <c r="B345" s="109"/>
    </row>
    <row r="346" spans="1:2" x14ac:dyDescent="0.2">
      <c r="A346" s="109"/>
      <c r="B346" s="109"/>
    </row>
    <row r="347" spans="1:2" x14ac:dyDescent="0.2">
      <c r="A347" s="109"/>
      <c r="B347" s="109"/>
    </row>
    <row r="348" spans="1:2" x14ac:dyDescent="0.2">
      <c r="A348" s="109"/>
      <c r="B348" s="109"/>
    </row>
    <row r="349" spans="1:2" x14ac:dyDescent="0.2">
      <c r="A349" s="109"/>
      <c r="B349" s="109"/>
    </row>
    <row r="350" spans="1:2" x14ac:dyDescent="0.2">
      <c r="A350" s="109"/>
      <c r="B350" s="109"/>
    </row>
    <row r="351" spans="1:2" x14ac:dyDescent="0.2">
      <c r="A351" s="109"/>
      <c r="B351" s="109"/>
    </row>
    <row r="352" spans="1:2" x14ac:dyDescent="0.2">
      <c r="A352" s="109"/>
      <c r="B352" s="109"/>
    </row>
    <row r="353" spans="1:2" x14ac:dyDescent="0.2">
      <c r="A353" s="109"/>
      <c r="B353" s="109"/>
    </row>
    <row r="354" spans="1:2" x14ac:dyDescent="0.2">
      <c r="A354" s="109"/>
      <c r="B354" s="109"/>
    </row>
    <row r="355" spans="1:2" x14ac:dyDescent="0.2">
      <c r="A355" s="109"/>
      <c r="B355" s="109"/>
    </row>
    <row r="356" spans="1:2" x14ac:dyDescent="0.2">
      <c r="A356" s="109"/>
      <c r="B356" s="109"/>
    </row>
    <row r="357" spans="1:2" x14ac:dyDescent="0.2">
      <c r="A357" s="109"/>
      <c r="B357" s="109"/>
    </row>
    <row r="358" spans="1:2" x14ac:dyDescent="0.2">
      <c r="A358" s="109"/>
      <c r="B358" s="109"/>
    </row>
    <row r="359" spans="1:2" x14ac:dyDescent="0.2">
      <c r="A359" s="109"/>
      <c r="B359" s="109"/>
    </row>
    <row r="360" spans="1:2" x14ac:dyDescent="0.2">
      <c r="A360" s="109"/>
      <c r="B360" s="109"/>
    </row>
    <row r="361" spans="1:2" x14ac:dyDescent="0.2">
      <c r="A361" s="109"/>
      <c r="B361" s="109"/>
    </row>
    <row r="362" spans="1:2" x14ac:dyDescent="0.2">
      <c r="A362" s="109"/>
      <c r="B362" s="109"/>
    </row>
    <row r="363" spans="1:2" x14ac:dyDescent="0.2">
      <c r="A363" s="109"/>
      <c r="B363" s="109"/>
    </row>
    <row r="364" spans="1:2" x14ac:dyDescent="0.2">
      <c r="A364" s="109"/>
      <c r="B364" s="109"/>
    </row>
    <row r="365" spans="1:2" x14ac:dyDescent="0.2">
      <c r="A365" s="109"/>
      <c r="B365" s="109"/>
    </row>
    <row r="366" spans="1:2" x14ac:dyDescent="0.2">
      <c r="A366" s="109"/>
      <c r="B366" s="109"/>
    </row>
    <row r="367" spans="1:2" x14ac:dyDescent="0.2">
      <c r="A367" s="109"/>
      <c r="B367" s="109"/>
    </row>
    <row r="368" spans="1:2" x14ac:dyDescent="0.2">
      <c r="A368" s="109"/>
      <c r="B368" s="109"/>
    </row>
    <row r="369" spans="1:2" x14ac:dyDescent="0.2">
      <c r="A369" s="109"/>
      <c r="B369" s="109"/>
    </row>
    <row r="370" spans="1:2" x14ac:dyDescent="0.2">
      <c r="A370" s="109"/>
      <c r="B370" s="109"/>
    </row>
    <row r="371" spans="1:2" x14ac:dyDescent="0.2">
      <c r="A371" s="109"/>
      <c r="B371" s="109"/>
    </row>
    <row r="372" spans="1:2" x14ac:dyDescent="0.2">
      <c r="A372" s="109"/>
      <c r="B372" s="109"/>
    </row>
    <row r="373" spans="1:2" x14ac:dyDescent="0.2">
      <c r="A373" s="109"/>
      <c r="B373" s="109"/>
    </row>
    <row r="374" spans="1:2" x14ac:dyDescent="0.2">
      <c r="A374" s="109"/>
      <c r="B374" s="109"/>
    </row>
    <row r="375" spans="1:2" x14ac:dyDescent="0.2">
      <c r="A375" s="109"/>
      <c r="B375" s="109"/>
    </row>
    <row r="376" spans="1:2" x14ac:dyDescent="0.2">
      <c r="A376" s="109"/>
      <c r="B376" s="109"/>
    </row>
    <row r="377" spans="1:2" x14ac:dyDescent="0.2">
      <c r="A377" s="109"/>
      <c r="B377" s="109"/>
    </row>
    <row r="378" spans="1:2" x14ac:dyDescent="0.2">
      <c r="A378" s="109"/>
      <c r="B378" s="109"/>
    </row>
    <row r="379" spans="1:2" x14ac:dyDescent="0.2">
      <c r="A379" s="109"/>
      <c r="B379" s="109"/>
    </row>
    <row r="380" spans="1:2" x14ac:dyDescent="0.2">
      <c r="A380" s="109"/>
      <c r="B380" s="109"/>
    </row>
    <row r="381" spans="1:2" x14ac:dyDescent="0.2">
      <c r="A381" s="109"/>
      <c r="B381" s="109"/>
    </row>
    <row r="382" spans="1:2" x14ac:dyDescent="0.2">
      <c r="A382" s="109"/>
      <c r="B382" s="109"/>
    </row>
    <row r="383" spans="1:2" x14ac:dyDescent="0.2">
      <c r="A383" s="109"/>
      <c r="B383" s="109"/>
    </row>
    <row r="384" spans="1:2" x14ac:dyDescent="0.2">
      <c r="A384" s="109"/>
      <c r="B384" s="109"/>
    </row>
    <row r="385" spans="1:2" x14ac:dyDescent="0.2">
      <c r="A385" s="109"/>
      <c r="B385" s="109"/>
    </row>
    <row r="386" spans="1:2" x14ac:dyDescent="0.2">
      <c r="A386" s="109"/>
      <c r="B386" s="109"/>
    </row>
    <row r="387" spans="1:2" x14ac:dyDescent="0.2">
      <c r="A387" s="109"/>
      <c r="B387" s="109"/>
    </row>
    <row r="388" spans="1:2" x14ac:dyDescent="0.2">
      <c r="A388" s="109"/>
      <c r="B388" s="109"/>
    </row>
    <row r="389" spans="1:2" x14ac:dyDescent="0.2">
      <c r="A389" s="109"/>
      <c r="B389" s="109"/>
    </row>
    <row r="390" spans="1:2" x14ac:dyDescent="0.2">
      <c r="A390" s="109"/>
      <c r="B390" s="109"/>
    </row>
    <row r="391" spans="1:2" x14ac:dyDescent="0.2">
      <c r="A391" s="109"/>
      <c r="B391" s="109"/>
    </row>
    <row r="392" spans="1:2" x14ac:dyDescent="0.2">
      <c r="A392" s="109"/>
      <c r="B392" s="109"/>
    </row>
    <row r="393" spans="1:2" x14ac:dyDescent="0.2">
      <c r="A393" s="109"/>
      <c r="B393" s="109"/>
    </row>
    <row r="394" spans="1:2" x14ac:dyDescent="0.2">
      <c r="A394" s="109"/>
      <c r="B394" s="109"/>
    </row>
    <row r="395" spans="1:2" x14ac:dyDescent="0.2">
      <c r="A395" s="109"/>
      <c r="B395" s="109"/>
    </row>
    <row r="396" spans="1:2" x14ac:dyDescent="0.2">
      <c r="A396" s="109"/>
      <c r="B396" s="109"/>
    </row>
    <row r="397" spans="1:2" x14ac:dyDescent="0.2">
      <c r="A397" s="109"/>
      <c r="B397" s="109"/>
    </row>
    <row r="398" spans="1:2" x14ac:dyDescent="0.2">
      <c r="A398" s="109"/>
      <c r="B398" s="109"/>
    </row>
    <row r="399" spans="1:2" x14ac:dyDescent="0.2">
      <c r="A399" s="109"/>
      <c r="B399" s="109"/>
    </row>
    <row r="400" spans="1:2" x14ac:dyDescent="0.2">
      <c r="A400" s="109"/>
      <c r="B400" s="109"/>
    </row>
    <row r="401" spans="1:2" x14ac:dyDescent="0.2">
      <c r="A401" s="109"/>
      <c r="B401" s="109"/>
    </row>
    <row r="402" spans="1:2" x14ac:dyDescent="0.2">
      <c r="A402" s="109"/>
      <c r="B402" s="109"/>
    </row>
    <row r="403" spans="1:2" x14ac:dyDescent="0.2">
      <c r="A403" s="109"/>
      <c r="B403" s="109"/>
    </row>
    <row r="404" spans="1:2" x14ac:dyDescent="0.2">
      <c r="A404" s="109"/>
      <c r="B404" s="109"/>
    </row>
    <row r="405" spans="1:2" x14ac:dyDescent="0.2">
      <c r="A405" s="109"/>
      <c r="B405" s="109"/>
    </row>
    <row r="406" spans="1:2" x14ac:dyDescent="0.2">
      <c r="A406" s="109"/>
      <c r="B406" s="109"/>
    </row>
    <row r="407" spans="1:2" x14ac:dyDescent="0.2">
      <c r="A407" s="109"/>
      <c r="B407" s="109"/>
    </row>
    <row r="408" spans="1:2" x14ac:dyDescent="0.2">
      <c r="A408" s="109"/>
      <c r="B408" s="109"/>
    </row>
    <row r="409" spans="1:2" x14ac:dyDescent="0.2">
      <c r="A409" s="109"/>
      <c r="B409" s="109"/>
    </row>
    <row r="410" spans="1:2" x14ac:dyDescent="0.2">
      <c r="A410" s="109"/>
      <c r="B410" s="109"/>
    </row>
    <row r="411" spans="1:2" x14ac:dyDescent="0.2">
      <c r="A411" s="109"/>
      <c r="B411" s="109"/>
    </row>
    <row r="412" spans="1:2" x14ac:dyDescent="0.2">
      <c r="A412" s="109"/>
      <c r="B412" s="109"/>
    </row>
    <row r="413" spans="1:2" x14ac:dyDescent="0.2">
      <c r="A413" s="109"/>
      <c r="B413" s="109"/>
    </row>
    <row r="414" spans="1:2" x14ac:dyDescent="0.2">
      <c r="A414" s="109"/>
      <c r="B414" s="109"/>
    </row>
    <row r="415" spans="1:2" x14ac:dyDescent="0.2">
      <c r="A415" s="109"/>
      <c r="B415" s="109"/>
    </row>
    <row r="416" spans="1:2" x14ac:dyDescent="0.2">
      <c r="A416" s="109"/>
      <c r="B416" s="109"/>
    </row>
    <row r="417" spans="1:2" x14ac:dyDescent="0.2">
      <c r="A417" s="109"/>
      <c r="B417" s="109"/>
    </row>
    <row r="418" spans="1:2" x14ac:dyDescent="0.2">
      <c r="A418" s="109"/>
      <c r="B418" s="109"/>
    </row>
    <row r="419" spans="1:2" x14ac:dyDescent="0.2">
      <c r="A419" s="109"/>
      <c r="B419" s="109"/>
    </row>
    <row r="420" spans="1:2" x14ac:dyDescent="0.2">
      <c r="A420" s="109"/>
      <c r="B420" s="109"/>
    </row>
    <row r="421" spans="1:2" x14ac:dyDescent="0.2">
      <c r="A421" s="109"/>
      <c r="B421" s="109"/>
    </row>
    <row r="422" spans="1:2" x14ac:dyDescent="0.2">
      <c r="A422" s="109"/>
      <c r="B422" s="109"/>
    </row>
    <row r="423" spans="1:2" x14ac:dyDescent="0.2">
      <c r="A423" s="109"/>
      <c r="B423" s="109"/>
    </row>
    <row r="424" spans="1:2" x14ac:dyDescent="0.2">
      <c r="A424" s="109"/>
      <c r="B424" s="109"/>
    </row>
    <row r="425" spans="1:2" x14ac:dyDescent="0.2">
      <c r="A425" s="109"/>
      <c r="B425" s="109"/>
    </row>
    <row r="426" spans="1:2" x14ac:dyDescent="0.2">
      <c r="A426" s="109"/>
      <c r="B426" s="109"/>
    </row>
    <row r="427" spans="1:2" x14ac:dyDescent="0.2">
      <c r="A427" s="109"/>
      <c r="B427" s="109"/>
    </row>
    <row r="428" spans="1:2" x14ac:dyDescent="0.2">
      <c r="A428" s="109"/>
      <c r="B428" s="109"/>
    </row>
    <row r="429" spans="1:2" x14ac:dyDescent="0.2">
      <c r="A429" s="109"/>
      <c r="B429" s="109"/>
    </row>
    <row r="430" spans="1:2" x14ac:dyDescent="0.2">
      <c r="A430" s="109"/>
      <c r="B430" s="109"/>
    </row>
    <row r="431" spans="1:2" x14ac:dyDescent="0.2">
      <c r="A431" s="109"/>
      <c r="B431" s="109"/>
    </row>
    <row r="432" spans="1:2" x14ac:dyDescent="0.2">
      <c r="A432" s="109"/>
      <c r="B432" s="109"/>
    </row>
    <row r="433" spans="1:2" x14ac:dyDescent="0.2">
      <c r="A433" s="109"/>
      <c r="B433" s="109"/>
    </row>
    <row r="434" spans="1:2" x14ac:dyDescent="0.2">
      <c r="A434" s="109"/>
      <c r="B434" s="109"/>
    </row>
    <row r="435" spans="1:2" x14ac:dyDescent="0.2">
      <c r="A435" s="109"/>
      <c r="B435" s="109"/>
    </row>
    <row r="436" spans="1:2" x14ac:dyDescent="0.2">
      <c r="A436" s="109"/>
      <c r="B436" s="109"/>
    </row>
    <row r="437" spans="1:2" x14ac:dyDescent="0.2">
      <c r="A437" s="109"/>
      <c r="B437" s="109"/>
    </row>
    <row r="438" spans="1:2" x14ac:dyDescent="0.2">
      <c r="A438" s="109"/>
      <c r="B438" s="109"/>
    </row>
    <row r="439" spans="1:2" x14ac:dyDescent="0.2">
      <c r="A439" s="109"/>
      <c r="B439" s="109"/>
    </row>
    <row r="440" spans="1:2" x14ac:dyDescent="0.2">
      <c r="A440" s="109"/>
      <c r="B440" s="109"/>
    </row>
    <row r="441" spans="1:2" x14ac:dyDescent="0.2">
      <c r="A441" s="109"/>
      <c r="B441" s="109"/>
    </row>
    <row r="442" spans="1:2" x14ac:dyDescent="0.2">
      <c r="A442" s="109"/>
      <c r="B442" s="109"/>
    </row>
    <row r="443" spans="1:2" x14ac:dyDescent="0.2">
      <c r="A443" s="109"/>
      <c r="B443" s="109"/>
    </row>
    <row r="444" spans="1:2" x14ac:dyDescent="0.2">
      <c r="A444" s="109"/>
      <c r="B444" s="109"/>
    </row>
    <row r="445" spans="1:2" x14ac:dyDescent="0.2">
      <c r="A445" s="109"/>
      <c r="B445" s="109"/>
    </row>
    <row r="446" spans="1:2" x14ac:dyDescent="0.2">
      <c r="A446" s="109"/>
      <c r="B446" s="109"/>
    </row>
    <row r="447" spans="1:2" x14ac:dyDescent="0.2">
      <c r="A447" s="109"/>
      <c r="B447" s="109"/>
    </row>
    <row r="448" spans="1:2" x14ac:dyDescent="0.2">
      <c r="A448" s="109"/>
      <c r="B448" s="109"/>
    </row>
    <row r="449" spans="1:2" x14ac:dyDescent="0.2">
      <c r="A449" s="109"/>
      <c r="B449" s="109"/>
    </row>
    <row r="450" spans="1:2" x14ac:dyDescent="0.2">
      <c r="A450" s="109"/>
      <c r="B450" s="109"/>
    </row>
    <row r="451" spans="1:2" x14ac:dyDescent="0.2">
      <c r="A451" s="109"/>
      <c r="B451" s="109"/>
    </row>
    <row r="452" spans="1:2" x14ac:dyDescent="0.2">
      <c r="A452" s="109"/>
      <c r="B452" s="109"/>
    </row>
    <row r="453" spans="1:2" x14ac:dyDescent="0.2">
      <c r="A453" s="109"/>
      <c r="B453" s="109"/>
    </row>
    <row r="454" spans="1:2" x14ac:dyDescent="0.2">
      <c r="A454" s="109"/>
      <c r="B454" s="109"/>
    </row>
    <row r="455" spans="1:2" x14ac:dyDescent="0.2">
      <c r="A455" s="109"/>
      <c r="B455" s="109"/>
    </row>
    <row r="456" spans="1:2" x14ac:dyDescent="0.2">
      <c r="A456" s="109"/>
      <c r="B456" s="109"/>
    </row>
    <row r="457" spans="1:2" x14ac:dyDescent="0.2">
      <c r="A457" s="109"/>
      <c r="B457" s="109"/>
    </row>
    <row r="458" spans="1:2" x14ac:dyDescent="0.2">
      <c r="A458" s="109"/>
      <c r="B458" s="109"/>
    </row>
    <row r="459" spans="1:2" x14ac:dyDescent="0.2">
      <c r="A459" s="109"/>
      <c r="B459" s="109"/>
    </row>
    <row r="460" spans="1:2" x14ac:dyDescent="0.2">
      <c r="A460" s="109"/>
      <c r="B460" s="109"/>
    </row>
    <row r="461" spans="1:2" x14ac:dyDescent="0.2">
      <c r="A461" s="109"/>
      <c r="B461" s="109"/>
    </row>
    <row r="462" spans="1:2" x14ac:dyDescent="0.2">
      <c r="A462" s="109"/>
      <c r="B462" s="109"/>
    </row>
    <row r="463" spans="1:2" x14ac:dyDescent="0.2">
      <c r="A463" s="109"/>
      <c r="B463" s="109"/>
    </row>
    <row r="464" spans="1:2" x14ac:dyDescent="0.2">
      <c r="A464" s="109"/>
      <c r="B464" s="109"/>
    </row>
    <row r="465" spans="1:2" x14ac:dyDescent="0.2">
      <c r="A465" s="109"/>
      <c r="B465" s="109"/>
    </row>
    <row r="466" spans="1:2" x14ac:dyDescent="0.2">
      <c r="A466" s="109"/>
      <c r="B466" s="109"/>
    </row>
    <row r="467" spans="1:2" x14ac:dyDescent="0.2">
      <c r="A467" s="109"/>
      <c r="B467" s="109"/>
    </row>
    <row r="468" spans="1:2" x14ac:dyDescent="0.2">
      <c r="A468" s="109"/>
      <c r="B468" s="109"/>
    </row>
    <row r="469" spans="1:2" x14ac:dyDescent="0.2">
      <c r="A469" s="109"/>
      <c r="B469" s="109"/>
    </row>
    <row r="470" spans="1:2" x14ac:dyDescent="0.2">
      <c r="A470" s="109"/>
      <c r="B470" s="109"/>
    </row>
    <row r="471" spans="1:2" x14ac:dyDescent="0.2">
      <c r="A471" s="109"/>
      <c r="B471" s="109"/>
    </row>
    <row r="472" spans="1:2" x14ac:dyDescent="0.2">
      <c r="A472" s="109"/>
      <c r="B472" s="109"/>
    </row>
    <row r="473" spans="1:2" x14ac:dyDescent="0.2">
      <c r="A473" s="109"/>
      <c r="B473" s="109"/>
    </row>
    <row r="474" spans="1:2" x14ac:dyDescent="0.2">
      <c r="A474" s="109"/>
      <c r="B474" s="109"/>
    </row>
    <row r="475" spans="1:2" x14ac:dyDescent="0.2">
      <c r="A475" s="109"/>
      <c r="B475" s="109"/>
    </row>
    <row r="476" spans="1:2" x14ac:dyDescent="0.2">
      <c r="A476" s="109"/>
      <c r="B476" s="109"/>
    </row>
    <row r="477" spans="1:2" x14ac:dyDescent="0.2">
      <c r="A477" s="109"/>
      <c r="B477" s="109"/>
    </row>
    <row r="478" spans="1:2" x14ac:dyDescent="0.2">
      <c r="A478" s="109"/>
      <c r="B478" s="109"/>
    </row>
    <row r="479" spans="1:2" x14ac:dyDescent="0.2">
      <c r="A479" s="109"/>
      <c r="B479" s="109"/>
    </row>
    <row r="480" spans="1:2" x14ac:dyDescent="0.2">
      <c r="A480" s="109"/>
      <c r="B480" s="109"/>
    </row>
    <row r="481" spans="1:2" x14ac:dyDescent="0.2">
      <c r="A481" s="109"/>
      <c r="B481" s="109"/>
    </row>
    <row r="482" spans="1:2" x14ac:dyDescent="0.2">
      <c r="A482" s="109"/>
      <c r="B482" s="109"/>
    </row>
    <row r="483" spans="1:2" x14ac:dyDescent="0.2">
      <c r="A483" s="109"/>
      <c r="B483" s="109"/>
    </row>
    <row r="484" spans="1:2" x14ac:dyDescent="0.2">
      <c r="A484" s="109"/>
      <c r="B484" s="109"/>
    </row>
    <row r="485" spans="1:2" x14ac:dyDescent="0.2">
      <c r="A485" s="109"/>
      <c r="B485" s="109"/>
    </row>
    <row r="486" spans="1:2" x14ac:dyDescent="0.2">
      <c r="A486" s="109"/>
      <c r="B486" s="109"/>
    </row>
    <row r="487" spans="1:2" x14ac:dyDescent="0.2">
      <c r="A487" s="109"/>
      <c r="B487" s="109"/>
    </row>
    <row r="488" spans="1:2" x14ac:dyDescent="0.2">
      <c r="B488" s="109"/>
    </row>
  </sheetData>
  <mergeCells count="30">
    <mergeCell ref="U62:W62"/>
    <mergeCell ref="X62:Z62"/>
    <mergeCell ref="AA62:AB62"/>
    <mergeCell ref="B68:F68"/>
    <mergeCell ref="P68:S68"/>
    <mergeCell ref="Y68:AB68"/>
    <mergeCell ref="C62:E62"/>
    <mergeCell ref="F62:H62"/>
    <mergeCell ref="I62:J62"/>
    <mergeCell ref="L62:N62"/>
    <mergeCell ref="O62:Q62"/>
    <mergeCell ref="R62:S62"/>
    <mergeCell ref="O3:Q3"/>
    <mergeCell ref="R3:T3"/>
    <mergeCell ref="U3:W3"/>
    <mergeCell ref="X3:Z3"/>
    <mergeCell ref="AA3:AC3"/>
    <mergeCell ref="C61:J61"/>
    <mergeCell ref="L61:S61"/>
    <mergeCell ref="U61:AB61"/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</mergeCells>
  <hyperlinks>
    <hyperlink ref="B68:E68" r:id="rId1" display="Fonte: AgroStat Brasil a partir dos dados da SECEX / MDIC"/>
    <hyperlink ref="B68:F68" r:id="rId2" display="Fonte: AgroStat Brasil a partir dos dados da SECEX / MDIC"/>
  </hyperlinks>
  <printOptions horizontalCentered="1" verticalCentered="1"/>
  <pageMargins left="3.937007874015748E-2" right="3.937007874015748E-2" top="0" bottom="0" header="0" footer="0"/>
  <pageSetup paperSize="9" scale="92" orientation="landscape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2022-12-14T13:41:20Z</dcterms:created>
  <dcterms:modified xsi:type="dcterms:W3CDTF">2022-12-14T13:42:47Z</dcterms:modified>
</cp:coreProperties>
</file>