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029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ite CGEC e Balança\1 - Indicadores e Estatísticas\1.1 - Balança Comercial\1.1.2 - Balança Resumida\Balança do Mês\"/>
    </mc:Choice>
  </mc:AlternateContent>
  <xr:revisionPtr revIDLastSave="0" documentId="13_ncr:1_{29EC48F4-21F7-4CE3-9824-B26BFE4D763B}" xr6:coauthVersionLast="40" xr6:coauthVersionMax="40" xr10:uidLastSave="{00000000-0000-0000-0000-000000000000}"/>
  <bookViews>
    <workbookView xWindow="0" yWindow="0" windowWidth="28800" windowHeight="12225" xr2:uid="{36C760AF-BBCF-401E-B1C4-2F1DDC926B88}"/>
  </bookViews>
  <sheets>
    <sheet name="BAL RESUM. (2)" sheetId="1" r:id="rId1"/>
  </sheets>
  <externalReferences>
    <externalReference r:id="rId2"/>
  </externalReferences>
  <definedNames>
    <definedName name="_xlnm.Print_Titles" localSheetId="0">'BAL RESUM. (2)'!$B:$B,'BAL RESUM. (2)'!$1:$1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C2" i="1" l="1"/>
  <c r="L2" i="1"/>
  <c r="C4" i="1"/>
  <c r="F4" i="1" s="1"/>
  <c r="D4" i="1"/>
  <c r="G4" i="1" s="1"/>
  <c r="L4" i="1"/>
  <c r="M4" i="1"/>
  <c r="O4" i="1"/>
  <c r="P4" i="1"/>
  <c r="U4" i="1"/>
  <c r="V4" i="1"/>
  <c r="X4" i="1"/>
  <c r="Y4" i="1"/>
  <c r="AA4" i="1"/>
  <c r="AB4" i="1"/>
  <c r="C6" i="1"/>
  <c r="I6" i="1" s="1"/>
  <c r="D6" i="1"/>
  <c r="J6" i="1" s="1"/>
  <c r="F6" i="1"/>
  <c r="G6" i="1"/>
  <c r="H6" i="1"/>
  <c r="L6" i="1"/>
  <c r="R6" i="1" s="1"/>
  <c r="M6" i="1"/>
  <c r="O6" i="1"/>
  <c r="P6" i="1"/>
  <c r="U6" i="1"/>
  <c r="V6" i="1"/>
  <c r="W6" i="1" s="1"/>
  <c r="X6" i="1"/>
  <c r="Y6" i="1"/>
  <c r="C7" i="1"/>
  <c r="I7" i="1" s="1"/>
  <c r="D7" i="1"/>
  <c r="J7" i="1" s="1"/>
  <c r="K7" i="1" s="1"/>
  <c r="E7" i="1"/>
  <c r="F7" i="1"/>
  <c r="G7" i="1"/>
  <c r="H7" i="1" s="1"/>
  <c r="L7" i="1"/>
  <c r="R7" i="1" s="1"/>
  <c r="M7" i="1"/>
  <c r="O7" i="1"/>
  <c r="P7" i="1"/>
  <c r="Q7" i="1" s="1"/>
  <c r="U7" i="1"/>
  <c r="AA7" i="1" s="1"/>
  <c r="AC7" i="1" s="1"/>
  <c r="V7" i="1"/>
  <c r="AB7" i="1" s="1"/>
  <c r="X7" i="1"/>
  <c r="Y7" i="1"/>
  <c r="Z7" i="1" s="1"/>
  <c r="C8" i="1"/>
  <c r="I8" i="1" s="1"/>
  <c r="D8" i="1"/>
  <c r="E8" i="1" s="1"/>
  <c r="F8" i="1"/>
  <c r="H8" i="1" s="1"/>
  <c r="G8" i="1"/>
  <c r="J8" i="1"/>
  <c r="L8" i="1"/>
  <c r="M8" i="1"/>
  <c r="N8" i="1" s="1"/>
  <c r="O8" i="1"/>
  <c r="P8" i="1"/>
  <c r="Q8" i="1"/>
  <c r="R8" i="1"/>
  <c r="T8" i="1" s="1"/>
  <c r="S8" i="1"/>
  <c r="U8" i="1"/>
  <c r="AA8" i="1" s="1"/>
  <c r="V8" i="1"/>
  <c r="W8" i="1" s="1"/>
  <c r="X8" i="1"/>
  <c r="Y8" i="1"/>
  <c r="Z8" i="1"/>
  <c r="AB8" i="1"/>
  <c r="AC8" i="1" s="1"/>
  <c r="C9" i="1"/>
  <c r="I9" i="1" s="1"/>
  <c r="D9" i="1"/>
  <c r="F9" i="1"/>
  <c r="G9" i="1"/>
  <c r="L9" i="1"/>
  <c r="M9" i="1"/>
  <c r="N9" i="1"/>
  <c r="O9" i="1"/>
  <c r="R9" i="1" s="1"/>
  <c r="P9" i="1"/>
  <c r="S9" i="1"/>
  <c r="U9" i="1"/>
  <c r="V9" i="1"/>
  <c r="AB9" i="1" s="1"/>
  <c r="AC9" i="1" s="1"/>
  <c r="W9" i="1"/>
  <c r="X9" i="1"/>
  <c r="AA9" i="1" s="1"/>
  <c r="Y9" i="1"/>
  <c r="Z9" i="1" s="1"/>
  <c r="C10" i="1"/>
  <c r="I10" i="1" s="1"/>
  <c r="D10" i="1"/>
  <c r="F10" i="1"/>
  <c r="H10" i="1" s="1"/>
  <c r="G10" i="1"/>
  <c r="L10" i="1"/>
  <c r="M10" i="1"/>
  <c r="O10" i="1"/>
  <c r="P10" i="1"/>
  <c r="Q10" i="1" s="1"/>
  <c r="S10" i="1"/>
  <c r="U10" i="1"/>
  <c r="V10" i="1"/>
  <c r="W10" i="1" s="1"/>
  <c r="X10" i="1"/>
  <c r="Z10" i="1" s="1"/>
  <c r="Y10" i="1"/>
  <c r="AA10" i="1"/>
  <c r="AB10" i="1"/>
  <c r="AC10" i="1" s="1"/>
  <c r="C11" i="1"/>
  <c r="E11" i="1" s="1"/>
  <c r="D11" i="1"/>
  <c r="F11" i="1"/>
  <c r="G11" i="1"/>
  <c r="H11" i="1"/>
  <c r="I11" i="1"/>
  <c r="K11" i="1" s="1"/>
  <c r="J11" i="1"/>
  <c r="L11" i="1"/>
  <c r="M11" i="1"/>
  <c r="N11" i="1" s="1"/>
  <c r="O11" i="1"/>
  <c r="P11" i="1"/>
  <c r="S11" i="1" s="1"/>
  <c r="T11" i="1" s="1"/>
  <c r="Q11" i="1"/>
  <c r="R11" i="1"/>
  <c r="U11" i="1"/>
  <c r="W11" i="1" s="1"/>
  <c r="V11" i="1"/>
  <c r="X11" i="1"/>
  <c r="AA11" i="1" s="1"/>
  <c r="Y11" i="1"/>
  <c r="C12" i="1"/>
  <c r="D12" i="1"/>
  <c r="J12" i="1" s="1"/>
  <c r="E12" i="1"/>
  <c r="F12" i="1"/>
  <c r="G12" i="1"/>
  <c r="L12" i="1"/>
  <c r="R12" i="1" s="1"/>
  <c r="M12" i="1"/>
  <c r="S12" i="1" s="1"/>
  <c r="T12" i="1" s="1"/>
  <c r="N12" i="1"/>
  <c r="O12" i="1"/>
  <c r="P12" i="1"/>
  <c r="Q12" i="1" s="1"/>
  <c r="U12" i="1"/>
  <c r="AA12" i="1" s="1"/>
  <c r="V12" i="1"/>
  <c r="X12" i="1"/>
  <c r="Y12" i="1"/>
  <c r="Z12" i="1" s="1"/>
  <c r="C13" i="1"/>
  <c r="D13" i="1"/>
  <c r="F13" i="1"/>
  <c r="G13" i="1"/>
  <c r="H13" i="1" s="1"/>
  <c r="J13" i="1"/>
  <c r="L13" i="1"/>
  <c r="R13" i="1" s="1"/>
  <c r="M13" i="1"/>
  <c r="N13" i="1" s="1"/>
  <c r="O13" i="1"/>
  <c r="Q13" i="1" s="1"/>
  <c r="P13" i="1"/>
  <c r="S13" i="1"/>
  <c r="T13" i="1" s="1"/>
  <c r="U13" i="1"/>
  <c r="V13" i="1"/>
  <c r="W13" i="1" s="1"/>
  <c r="X13" i="1"/>
  <c r="Y13" i="1"/>
  <c r="Z13" i="1"/>
  <c r="AA13" i="1"/>
  <c r="AC13" i="1" s="1"/>
  <c r="AB13" i="1"/>
  <c r="C14" i="1"/>
  <c r="E14" i="1" s="1"/>
  <c r="D14" i="1"/>
  <c r="F14" i="1"/>
  <c r="G14" i="1"/>
  <c r="H14" i="1"/>
  <c r="I14" i="1"/>
  <c r="J14" i="1"/>
  <c r="K14" i="1" s="1"/>
  <c r="L14" i="1"/>
  <c r="M14" i="1"/>
  <c r="N14" i="1" s="1"/>
  <c r="O14" i="1"/>
  <c r="P14" i="1"/>
  <c r="R14" i="1"/>
  <c r="U14" i="1"/>
  <c r="V14" i="1"/>
  <c r="AB14" i="1" s="1"/>
  <c r="W14" i="1"/>
  <c r="X14" i="1"/>
  <c r="Y14" i="1"/>
  <c r="C15" i="1"/>
  <c r="I15" i="1" s="1"/>
  <c r="D15" i="1"/>
  <c r="J15" i="1" s="1"/>
  <c r="E15" i="1"/>
  <c r="F15" i="1"/>
  <c r="G15" i="1"/>
  <c r="H15" i="1" s="1"/>
  <c r="L15" i="1"/>
  <c r="R15" i="1" s="1"/>
  <c r="M15" i="1"/>
  <c r="O15" i="1"/>
  <c r="P15" i="1"/>
  <c r="Q15" i="1" s="1"/>
  <c r="U15" i="1"/>
  <c r="V15" i="1"/>
  <c r="AB15" i="1" s="1"/>
  <c r="X15" i="1"/>
  <c r="Y15" i="1"/>
  <c r="Z15" i="1" s="1"/>
  <c r="C16" i="1"/>
  <c r="I16" i="1" s="1"/>
  <c r="D16" i="1"/>
  <c r="E16" i="1" s="1"/>
  <c r="F16" i="1"/>
  <c r="G16" i="1"/>
  <c r="H16" i="1" s="1"/>
  <c r="J16" i="1"/>
  <c r="K16" i="1" s="1"/>
  <c r="L16" i="1"/>
  <c r="M16" i="1"/>
  <c r="N16" i="1" s="1"/>
  <c r="O16" i="1"/>
  <c r="P16" i="1"/>
  <c r="Q16" i="1"/>
  <c r="R16" i="1"/>
  <c r="T16" i="1" s="1"/>
  <c r="S16" i="1"/>
  <c r="U16" i="1"/>
  <c r="AA16" i="1" s="1"/>
  <c r="V16" i="1"/>
  <c r="W16" i="1" s="1"/>
  <c r="X16" i="1"/>
  <c r="Y16" i="1"/>
  <c r="Z16" i="1"/>
  <c r="AB16" i="1"/>
  <c r="C17" i="1"/>
  <c r="D17" i="1"/>
  <c r="E17" i="1"/>
  <c r="F17" i="1"/>
  <c r="G17" i="1"/>
  <c r="I17" i="1"/>
  <c r="L17" i="1"/>
  <c r="M17" i="1"/>
  <c r="S17" i="1" s="1"/>
  <c r="N17" i="1"/>
  <c r="O17" i="1"/>
  <c r="P17" i="1"/>
  <c r="U17" i="1"/>
  <c r="AA17" i="1" s="1"/>
  <c r="V17" i="1"/>
  <c r="AB17" i="1" s="1"/>
  <c r="AC17" i="1" s="1"/>
  <c r="W17" i="1"/>
  <c r="X17" i="1"/>
  <c r="Y17" i="1"/>
  <c r="Z17" i="1" s="1"/>
  <c r="C18" i="1"/>
  <c r="I18" i="1" s="1"/>
  <c r="D18" i="1"/>
  <c r="F18" i="1"/>
  <c r="G18" i="1"/>
  <c r="H18" i="1" s="1"/>
  <c r="L18" i="1"/>
  <c r="M18" i="1"/>
  <c r="O18" i="1"/>
  <c r="P18" i="1"/>
  <c r="Q18" i="1" s="1"/>
  <c r="S18" i="1"/>
  <c r="U18" i="1"/>
  <c r="AA18" i="1" s="1"/>
  <c r="V18" i="1"/>
  <c r="W18" i="1" s="1"/>
  <c r="X18" i="1"/>
  <c r="Y18" i="1"/>
  <c r="Z18" i="1" s="1"/>
  <c r="AB18" i="1"/>
  <c r="C19" i="1"/>
  <c r="D19" i="1"/>
  <c r="J19" i="1" s="1"/>
  <c r="F19" i="1"/>
  <c r="G19" i="1"/>
  <c r="H19" i="1"/>
  <c r="I19" i="1"/>
  <c r="L19" i="1"/>
  <c r="R19" i="1" s="1"/>
  <c r="M19" i="1"/>
  <c r="N19" i="1" s="1"/>
  <c r="O19" i="1"/>
  <c r="P19" i="1"/>
  <c r="Q19" i="1"/>
  <c r="S19" i="1"/>
  <c r="T19" i="1" s="1"/>
  <c r="U19" i="1"/>
  <c r="V19" i="1"/>
  <c r="W19" i="1" s="1"/>
  <c r="X19" i="1"/>
  <c r="Y19" i="1"/>
  <c r="AA19" i="1"/>
  <c r="C20" i="1"/>
  <c r="D20" i="1"/>
  <c r="E20" i="1"/>
  <c r="F20" i="1"/>
  <c r="G20" i="1"/>
  <c r="J20" i="1" s="1"/>
  <c r="L20" i="1"/>
  <c r="R20" i="1" s="1"/>
  <c r="M20" i="1"/>
  <c r="S20" i="1" s="1"/>
  <c r="T20" i="1" s="1"/>
  <c r="N20" i="1"/>
  <c r="O20" i="1"/>
  <c r="P20" i="1"/>
  <c r="Q20" i="1" s="1"/>
  <c r="U20" i="1"/>
  <c r="AA20" i="1" s="1"/>
  <c r="V20" i="1"/>
  <c r="X20" i="1"/>
  <c r="Y20" i="1"/>
  <c r="Z20" i="1" s="1"/>
  <c r="C21" i="1"/>
  <c r="D21" i="1"/>
  <c r="J21" i="1" s="1"/>
  <c r="F21" i="1"/>
  <c r="G21" i="1"/>
  <c r="H21" i="1" s="1"/>
  <c r="L21" i="1"/>
  <c r="R21" i="1" s="1"/>
  <c r="M21" i="1"/>
  <c r="N21" i="1" s="1"/>
  <c r="O21" i="1"/>
  <c r="P21" i="1"/>
  <c r="Q21" i="1"/>
  <c r="S21" i="1"/>
  <c r="U21" i="1"/>
  <c r="V21" i="1"/>
  <c r="W21" i="1" s="1"/>
  <c r="X21" i="1"/>
  <c r="Y21" i="1"/>
  <c r="Z21" i="1"/>
  <c r="AA21" i="1"/>
  <c r="AC21" i="1" s="1"/>
  <c r="AB21" i="1"/>
  <c r="C22" i="1"/>
  <c r="D22" i="1"/>
  <c r="E22" i="1" s="1"/>
  <c r="F22" i="1"/>
  <c r="G22" i="1"/>
  <c r="H22" i="1"/>
  <c r="I22" i="1"/>
  <c r="J22" i="1"/>
  <c r="K22" i="1" s="1"/>
  <c r="L22" i="1"/>
  <c r="N22" i="1" s="1"/>
  <c r="M22" i="1"/>
  <c r="O22" i="1"/>
  <c r="P22" i="1"/>
  <c r="R22" i="1"/>
  <c r="U22" i="1"/>
  <c r="V22" i="1"/>
  <c r="AB22" i="1" s="1"/>
  <c r="W22" i="1"/>
  <c r="X22" i="1"/>
  <c r="Y22" i="1"/>
  <c r="C23" i="1"/>
  <c r="I23" i="1" s="1"/>
  <c r="D23" i="1"/>
  <c r="J23" i="1" s="1"/>
  <c r="K23" i="1" s="1"/>
  <c r="E23" i="1"/>
  <c r="F23" i="1"/>
  <c r="G23" i="1"/>
  <c r="H23" i="1" s="1"/>
  <c r="L23" i="1"/>
  <c r="R23" i="1" s="1"/>
  <c r="M23" i="1"/>
  <c r="O23" i="1"/>
  <c r="P23" i="1"/>
  <c r="Q23" i="1" s="1"/>
  <c r="U23" i="1"/>
  <c r="V23" i="1"/>
  <c r="X23" i="1"/>
  <c r="Y23" i="1"/>
  <c r="Z23" i="1" s="1"/>
  <c r="AB23" i="1"/>
  <c r="C24" i="1"/>
  <c r="I24" i="1" s="1"/>
  <c r="D24" i="1"/>
  <c r="E24" i="1" s="1"/>
  <c r="F24" i="1"/>
  <c r="H24" i="1" s="1"/>
  <c r="G24" i="1"/>
  <c r="J24" i="1"/>
  <c r="K24" i="1" s="1"/>
  <c r="L24" i="1"/>
  <c r="M24" i="1"/>
  <c r="N24" i="1" s="1"/>
  <c r="O24" i="1"/>
  <c r="P24" i="1"/>
  <c r="Q24" i="1"/>
  <c r="R24" i="1"/>
  <c r="T24" i="1" s="1"/>
  <c r="S24" i="1"/>
  <c r="U24" i="1"/>
  <c r="V24" i="1"/>
  <c r="W24" i="1" s="1"/>
  <c r="X24" i="1"/>
  <c r="Y24" i="1"/>
  <c r="Z24" i="1"/>
  <c r="AA24" i="1"/>
  <c r="AB24" i="1"/>
  <c r="AC24" i="1" s="1"/>
  <c r="C25" i="1"/>
  <c r="E25" i="1" s="1"/>
  <c r="D25" i="1"/>
  <c r="F25" i="1"/>
  <c r="G25" i="1"/>
  <c r="I25" i="1"/>
  <c r="L25" i="1"/>
  <c r="M25" i="1"/>
  <c r="N25" i="1"/>
  <c r="O25" i="1"/>
  <c r="P25" i="1"/>
  <c r="S25" i="1" s="1"/>
  <c r="U25" i="1"/>
  <c r="AA25" i="1" s="1"/>
  <c r="V25" i="1"/>
  <c r="AB25" i="1" s="1"/>
  <c r="AC25" i="1" s="1"/>
  <c r="W25" i="1"/>
  <c r="X25" i="1"/>
  <c r="Y25" i="1"/>
  <c r="Z25" i="1" s="1"/>
  <c r="C26" i="1"/>
  <c r="I26" i="1" s="1"/>
  <c r="D26" i="1"/>
  <c r="F26" i="1"/>
  <c r="G26" i="1"/>
  <c r="H26" i="1" s="1"/>
  <c r="L26" i="1"/>
  <c r="M26" i="1"/>
  <c r="O26" i="1"/>
  <c r="P26" i="1"/>
  <c r="Q26" i="1" s="1"/>
  <c r="S26" i="1"/>
  <c r="U26" i="1"/>
  <c r="AA26" i="1" s="1"/>
  <c r="V26" i="1"/>
  <c r="W26" i="1" s="1"/>
  <c r="X26" i="1"/>
  <c r="Z26" i="1" s="1"/>
  <c r="Y26" i="1"/>
  <c r="AB26" i="1"/>
  <c r="C27" i="1"/>
  <c r="D27" i="1"/>
  <c r="E27" i="1" s="1"/>
  <c r="F27" i="1"/>
  <c r="G27" i="1"/>
  <c r="H27" i="1"/>
  <c r="I27" i="1"/>
  <c r="K27" i="1" s="1"/>
  <c r="J27" i="1"/>
  <c r="L27" i="1"/>
  <c r="M27" i="1"/>
  <c r="N27" i="1" s="1"/>
  <c r="O27" i="1"/>
  <c r="P27" i="1"/>
  <c r="Q27" i="1"/>
  <c r="R27" i="1"/>
  <c r="S27" i="1"/>
  <c r="T27" i="1" s="1"/>
  <c r="U27" i="1"/>
  <c r="W27" i="1" s="1"/>
  <c r="V27" i="1"/>
  <c r="X27" i="1"/>
  <c r="Y27" i="1"/>
  <c r="AA27" i="1"/>
  <c r="C28" i="1"/>
  <c r="D28" i="1"/>
  <c r="E28" i="1"/>
  <c r="F28" i="1"/>
  <c r="G28" i="1"/>
  <c r="J28" i="1" s="1"/>
  <c r="L28" i="1"/>
  <c r="M28" i="1"/>
  <c r="S28" i="1" s="1"/>
  <c r="T28" i="1" s="1"/>
  <c r="N28" i="1"/>
  <c r="O28" i="1"/>
  <c r="R28" i="1" s="1"/>
  <c r="P28" i="1"/>
  <c r="Q28" i="1" s="1"/>
  <c r="U28" i="1"/>
  <c r="AA28" i="1" s="1"/>
  <c r="V28" i="1"/>
  <c r="X28" i="1"/>
  <c r="Y28" i="1"/>
  <c r="Z28" i="1" s="1"/>
  <c r="C29" i="1"/>
  <c r="D29" i="1"/>
  <c r="J29" i="1" s="1"/>
  <c r="F29" i="1"/>
  <c r="G29" i="1"/>
  <c r="H29" i="1" s="1"/>
  <c r="L29" i="1"/>
  <c r="R29" i="1" s="1"/>
  <c r="M29" i="1"/>
  <c r="N29" i="1" s="1"/>
  <c r="O29" i="1"/>
  <c r="P29" i="1"/>
  <c r="Q29" i="1" s="1"/>
  <c r="S29" i="1"/>
  <c r="T29" i="1" s="1"/>
  <c r="U29" i="1"/>
  <c r="V29" i="1"/>
  <c r="W29" i="1" s="1"/>
  <c r="X29" i="1"/>
  <c r="Y29" i="1"/>
  <c r="Z29" i="1"/>
  <c r="AA29" i="1"/>
  <c r="AC29" i="1" s="1"/>
  <c r="AB29" i="1"/>
  <c r="C30" i="1"/>
  <c r="D30" i="1"/>
  <c r="E30" i="1" s="1"/>
  <c r="F30" i="1"/>
  <c r="G30" i="1"/>
  <c r="H30" i="1"/>
  <c r="I30" i="1"/>
  <c r="J30" i="1"/>
  <c r="K30" i="1" s="1"/>
  <c r="L30" i="1"/>
  <c r="M30" i="1"/>
  <c r="N30" i="1" s="1"/>
  <c r="O30" i="1"/>
  <c r="P30" i="1"/>
  <c r="R30" i="1"/>
  <c r="U30" i="1"/>
  <c r="V30" i="1"/>
  <c r="W30" i="1"/>
  <c r="X30" i="1"/>
  <c r="Y30" i="1"/>
  <c r="AB30" i="1" s="1"/>
  <c r="C31" i="1"/>
  <c r="D31" i="1"/>
  <c r="J31" i="1" s="1"/>
  <c r="K31" i="1" s="1"/>
  <c r="E31" i="1"/>
  <c r="F31" i="1"/>
  <c r="I31" i="1" s="1"/>
  <c r="G31" i="1"/>
  <c r="H31" i="1" s="1"/>
  <c r="L31" i="1"/>
  <c r="R31" i="1" s="1"/>
  <c r="M31" i="1"/>
  <c r="O31" i="1"/>
  <c r="P31" i="1"/>
  <c r="Q31" i="1" s="1"/>
  <c r="U31" i="1"/>
  <c r="V31" i="1"/>
  <c r="AB31" i="1" s="1"/>
  <c r="X31" i="1"/>
  <c r="Y31" i="1"/>
  <c r="Z31" i="1" s="1"/>
  <c r="C32" i="1"/>
  <c r="I32" i="1" s="1"/>
  <c r="D32" i="1"/>
  <c r="E32" i="1" s="1"/>
  <c r="F32" i="1"/>
  <c r="G32" i="1"/>
  <c r="H32" i="1" s="1"/>
  <c r="J32" i="1"/>
  <c r="L32" i="1"/>
  <c r="N32" i="1" s="1"/>
  <c r="M32" i="1"/>
  <c r="O32" i="1"/>
  <c r="P32" i="1"/>
  <c r="Q32" i="1"/>
  <c r="R32" i="1"/>
  <c r="T32" i="1" s="1"/>
  <c r="S32" i="1"/>
  <c r="U32" i="1"/>
  <c r="V32" i="1"/>
  <c r="W32" i="1" s="1"/>
  <c r="X32" i="1"/>
  <c r="Y32" i="1"/>
  <c r="Z32" i="1"/>
  <c r="AA32" i="1"/>
  <c r="AB32" i="1"/>
  <c r="AC32" i="1" s="1"/>
  <c r="C33" i="1"/>
  <c r="D33" i="1"/>
  <c r="E33" i="1" s="1"/>
  <c r="F33" i="1"/>
  <c r="G33" i="1"/>
  <c r="I33" i="1"/>
  <c r="L33" i="1"/>
  <c r="M33" i="1"/>
  <c r="N33" i="1"/>
  <c r="O33" i="1"/>
  <c r="P33" i="1"/>
  <c r="S33" i="1" s="1"/>
  <c r="U33" i="1"/>
  <c r="V33" i="1"/>
  <c r="AB33" i="1" s="1"/>
  <c r="W33" i="1"/>
  <c r="X33" i="1"/>
  <c r="AA33" i="1" s="1"/>
  <c r="Y33" i="1"/>
  <c r="Z33" i="1" s="1"/>
  <c r="C34" i="1"/>
  <c r="I34" i="1" s="1"/>
  <c r="D34" i="1"/>
  <c r="F34" i="1"/>
  <c r="G34" i="1"/>
  <c r="H34" i="1" s="1"/>
  <c r="L34" i="1"/>
  <c r="M34" i="1"/>
  <c r="O34" i="1"/>
  <c r="P34" i="1"/>
  <c r="Q34" i="1" s="1"/>
  <c r="S34" i="1"/>
  <c r="U34" i="1"/>
  <c r="AA34" i="1" s="1"/>
  <c r="V34" i="1"/>
  <c r="W34" i="1" s="1"/>
  <c r="X34" i="1"/>
  <c r="Y34" i="1"/>
  <c r="Z34" i="1" s="1"/>
  <c r="AB34" i="1"/>
  <c r="AC34" i="1" s="1"/>
  <c r="C35" i="1"/>
  <c r="E35" i="1" s="1"/>
  <c r="D35" i="1"/>
  <c r="F35" i="1"/>
  <c r="G35" i="1"/>
  <c r="H35" i="1"/>
  <c r="I35" i="1"/>
  <c r="K35" i="1" s="1"/>
  <c r="J35" i="1"/>
  <c r="L35" i="1"/>
  <c r="M35" i="1"/>
  <c r="N35" i="1" s="1"/>
  <c r="O35" i="1"/>
  <c r="P35" i="1"/>
  <c r="Q35" i="1"/>
  <c r="R35" i="1"/>
  <c r="S35" i="1"/>
  <c r="T35" i="1" s="1"/>
  <c r="U35" i="1"/>
  <c r="V35" i="1"/>
  <c r="W35" i="1" s="1"/>
  <c r="X35" i="1"/>
  <c r="Y35" i="1"/>
  <c r="AA35" i="1"/>
  <c r="C36" i="1"/>
  <c r="I36" i="1" s="1"/>
  <c r="D36" i="1"/>
  <c r="E36" i="1"/>
  <c r="F36" i="1"/>
  <c r="H36" i="1" s="1"/>
  <c r="G36" i="1"/>
  <c r="J36" i="1" s="1"/>
  <c r="K36" i="1" s="1"/>
  <c r="L36" i="1"/>
  <c r="R36" i="1" s="1"/>
  <c r="M36" i="1"/>
  <c r="S36" i="1" s="1"/>
  <c r="N36" i="1"/>
  <c r="O36" i="1"/>
  <c r="P36" i="1"/>
  <c r="Q36" i="1" s="1"/>
  <c r="U36" i="1"/>
  <c r="AA36" i="1" s="1"/>
  <c r="V36" i="1"/>
  <c r="X36" i="1"/>
  <c r="Y36" i="1"/>
  <c r="Z36" i="1" s="1"/>
  <c r="C37" i="1"/>
  <c r="D37" i="1"/>
  <c r="J37" i="1" s="1"/>
  <c r="F37" i="1"/>
  <c r="H37" i="1" s="1"/>
  <c r="G37" i="1"/>
  <c r="L37" i="1"/>
  <c r="R37" i="1" s="1"/>
  <c r="M37" i="1"/>
  <c r="N37" i="1" s="1"/>
  <c r="O37" i="1"/>
  <c r="P37" i="1"/>
  <c r="Q37" i="1"/>
  <c r="S37" i="1"/>
  <c r="U37" i="1"/>
  <c r="V37" i="1"/>
  <c r="W37" i="1" s="1"/>
  <c r="X37" i="1"/>
  <c r="Y37" i="1"/>
  <c r="Z37" i="1"/>
  <c r="AA37" i="1"/>
  <c r="AC37" i="1" s="1"/>
  <c r="AB37" i="1"/>
  <c r="C38" i="1"/>
  <c r="E38" i="1" s="1"/>
  <c r="D38" i="1"/>
  <c r="F38" i="1"/>
  <c r="G38" i="1"/>
  <c r="H38" i="1"/>
  <c r="I38" i="1"/>
  <c r="J38" i="1"/>
  <c r="K38" i="1" s="1"/>
  <c r="L38" i="1"/>
  <c r="M38" i="1"/>
  <c r="N38" i="1"/>
  <c r="O38" i="1"/>
  <c r="P38" i="1"/>
  <c r="R38" i="1"/>
  <c r="U38" i="1"/>
  <c r="V38" i="1"/>
  <c r="AB38" i="1" s="1"/>
  <c r="W38" i="1"/>
  <c r="X38" i="1"/>
  <c r="Y38" i="1"/>
  <c r="C39" i="1"/>
  <c r="I39" i="1" s="1"/>
  <c r="D39" i="1"/>
  <c r="J39" i="1" s="1"/>
  <c r="K39" i="1" s="1"/>
  <c r="E39" i="1"/>
  <c r="F39" i="1"/>
  <c r="G39" i="1"/>
  <c r="H39" i="1" s="1"/>
  <c r="L39" i="1"/>
  <c r="R39" i="1" s="1"/>
  <c r="M39" i="1"/>
  <c r="O39" i="1"/>
  <c r="P39" i="1"/>
  <c r="Q39" i="1" s="1"/>
  <c r="U39" i="1"/>
  <c r="V39" i="1"/>
  <c r="AB39" i="1" s="1"/>
  <c r="X39" i="1"/>
  <c r="Z39" i="1" s="1"/>
  <c r="Y39" i="1"/>
  <c r="C40" i="1"/>
  <c r="I40" i="1" s="1"/>
  <c r="D40" i="1"/>
  <c r="E40" i="1" s="1"/>
  <c r="F40" i="1"/>
  <c r="G40" i="1"/>
  <c r="H40" i="1"/>
  <c r="J40" i="1"/>
  <c r="K40" i="1" s="1"/>
  <c r="L40" i="1"/>
  <c r="M40" i="1"/>
  <c r="N40" i="1" s="1"/>
  <c r="O40" i="1"/>
  <c r="P40" i="1"/>
  <c r="Q40" i="1"/>
  <c r="R40" i="1"/>
  <c r="T40" i="1" s="1"/>
  <c r="S40" i="1"/>
  <c r="U40" i="1"/>
  <c r="W40" i="1" s="1"/>
  <c r="V40" i="1"/>
  <c r="X40" i="1"/>
  <c r="Y40" i="1"/>
  <c r="Z40" i="1"/>
  <c r="AA40" i="1"/>
  <c r="AB40" i="1"/>
  <c r="AC40" i="1" s="1"/>
  <c r="C41" i="1"/>
  <c r="D41" i="1"/>
  <c r="E41" i="1"/>
  <c r="F41" i="1"/>
  <c r="G41" i="1"/>
  <c r="I41" i="1"/>
  <c r="L41" i="1"/>
  <c r="M41" i="1"/>
  <c r="S41" i="1" s="1"/>
  <c r="N41" i="1"/>
  <c r="O41" i="1"/>
  <c r="Q41" i="1" s="1"/>
  <c r="P41" i="1"/>
  <c r="U41" i="1"/>
  <c r="AA41" i="1" s="1"/>
  <c r="V41" i="1"/>
  <c r="AB41" i="1" s="1"/>
  <c r="AC41" i="1" s="1"/>
  <c r="W41" i="1"/>
  <c r="X41" i="1"/>
  <c r="Y41" i="1"/>
  <c r="Z41" i="1" s="1"/>
  <c r="C42" i="1"/>
  <c r="I42" i="1" s="1"/>
  <c r="D42" i="1"/>
  <c r="F42" i="1"/>
  <c r="G42" i="1"/>
  <c r="H42" i="1" s="1"/>
  <c r="L42" i="1"/>
  <c r="R42" i="1" s="1"/>
  <c r="T42" i="1" s="1"/>
  <c r="M42" i="1"/>
  <c r="S42" i="1" s="1"/>
  <c r="O42" i="1"/>
  <c r="P42" i="1"/>
  <c r="Q42" i="1"/>
  <c r="U42" i="1"/>
  <c r="AA42" i="1" s="1"/>
  <c r="V42" i="1"/>
  <c r="W42" i="1" s="1"/>
  <c r="X42" i="1"/>
  <c r="Y42" i="1"/>
  <c r="Z42" i="1"/>
  <c r="AB42" i="1"/>
  <c r="AC42" i="1" s="1"/>
  <c r="C43" i="1"/>
  <c r="I43" i="1" s="1"/>
  <c r="K43" i="1" s="1"/>
  <c r="D43" i="1"/>
  <c r="F43" i="1"/>
  <c r="G43" i="1"/>
  <c r="H43" i="1"/>
  <c r="J43" i="1"/>
  <c r="L43" i="1"/>
  <c r="M43" i="1"/>
  <c r="N43" i="1"/>
  <c r="O43" i="1"/>
  <c r="P43" i="1"/>
  <c r="Q43" i="1"/>
  <c r="R43" i="1"/>
  <c r="S43" i="1"/>
  <c r="T43" i="1" s="1"/>
  <c r="U43" i="1"/>
  <c r="V43" i="1"/>
  <c r="AB43" i="1" s="1"/>
  <c r="AC43" i="1" s="1"/>
  <c r="W43" i="1"/>
  <c r="X43" i="1"/>
  <c r="Y43" i="1"/>
  <c r="Z43" i="1" s="1"/>
  <c r="AA43" i="1"/>
  <c r="C44" i="1"/>
  <c r="I44" i="1" s="1"/>
  <c r="D44" i="1"/>
  <c r="J44" i="1" s="1"/>
  <c r="K44" i="1" s="1"/>
  <c r="E44" i="1"/>
  <c r="F44" i="1"/>
  <c r="G44" i="1"/>
  <c r="H44" i="1"/>
  <c r="L44" i="1"/>
  <c r="R44" i="1" s="1"/>
  <c r="M44" i="1"/>
  <c r="N44" i="1"/>
  <c r="O44" i="1"/>
  <c r="P44" i="1"/>
  <c r="Q44" i="1" s="1"/>
  <c r="U44" i="1"/>
  <c r="V44" i="1"/>
  <c r="X44" i="1"/>
  <c r="Y44" i="1"/>
  <c r="C47" i="1"/>
  <c r="D47" i="1"/>
  <c r="E47" i="1" s="1"/>
  <c r="F47" i="1"/>
  <c r="G47" i="1"/>
  <c r="H47" i="1"/>
  <c r="I47" i="1"/>
  <c r="J47" i="1"/>
  <c r="K47" i="1" s="1"/>
  <c r="L47" i="1"/>
  <c r="R47" i="1" s="1"/>
  <c r="T47" i="1" s="1"/>
  <c r="M47" i="1"/>
  <c r="N47" i="1" s="1"/>
  <c r="O47" i="1"/>
  <c r="P47" i="1"/>
  <c r="Q47" i="1"/>
  <c r="S47" i="1"/>
  <c r="U47" i="1"/>
  <c r="V47" i="1"/>
  <c r="W47" i="1"/>
  <c r="X47" i="1"/>
  <c r="Y47" i="1"/>
  <c r="Z47" i="1"/>
  <c r="AA47" i="1"/>
  <c r="AB47" i="1"/>
  <c r="AC47" i="1" s="1"/>
  <c r="C48" i="1"/>
  <c r="D48" i="1"/>
  <c r="J48" i="1" s="1"/>
  <c r="K48" i="1" s="1"/>
  <c r="F48" i="1"/>
  <c r="G48" i="1"/>
  <c r="H48" i="1" s="1"/>
  <c r="I48" i="1"/>
  <c r="L48" i="1"/>
  <c r="M48" i="1"/>
  <c r="S48" i="1" s="1"/>
  <c r="N48" i="1"/>
  <c r="O48" i="1"/>
  <c r="Q48" i="1" s="1"/>
  <c r="P48" i="1"/>
  <c r="U48" i="1"/>
  <c r="AA48" i="1" s="1"/>
  <c r="V48" i="1"/>
  <c r="W48" i="1" s="1"/>
  <c r="X48" i="1"/>
  <c r="Y48" i="1"/>
  <c r="Z48" i="1" s="1"/>
  <c r="C49" i="1"/>
  <c r="I49" i="1" s="1"/>
  <c r="K49" i="1" s="1"/>
  <c r="D49" i="1"/>
  <c r="F49" i="1"/>
  <c r="G49" i="1"/>
  <c r="J49" i="1"/>
  <c r="L49" i="1"/>
  <c r="R49" i="1" s="1"/>
  <c r="M49" i="1"/>
  <c r="N49" i="1" s="1"/>
  <c r="O49" i="1"/>
  <c r="P49" i="1"/>
  <c r="Q49" i="1"/>
  <c r="U49" i="1"/>
  <c r="AA49" i="1" s="1"/>
  <c r="AC49" i="1" s="1"/>
  <c r="V49" i="1"/>
  <c r="X49" i="1"/>
  <c r="Y49" i="1"/>
  <c r="Z49" i="1"/>
  <c r="AB49" i="1"/>
  <c r="C50" i="1"/>
  <c r="E50" i="1" s="1"/>
  <c r="D50" i="1"/>
  <c r="F50" i="1"/>
  <c r="G50" i="1"/>
  <c r="H50" i="1" s="1"/>
  <c r="L50" i="1"/>
  <c r="M50" i="1"/>
  <c r="N50" i="1"/>
  <c r="O50" i="1"/>
  <c r="Q50" i="1" s="1"/>
  <c r="P50" i="1"/>
  <c r="S50" i="1"/>
  <c r="U50" i="1"/>
  <c r="W50" i="1" s="1"/>
  <c r="V50" i="1"/>
  <c r="AB50" i="1" s="1"/>
  <c r="X50" i="1"/>
  <c r="Z50" i="1" s="1"/>
  <c r="Y50" i="1"/>
  <c r="C51" i="1"/>
  <c r="E51" i="1" s="1"/>
  <c r="D51" i="1"/>
  <c r="F51" i="1"/>
  <c r="G51" i="1"/>
  <c r="H51" i="1" s="1"/>
  <c r="J51" i="1"/>
  <c r="L51" i="1"/>
  <c r="M51" i="1"/>
  <c r="N51" i="1"/>
  <c r="O51" i="1"/>
  <c r="P51" i="1"/>
  <c r="Q51" i="1"/>
  <c r="R51" i="1"/>
  <c r="S51" i="1"/>
  <c r="T51" i="1" s="1"/>
  <c r="U51" i="1"/>
  <c r="V51" i="1"/>
  <c r="AB51" i="1" s="1"/>
  <c r="AC51" i="1" s="1"/>
  <c r="X51" i="1"/>
  <c r="Y51" i="1"/>
  <c r="Z51" i="1"/>
  <c r="AA51" i="1"/>
  <c r="C52" i="1"/>
  <c r="I52" i="1" s="1"/>
  <c r="D52" i="1"/>
  <c r="F52" i="1"/>
  <c r="G52" i="1"/>
  <c r="J52" i="1" s="1"/>
  <c r="K52" i="1" s="1"/>
  <c r="H52" i="1"/>
  <c r="L52" i="1"/>
  <c r="M52" i="1"/>
  <c r="N52" i="1"/>
  <c r="O52" i="1"/>
  <c r="R52" i="1" s="1"/>
  <c r="P52" i="1"/>
  <c r="Q52" i="1" s="1"/>
  <c r="U52" i="1"/>
  <c r="V52" i="1"/>
  <c r="AB52" i="1" s="1"/>
  <c r="W52" i="1"/>
  <c r="X52" i="1"/>
  <c r="Z52" i="1" s="1"/>
  <c r="Y52" i="1"/>
  <c r="C53" i="1"/>
  <c r="I53" i="1" s="1"/>
  <c r="D53" i="1"/>
  <c r="J53" i="1" s="1"/>
  <c r="E53" i="1"/>
  <c r="F53" i="1"/>
  <c r="G53" i="1"/>
  <c r="H53" i="1"/>
  <c r="L53" i="1"/>
  <c r="R53" i="1" s="1"/>
  <c r="M53" i="1"/>
  <c r="N53" i="1" s="1"/>
  <c r="O53" i="1"/>
  <c r="P53" i="1"/>
  <c r="Q53" i="1" s="1"/>
  <c r="U53" i="1"/>
  <c r="W53" i="1" s="1"/>
  <c r="V53" i="1"/>
  <c r="X53" i="1"/>
  <c r="Z53" i="1" s="1"/>
  <c r="Y53" i="1"/>
  <c r="AB53" i="1"/>
  <c r="C54" i="1"/>
  <c r="D54" i="1"/>
  <c r="E54" i="1"/>
  <c r="F54" i="1"/>
  <c r="G54" i="1"/>
  <c r="H54" i="1"/>
  <c r="I54" i="1"/>
  <c r="J54" i="1"/>
  <c r="K54" i="1" s="1"/>
  <c r="L54" i="1"/>
  <c r="M54" i="1"/>
  <c r="S54" i="1" s="1"/>
  <c r="T54" i="1" s="1"/>
  <c r="O54" i="1"/>
  <c r="P54" i="1"/>
  <c r="Q54" i="1"/>
  <c r="R54" i="1"/>
  <c r="U54" i="1"/>
  <c r="AA54" i="1" s="1"/>
  <c r="V54" i="1"/>
  <c r="X54" i="1"/>
  <c r="Y54" i="1"/>
  <c r="AB54" i="1" s="1"/>
  <c r="Z54" i="1"/>
  <c r="C55" i="1"/>
  <c r="D55" i="1"/>
  <c r="E55" i="1"/>
  <c r="F55" i="1"/>
  <c r="I55" i="1" s="1"/>
  <c r="G55" i="1"/>
  <c r="H55" i="1" s="1"/>
  <c r="L55" i="1"/>
  <c r="M55" i="1"/>
  <c r="S55" i="1" s="1"/>
  <c r="N55" i="1"/>
  <c r="O55" i="1"/>
  <c r="Q55" i="1" s="1"/>
  <c r="P55" i="1"/>
  <c r="U55" i="1"/>
  <c r="AA55" i="1" s="1"/>
  <c r="V55" i="1"/>
  <c r="AB55" i="1" s="1"/>
  <c r="W55" i="1"/>
  <c r="X55" i="1"/>
  <c r="Y55" i="1"/>
  <c r="Z55" i="1"/>
  <c r="C56" i="1"/>
  <c r="I56" i="1" s="1"/>
  <c r="D56" i="1"/>
  <c r="E56" i="1" s="1"/>
  <c r="F56" i="1"/>
  <c r="G56" i="1"/>
  <c r="H56" i="1" s="1"/>
  <c r="L56" i="1"/>
  <c r="N56" i="1" s="1"/>
  <c r="M56" i="1"/>
  <c r="O56" i="1"/>
  <c r="Q56" i="1" s="1"/>
  <c r="P56" i="1"/>
  <c r="S56" i="1"/>
  <c r="U56" i="1"/>
  <c r="V56" i="1"/>
  <c r="W56" i="1"/>
  <c r="X56" i="1"/>
  <c r="Y56" i="1"/>
  <c r="Z56" i="1"/>
  <c r="AA56" i="1"/>
  <c r="AB56" i="1"/>
  <c r="AC56" i="1" s="1"/>
  <c r="C57" i="1"/>
  <c r="D57" i="1"/>
  <c r="J57" i="1" s="1"/>
  <c r="K57" i="1" s="1"/>
  <c r="F57" i="1"/>
  <c r="G57" i="1"/>
  <c r="H57" i="1"/>
  <c r="I57" i="1"/>
  <c r="L57" i="1"/>
  <c r="R57" i="1" s="1"/>
  <c r="M57" i="1"/>
  <c r="O57" i="1"/>
  <c r="P57" i="1"/>
  <c r="S57" i="1" s="1"/>
  <c r="T57" i="1" s="1"/>
  <c r="Q57" i="1"/>
  <c r="U57" i="1"/>
  <c r="V57" i="1"/>
  <c r="W57" i="1"/>
  <c r="X57" i="1"/>
  <c r="AA57" i="1" s="1"/>
  <c r="Y57" i="1"/>
  <c r="Z57" i="1" s="1"/>
  <c r="C58" i="1"/>
  <c r="D58" i="1"/>
  <c r="J58" i="1" s="1"/>
  <c r="K58" i="1" s="1"/>
  <c r="E58" i="1"/>
  <c r="F58" i="1"/>
  <c r="I58" i="1" s="1"/>
  <c r="G58" i="1"/>
  <c r="H58" i="1" s="1"/>
  <c r="L58" i="1"/>
  <c r="R58" i="1" s="1"/>
  <c r="M58" i="1"/>
  <c r="S58" i="1" s="1"/>
  <c r="N58" i="1"/>
  <c r="O58" i="1"/>
  <c r="P58" i="1"/>
  <c r="Q58" i="1"/>
  <c r="U58" i="1"/>
  <c r="AA58" i="1" s="1"/>
  <c r="V58" i="1"/>
  <c r="W58" i="1" s="1"/>
  <c r="X58" i="1"/>
  <c r="Y58" i="1"/>
  <c r="Z58" i="1" s="1"/>
  <c r="C59" i="1"/>
  <c r="E59" i="1" s="1"/>
  <c r="D59" i="1"/>
  <c r="F59" i="1"/>
  <c r="H59" i="1" s="1"/>
  <c r="G59" i="1"/>
  <c r="J59" i="1"/>
  <c r="L59" i="1"/>
  <c r="M59" i="1"/>
  <c r="N59" i="1"/>
  <c r="O59" i="1"/>
  <c r="P59" i="1"/>
  <c r="Q59" i="1"/>
  <c r="R59" i="1"/>
  <c r="S59" i="1"/>
  <c r="T59" i="1" s="1"/>
  <c r="U59" i="1"/>
  <c r="V59" i="1"/>
  <c r="AB59" i="1" s="1"/>
  <c r="AC59" i="1" s="1"/>
  <c r="X59" i="1"/>
  <c r="Y59" i="1"/>
  <c r="Z59" i="1"/>
  <c r="AA59" i="1"/>
  <c r="C60" i="1"/>
  <c r="I60" i="1" s="1"/>
  <c r="D60" i="1"/>
  <c r="F60" i="1"/>
  <c r="G60" i="1"/>
  <c r="J60" i="1" s="1"/>
  <c r="H60" i="1"/>
  <c r="L60" i="1"/>
  <c r="M60" i="1"/>
  <c r="N60" i="1"/>
  <c r="O60" i="1"/>
  <c r="R60" i="1" s="1"/>
  <c r="P60" i="1"/>
  <c r="Q60" i="1" s="1"/>
  <c r="U60" i="1"/>
  <c r="V60" i="1"/>
  <c r="AB60" i="1" s="1"/>
  <c r="W60" i="1"/>
  <c r="X60" i="1"/>
  <c r="Z60" i="1" s="1"/>
  <c r="Y60" i="1"/>
  <c r="C63" i="1"/>
  <c r="L63" i="1"/>
  <c r="U63" i="1"/>
  <c r="C65" i="1"/>
  <c r="D65" i="1"/>
  <c r="F65" i="1"/>
  <c r="G65" i="1"/>
  <c r="I65" i="1"/>
  <c r="J65" i="1"/>
  <c r="L65" i="1"/>
  <c r="M65" i="1"/>
  <c r="O65" i="1"/>
  <c r="P65" i="1"/>
  <c r="R65" i="1"/>
  <c r="S65" i="1"/>
  <c r="U65" i="1"/>
  <c r="V65" i="1"/>
  <c r="X65" i="1"/>
  <c r="Y65" i="1"/>
  <c r="AA65" i="1"/>
  <c r="AB65" i="1"/>
  <c r="C66" i="1"/>
  <c r="D66" i="1"/>
  <c r="E66" i="1"/>
  <c r="F66" i="1"/>
  <c r="I66" i="1" s="1"/>
  <c r="G66" i="1"/>
  <c r="H66" i="1" s="1"/>
  <c r="L66" i="1"/>
  <c r="M66" i="1"/>
  <c r="N66" i="1"/>
  <c r="O66" i="1"/>
  <c r="R66" i="1" s="1"/>
  <c r="P66" i="1"/>
  <c r="Q66" i="1" s="1"/>
  <c r="U66" i="1"/>
  <c r="V66" i="1"/>
  <c r="W66" i="1"/>
  <c r="X66" i="1"/>
  <c r="AA66" i="1" s="1"/>
  <c r="Y66" i="1"/>
  <c r="Z66" i="1" s="1"/>
  <c r="C68" i="1"/>
  <c r="C67" i="1" s="1"/>
  <c r="D68" i="1"/>
  <c r="E68" i="1"/>
  <c r="F68" i="1"/>
  <c r="I68" i="1" s="1"/>
  <c r="G68" i="1"/>
  <c r="H68" i="1" s="1"/>
  <c r="L68" i="1"/>
  <c r="L45" i="1" s="1"/>
  <c r="M68" i="1"/>
  <c r="M45" i="1" s="1"/>
  <c r="N45" i="1" s="1"/>
  <c r="N68" i="1"/>
  <c r="O68" i="1"/>
  <c r="L61" i="1" s="1"/>
  <c r="P68" i="1"/>
  <c r="Q68" i="1" s="1"/>
  <c r="U68" i="1"/>
  <c r="U45" i="1" s="1"/>
  <c r="V68" i="1"/>
  <c r="V45" i="1" s="1"/>
  <c r="W45" i="1" s="1"/>
  <c r="W68" i="1"/>
  <c r="X68" i="1"/>
  <c r="AA68" i="1" s="1"/>
  <c r="Y68" i="1"/>
  <c r="Z68" i="1" s="1"/>
  <c r="C69" i="1"/>
  <c r="D69" i="1"/>
  <c r="L69" i="1"/>
  <c r="M69" i="1"/>
  <c r="U69" i="1"/>
  <c r="V69" i="1"/>
  <c r="T58" i="1" l="1"/>
  <c r="K53" i="1"/>
  <c r="K60" i="1"/>
  <c r="T55" i="1"/>
  <c r="AC54" i="1"/>
  <c r="AC55" i="1"/>
  <c r="W20" i="1"/>
  <c r="AB20" i="1"/>
  <c r="AC20" i="1" s="1"/>
  <c r="H20" i="1"/>
  <c r="I20" i="1"/>
  <c r="H12" i="1"/>
  <c r="AA6" i="1"/>
  <c r="K6" i="1"/>
  <c r="N31" i="1"/>
  <c r="S31" i="1"/>
  <c r="T31" i="1" s="1"/>
  <c r="Z30" i="1"/>
  <c r="AA30" i="1"/>
  <c r="E29" i="1"/>
  <c r="I29" i="1"/>
  <c r="K29" i="1" s="1"/>
  <c r="Z27" i="1"/>
  <c r="AB27" i="1"/>
  <c r="AC27" i="1" s="1"/>
  <c r="W23" i="1"/>
  <c r="AA23" i="1"/>
  <c r="AC23" i="1" s="1"/>
  <c r="Q22" i="1"/>
  <c r="S22" i="1"/>
  <c r="T22" i="1" s="1"/>
  <c r="W12" i="1"/>
  <c r="AB12" i="1"/>
  <c r="AC12" i="1" s="1"/>
  <c r="N10" i="1"/>
  <c r="R10" i="1"/>
  <c r="T10" i="1" s="1"/>
  <c r="H9" i="1"/>
  <c r="J9" i="1"/>
  <c r="K9" i="1" s="1"/>
  <c r="Q6" i="1"/>
  <c r="S6" i="1"/>
  <c r="T6" i="1" s="1"/>
  <c r="R56" i="1"/>
  <c r="T56" i="1" s="1"/>
  <c r="J56" i="1"/>
  <c r="K56" i="1" s="1"/>
  <c r="AA53" i="1"/>
  <c r="AC53" i="1" s="1"/>
  <c r="S53" i="1"/>
  <c r="T53" i="1" s="1"/>
  <c r="I51" i="1"/>
  <c r="K51" i="1" s="1"/>
  <c r="AA50" i="1"/>
  <c r="AC50" i="1" s="1"/>
  <c r="R50" i="1"/>
  <c r="J50" i="1"/>
  <c r="S49" i="1"/>
  <c r="T49" i="1" s="1"/>
  <c r="W39" i="1"/>
  <c r="AA39" i="1"/>
  <c r="AC39" i="1" s="1"/>
  <c r="Q38" i="1"/>
  <c r="S38" i="1"/>
  <c r="T38" i="1" s="1"/>
  <c r="W36" i="1"/>
  <c r="AB36" i="1"/>
  <c r="AC36" i="1" s="1"/>
  <c r="E18" i="1"/>
  <c r="J18" i="1"/>
  <c r="K18" i="1" s="1"/>
  <c r="Q17" i="1"/>
  <c r="R17" i="1"/>
  <c r="W15" i="1"/>
  <c r="AA15" i="1"/>
  <c r="AC15" i="1" s="1"/>
  <c r="K15" i="1"/>
  <c r="Q14" i="1"/>
  <c r="S14" i="1"/>
  <c r="T14" i="1" s="1"/>
  <c r="K8" i="1"/>
  <c r="E26" i="1"/>
  <c r="J26" i="1"/>
  <c r="K26" i="1" s="1"/>
  <c r="O67" i="1"/>
  <c r="T50" i="1"/>
  <c r="X69" i="1"/>
  <c r="F69" i="1"/>
  <c r="C61" i="1"/>
  <c r="I59" i="1"/>
  <c r="K59" i="1" s="1"/>
  <c r="AB58" i="1"/>
  <c r="AC58" i="1" s="1"/>
  <c r="D45" i="1"/>
  <c r="E45" i="1" s="1"/>
  <c r="V67" i="1"/>
  <c r="M67" i="1"/>
  <c r="D67" i="1"/>
  <c r="V61" i="1"/>
  <c r="W61" i="1" s="1"/>
  <c r="E60" i="1"/>
  <c r="N57" i="1"/>
  <c r="W54" i="1"/>
  <c r="E52" i="1"/>
  <c r="I50" i="1"/>
  <c r="T48" i="1"/>
  <c r="C45" i="1"/>
  <c r="S44" i="1"/>
  <c r="T44" i="1" s="1"/>
  <c r="N42" i="1"/>
  <c r="R41" i="1"/>
  <c r="T41" i="1" s="1"/>
  <c r="N34" i="1"/>
  <c r="R34" i="1"/>
  <c r="T34" i="1" s="1"/>
  <c r="AC33" i="1"/>
  <c r="H33" i="1"/>
  <c r="J33" i="1"/>
  <c r="K33" i="1" s="1"/>
  <c r="AC26" i="1"/>
  <c r="T21" i="1"/>
  <c r="K19" i="1"/>
  <c r="K12" i="1"/>
  <c r="T9" i="1"/>
  <c r="AC30" i="1"/>
  <c r="U67" i="1"/>
  <c r="L67" i="1"/>
  <c r="R67" i="1" s="1"/>
  <c r="U61" i="1"/>
  <c r="W59" i="1"/>
  <c r="E57" i="1"/>
  <c r="N54" i="1"/>
  <c r="W51" i="1"/>
  <c r="H49" i="1"/>
  <c r="R48" i="1"/>
  <c r="Z44" i="1"/>
  <c r="W28" i="1"/>
  <c r="AB28" i="1"/>
  <c r="AC28" i="1" s="1"/>
  <c r="H28" i="1"/>
  <c r="I28" i="1"/>
  <c r="K28" i="1" s="1"/>
  <c r="N23" i="1"/>
  <c r="S23" i="1"/>
  <c r="T23" i="1" s="1"/>
  <c r="Z22" i="1"/>
  <c r="AA22" i="1"/>
  <c r="T17" i="1"/>
  <c r="AC16" i="1"/>
  <c r="I12" i="1"/>
  <c r="E10" i="1"/>
  <c r="J10" i="1"/>
  <c r="K10" i="1" s="1"/>
  <c r="Q9" i="1"/>
  <c r="AB57" i="1"/>
  <c r="AC57" i="1" s="1"/>
  <c r="R55" i="1"/>
  <c r="J55" i="1"/>
  <c r="K55" i="1" s="1"/>
  <c r="AA52" i="1"/>
  <c r="AC52" i="1" s="1"/>
  <c r="S52" i="1"/>
  <c r="T52" i="1" s="1"/>
  <c r="AB48" i="1"/>
  <c r="AC48" i="1" s="1"/>
  <c r="H41" i="1"/>
  <c r="J41" i="1"/>
  <c r="K41" i="1" s="1"/>
  <c r="N39" i="1"/>
  <c r="S39" i="1"/>
  <c r="T39" i="1" s="1"/>
  <c r="Z38" i="1"/>
  <c r="AA38" i="1"/>
  <c r="AC38" i="1" s="1"/>
  <c r="T37" i="1"/>
  <c r="T33" i="1"/>
  <c r="K32" i="1"/>
  <c r="N26" i="1"/>
  <c r="R26" i="1"/>
  <c r="T26" i="1" s="1"/>
  <c r="H25" i="1"/>
  <c r="J25" i="1"/>
  <c r="K25" i="1" s="1"/>
  <c r="E21" i="1"/>
  <c r="I21" i="1"/>
  <c r="K21" i="1" s="1"/>
  <c r="Z19" i="1"/>
  <c r="AB19" i="1"/>
  <c r="AC19" i="1" s="1"/>
  <c r="AC18" i="1"/>
  <c r="N15" i="1"/>
  <c r="S15" i="1"/>
  <c r="T15" i="1" s="1"/>
  <c r="Z14" i="1"/>
  <c r="AA14" i="1"/>
  <c r="AC14" i="1" s="1"/>
  <c r="Z11" i="1"/>
  <c r="AB11" i="1"/>
  <c r="AC11" i="1" s="1"/>
  <c r="Z6" i="1"/>
  <c r="P67" i="1"/>
  <c r="Q67" i="1" s="1"/>
  <c r="Q25" i="1"/>
  <c r="R25" i="1"/>
  <c r="T25" i="1" s="1"/>
  <c r="G69" i="1"/>
  <c r="F67" i="1"/>
  <c r="I67" i="1" s="1"/>
  <c r="D61" i="1"/>
  <c r="E61" i="1" s="1"/>
  <c r="AB68" i="1"/>
  <c r="S68" i="1"/>
  <c r="J68" i="1"/>
  <c r="AB66" i="1"/>
  <c r="S66" i="1"/>
  <c r="J66" i="1"/>
  <c r="AA60" i="1"/>
  <c r="AC60" i="1" s="1"/>
  <c r="S60" i="1"/>
  <c r="T60" i="1" s="1"/>
  <c r="O69" i="1"/>
  <c r="R68" i="1"/>
  <c r="M61" i="1"/>
  <c r="N61" i="1" s="1"/>
  <c r="E49" i="1"/>
  <c r="W44" i="1"/>
  <c r="AB44" i="1"/>
  <c r="E34" i="1"/>
  <c r="J34" i="1"/>
  <c r="K34" i="1" s="1"/>
  <c r="Q33" i="1"/>
  <c r="R33" i="1"/>
  <c r="W31" i="1"/>
  <c r="AA31" i="1"/>
  <c r="AC31" i="1" s="1"/>
  <c r="Q30" i="1"/>
  <c r="S30" i="1"/>
  <c r="T30" i="1" s="1"/>
  <c r="AC22" i="1"/>
  <c r="E13" i="1"/>
  <c r="I13" i="1"/>
  <c r="K13" i="1" s="1"/>
  <c r="N7" i="1"/>
  <c r="S7" i="1"/>
  <c r="T7" i="1" s="1"/>
  <c r="Y67" i="1"/>
  <c r="G67" i="1"/>
  <c r="E42" i="1"/>
  <c r="J42" i="1"/>
  <c r="K42" i="1" s="1"/>
  <c r="Y69" i="1"/>
  <c r="X67" i="1"/>
  <c r="P69" i="1"/>
  <c r="W49" i="1"/>
  <c r="AA44" i="1"/>
  <c r="E43" i="1"/>
  <c r="E37" i="1"/>
  <c r="I37" i="1"/>
  <c r="K37" i="1" s="1"/>
  <c r="T36" i="1"/>
  <c r="Z35" i="1"/>
  <c r="AB35" i="1"/>
  <c r="AC35" i="1" s="1"/>
  <c r="K20" i="1"/>
  <c r="N18" i="1"/>
  <c r="R18" i="1"/>
  <c r="T18" i="1" s="1"/>
  <c r="H17" i="1"/>
  <c r="J17" i="1"/>
  <c r="K17" i="1" s="1"/>
  <c r="E48" i="1"/>
  <c r="E9" i="1"/>
  <c r="N6" i="1"/>
  <c r="J4" i="1"/>
  <c r="E6" i="1"/>
  <c r="I4" i="1"/>
  <c r="E19" i="1"/>
  <c r="AB6" i="1"/>
  <c r="AC6" i="1" s="1"/>
  <c r="S4" i="1"/>
  <c r="R4" i="1"/>
  <c r="W7" i="1"/>
  <c r="Z67" i="1" l="1"/>
  <c r="AA67" i="1"/>
  <c r="J67" i="1"/>
  <c r="E67" i="1"/>
  <c r="AB67" i="1"/>
  <c r="W67" i="1"/>
  <c r="S67" i="1"/>
  <c r="N67" i="1"/>
  <c r="AC44" i="1"/>
  <c r="H67" i="1"/>
  <c r="K50" i="1"/>
</calcChain>
</file>

<file path=xl/sharedStrings.xml><?xml version="1.0" encoding="utf-8"?>
<sst xmlns="http://schemas.openxmlformats.org/spreadsheetml/2006/main" count="206" uniqueCount="112">
  <si>
    <t>Elaboração: MAPA/SCRI/DNAC</t>
  </si>
  <si>
    <t>Reprodução permitida desde que citada a fonte</t>
  </si>
  <si>
    <t>Fonte: AgroStat Brasil a partir dos dados da SECEX/Ministério da Economia</t>
  </si>
  <si>
    <t>-</t>
  </si>
  <si>
    <t>Participação %</t>
  </si>
  <si>
    <t>Agronegócio</t>
  </si>
  <si>
    <t>Demais Produtos</t>
  </si>
  <si>
    <t>Total Brasil</t>
  </si>
  <si>
    <r>
      <t>D</t>
    </r>
    <r>
      <rPr>
        <b/>
        <sz val="7"/>
        <rFont val="Arial"/>
        <family val="2"/>
      </rPr>
      <t>%</t>
    </r>
  </si>
  <si>
    <t>Saldo</t>
  </si>
  <si>
    <t>Importação (US$ milhões)</t>
  </si>
  <si>
    <t>Exportação (US$ milhões)</t>
  </si>
  <si>
    <t xml:space="preserve">Lácteos </t>
  </si>
  <si>
    <t>LÁCTEOS</t>
  </si>
  <si>
    <t>Azeite de oliva</t>
  </si>
  <si>
    <t>AZEITE DE OLIVA</t>
  </si>
  <si>
    <t>Óleo de dendê ou de palma</t>
  </si>
  <si>
    <t>OLEO DE DENDÊ OU DE PALMA</t>
  </si>
  <si>
    <t>Produtos oleaginosos (exclui soja)</t>
  </si>
  <si>
    <t>PRODUTOS OLEAGINOSOS (EXCLUI SOJA)</t>
  </si>
  <si>
    <t>Pescados</t>
  </si>
  <si>
    <t>PESCADOS</t>
  </si>
  <si>
    <t>Borracha natural</t>
  </si>
  <si>
    <t>BORRACHA NATURAL</t>
  </si>
  <si>
    <t>Celulose</t>
  </si>
  <si>
    <t>CELULOSE</t>
  </si>
  <si>
    <t>Papel</t>
  </si>
  <si>
    <t>PAPEL</t>
  </si>
  <si>
    <t>Produtos florestais</t>
  </si>
  <si>
    <t>PRODUTOS FLORESTAIS</t>
  </si>
  <si>
    <t>Farinha de trigo</t>
  </si>
  <si>
    <t>FARINHA DE TRIGO</t>
  </si>
  <si>
    <t>Arroz</t>
  </si>
  <si>
    <t>ARROZ</t>
  </si>
  <si>
    <t>Malte</t>
  </si>
  <si>
    <t>MALTE</t>
  </si>
  <si>
    <t>Trigo</t>
  </si>
  <si>
    <t>TRIGO</t>
  </si>
  <si>
    <t>Cereais, farinhas e preparações</t>
  </si>
  <si>
    <t>CEREAIS, FARINHAS E PREPARAÇÕES</t>
  </si>
  <si>
    <t>IMPORTAÇÕES DO AGRONEGÓCIO</t>
  </si>
  <si>
    <t>Lácteos</t>
  </si>
  <si>
    <t>Cacau e seus produtos</t>
  </si>
  <si>
    <t>CACAU E SEUS PRODUTOS</t>
  </si>
  <si>
    <t>Bovinos Vivos</t>
  </si>
  <si>
    <t>BOVINOS VIVOS</t>
  </si>
  <si>
    <t>Animais vivos</t>
  </si>
  <si>
    <t>ANIMAIS VIVOS (EXCETO PESCADOS)</t>
  </si>
  <si>
    <t>Frutas (inclui nozes e castanhas)</t>
  </si>
  <si>
    <t>FRUTAS (INCLUI NOZES E CASTANHAS)</t>
  </si>
  <si>
    <t>Algodão</t>
  </si>
  <si>
    <t>Fibras e produtos têxteis</t>
  </si>
  <si>
    <t>FIBRAS E PRODUTOS TÊXTEIS</t>
  </si>
  <si>
    <t>Milho</t>
  </si>
  <si>
    <t>MILHO</t>
  </si>
  <si>
    <t>Sucos de laranjas</t>
  </si>
  <si>
    <t>SUCOS DE LARANJA</t>
  </si>
  <si>
    <t>Sucos</t>
  </si>
  <si>
    <t>SUCOS</t>
  </si>
  <si>
    <t>Couros e seus produtos</t>
  </si>
  <si>
    <t>COUROS, PRODUTOS DE COURO E PELETERIA</t>
  </si>
  <si>
    <t>Fumo e seus produtos</t>
  </si>
  <si>
    <t>FUMO E SEUS PRODUTOS</t>
  </si>
  <si>
    <t>Café solúvel</t>
  </si>
  <si>
    <t>CAFÉ SOLÚVEL</t>
  </si>
  <si>
    <t>Café verde</t>
  </si>
  <si>
    <t>CAFÉ VERDE</t>
  </si>
  <si>
    <t>Café</t>
  </si>
  <si>
    <t>CAFÉ</t>
  </si>
  <si>
    <t>Madeiras e suas obras</t>
  </si>
  <si>
    <t>MADEIRA</t>
  </si>
  <si>
    <t>Produtos Florestais</t>
  </si>
  <si>
    <t>Álcool</t>
  </si>
  <si>
    <t>ÁLCOOL</t>
  </si>
  <si>
    <t>Açúcar</t>
  </si>
  <si>
    <t>AÇÚCAR DE CANA OU BETERRABA</t>
  </si>
  <si>
    <t>Complexo Sucroalcooleiro</t>
  </si>
  <si>
    <t>COMPLEXO SUCROALCOOLEIRO</t>
  </si>
  <si>
    <t>in natura</t>
  </si>
  <si>
    <t>CARNE DE PERU in natura</t>
  </si>
  <si>
    <t>Carne de Peru</t>
  </si>
  <si>
    <t>CARNE DE PERU</t>
  </si>
  <si>
    <t>CARNE SUÍNA in natura</t>
  </si>
  <si>
    <t>Carne Suína</t>
  </si>
  <si>
    <t>CARNE SUÍNA</t>
  </si>
  <si>
    <t>industrializada</t>
  </si>
  <si>
    <t>CARNE BOVINA INDUSTRIALIZADA</t>
  </si>
  <si>
    <t>CARNE BOVINA in natura</t>
  </si>
  <si>
    <t>Carne Bovina</t>
  </si>
  <si>
    <t>CARNE BOVINA</t>
  </si>
  <si>
    <t>CARNE DE FRANGO INDUSTRIALIZADA</t>
  </si>
  <si>
    <t>CARNE DE FRANGO in natura</t>
  </si>
  <si>
    <t>Carne de Frango</t>
  </si>
  <si>
    <t>CARNE DE FRANGO</t>
  </si>
  <si>
    <t>Carnes</t>
  </si>
  <si>
    <t>CARNES</t>
  </si>
  <si>
    <t>Óleo de soja</t>
  </si>
  <si>
    <t>OLEO DE SOJA</t>
  </si>
  <si>
    <t>Farelo de soja</t>
  </si>
  <si>
    <t>FARELO DE SOJA</t>
  </si>
  <si>
    <t>Soja em grãos</t>
  </si>
  <si>
    <t>SOJA EM GRÃOS</t>
  </si>
  <si>
    <t>Complexo Soja</t>
  </si>
  <si>
    <t>COMPLEXO SOJA</t>
  </si>
  <si>
    <t>EXPORTAÇÕES DO AGRONEGÓCIO</t>
  </si>
  <si>
    <t>Preço Médio (US$/t)</t>
  </si>
  <si>
    <t>Quantidade (mil toneladas)</t>
  </si>
  <si>
    <t>Valor (US$ milhões)</t>
  </si>
  <si>
    <t>Acumulado 12 meses</t>
  </si>
  <si>
    <t>Principais Produtos</t>
  </si>
  <si>
    <t>Produtos</t>
  </si>
  <si>
    <t>BALANÇA COMERCIAL DO AGRONEGÓCIO - SÍNTESE DOS RESULTADOS DO MÊS, DO ACUMULADO NO ANO E DOZE MESES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</si>
</sst>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_(* #,##0_);_(* \(#,##0\);_(* &quot;-&quot;??_);_(@_)"/>
    <numFmt numFmtId="165" formatCode="_(* #,##0.00_);_(* \(#,##0.00\);_(* &quot;-&quot;??_);_(@_)"/>
    <numFmt numFmtId="166" formatCode="_(* #,##0.0_);_(* \(#,##0.0\);_(* &quot;-&quot;??_);_(@_)"/>
    <numFmt numFmtId="167" formatCode="#,##0;[Red]\-#,##0;_(* &quot;---&quot;_);_(@_)"/>
    <numFmt numFmtId="168" formatCode="#,##0.0;[Red]\-#,##0.0;_(* &quot;---&quot;_);_(@_)"/>
  </numFmts>
  <fonts count="10" x14ac:knownFonts="1">
    <font>
      <sz val="10"/>
      <name val="Arial"/>
    </font>
    <font>
      <sz val="7"/>
      <name val="Arial"/>
      <family val="2"/>
    </font>
    <font>
      <u/>
      <sz val="10"/>
      <color indexed="12"/>
      <name val="Arial"/>
      <family val="2"/>
    </font>
    <font>
      <u/>
      <sz val="7"/>
      <color indexed="18"/>
      <name val="Arial"/>
      <family val="2"/>
    </font>
    <font>
      <sz val="10"/>
      <name val="Arial"/>
      <family val="2"/>
    </font>
    <font>
      <sz val="7"/>
      <color indexed="8"/>
      <name val="Arial"/>
      <family val="2"/>
    </font>
    <font>
      <b/>
      <sz val="7"/>
      <name val="Arial"/>
      <family val="2"/>
    </font>
    <font>
      <b/>
      <sz val="7"/>
      <name val="Symbol"/>
      <family val="1"/>
      <charset val="2"/>
    </font>
    <font>
      <i/>
      <sz val="7"/>
      <name val="Arial"/>
      <family val="2"/>
    </font>
    <font>
      <sz val="7"/>
      <color theme="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2"/>
        <bgColor indexed="64"/>
      </patternFill>
    </fill>
    <fill>
      <patternFill patternType="lightGray">
        <fgColor indexed="22"/>
        <bgColor indexed="9"/>
      </patternFill>
    </fill>
    <fill>
      <patternFill patternType="solid">
        <fgColor indexed="43"/>
        <bgColor indexed="64"/>
      </patternFill>
    </fill>
  </fills>
  <borders count="2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4">
    <xf numFmtId="0" fontId="0" fillId="0" borderId="0"/>
    <xf numFmtId="165" fontId="4" fillId="0" borderId="0" applyFont="0" applyFill="0" applyBorder="0" applyAlignment="0" applyProtection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</cellStyleXfs>
  <cellXfs count="102">
    <xf numFmtId="0" fontId="0" fillId="0" borderId="0" xfId="0"/>
    <xf numFmtId="0" fontId="1" fillId="0" borderId="0" xfId="0" applyFont="1" applyFill="1" applyAlignment="1">
      <alignment vertical="center"/>
    </xf>
    <xf numFmtId="0" fontId="1" fillId="0" borderId="0" xfId="0" applyFont="1" applyAlignment="1">
      <alignment vertical="center"/>
    </xf>
    <xf numFmtId="0" fontId="1" fillId="0" borderId="0" xfId="0" applyFont="1" applyBorder="1" applyAlignment="1">
      <alignment vertical="center"/>
    </xf>
    <xf numFmtId="0" fontId="1" fillId="0" borderId="0" xfId="0" applyFont="1" applyFill="1" applyBorder="1" applyAlignment="1">
      <alignment vertical="center"/>
    </xf>
    <xf numFmtId="164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right" vertical="center"/>
    </xf>
    <xf numFmtId="164" fontId="1" fillId="0" borderId="2" xfId="1" applyNumberFormat="1" applyFont="1" applyFill="1" applyBorder="1" applyAlignment="1">
      <alignment horizontal="center" vertical="center"/>
    </xf>
    <xf numFmtId="166" fontId="1" fillId="0" borderId="2" xfId="1" applyNumberFormat="1" applyFont="1" applyFill="1" applyBorder="1" applyAlignment="1">
      <alignment vertical="center"/>
    </xf>
    <xf numFmtId="166" fontId="1" fillId="0" borderId="2" xfId="1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167" fontId="1" fillId="2" borderId="0" xfId="1" applyNumberFormat="1" applyFont="1" applyFill="1" applyBorder="1" applyAlignment="1">
      <alignment vertical="center"/>
    </xf>
    <xf numFmtId="168" fontId="1" fillId="2" borderId="0" xfId="1" applyNumberFormat="1" applyFont="1" applyFill="1" applyBorder="1" applyAlignment="1">
      <alignment vertical="center"/>
    </xf>
    <xf numFmtId="164" fontId="1" fillId="2" borderId="0" xfId="1" applyNumberFormat="1" applyFont="1" applyFill="1" applyBorder="1" applyAlignment="1">
      <alignment vertical="center"/>
    </xf>
    <xf numFmtId="164" fontId="1" fillId="0" borderId="0" xfId="1" applyNumberFormat="1" applyFont="1" applyFill="1" applyBorder="1" applyAlignment="1">
      <alignment vertical="center"/>
    </xf>
    <xf numFmtId="0" fontId="1" fillId="2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indent="2"/>
    </xf>
    <xf numFmtId="167" fontId="1" fillId="0" borderId="0" xfId="1" applyNumberFormat="1" applyFont="1" applyFill="1" applyBorder="1" applyAlignment="1">
      <alignment vertical="center"/>
    </xf>
    <xf numFmtId="168" fontId="1" fillId="0" borderId="0" xfId="1" applyNumberFormat="1" applyFont="1" applyFill="1" applyBorder="1" applyAlignment="1">
      <alignment vertical="center"/>
    </xf>
    <xf numFmtId="0" fontId="5" fillId="0" borderId="0" xfId="3" applyFont="1" applyFill="1" applyBorder="1" applyAlignment="1">
      <alignment horizontal="left" vertical="center" wrapText="1"/>
    </xf>
    <xf numFmtId="0" fontId="5" fillId="0" borderId="0" xfId="3" applyFont="1" applyFill="1" applyBorder="1" applyAlignment="1">
      <alignment horizontal="left" vertical="center" wrapText="1" indent="1"/>
    </xf>
    <xf numFmtId="0" fontId="6" fillId="3" borderId="3" xfId="0" applyNumberFormat="1" applyFont="1" applyFill="1" applyBorder="1" applyAlignment="1">
      <alignment horizontal="center" vertical="center" wrapText="1"/>
    </xf>
    <xf numFmtId="0" fontId="6" fillId="3" borderId="4" xfId="0" applyNumberFormat="1" applyFont="1" applyFill="1" applyBorder="1" applyAlignment="1">
      <alignment horizontal="center" vertical="center" wrapText="1"/>
    </xf>
    <xf numFmtId="49" fontId="7" fillId="3" borderId="3" xfId="0" applyNumberFormat="1" applyFont="1" applyFill="1" applyBorder="1" applyAlignment="1">
      <alignment horizontal="center" vertical="center"/>
    </xf>
    <xf numFmtId="0" fontId="6" fillId="3" borderId="5" xfId="0" applyNumberFormat="1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 indent="1"/>
    </xf>
    <xf numFmtId="0" fontId="8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horizontal="right" vertical="center"/>
    </xf>
    <xf numFmtId="0" fontId="6" fillId="0" borderId="0" xfId="0" applyFont="1" applyFill="1" applyAlignment="1">
      <alignment vertical="center"/>
    </xf>
    <xf numFmtId="168" fontId="6" fillId="0" borderId="0" xfId="1" applyNumberFormat="1" applyFont="1" applyFill="1" applyBorder="1" applyAlignment="1">
      <alignment horizontal="center" vertical="center"/>
    </xf>
    <xf numFmtId="3" fontId="6" fillId="0" borderId="0" xfId="1" applyNumberFormat="1" applyFont="1" applyFill="1" applyBorder="1" applyAlignment="1">
      <alignment horizontal="center" vertical="center"/>
    </xf>
    <xf numFmtId="168" fontId="6" fillId="0" borderId="0" xfId="1" applyNumberFormat="1" applyFont="1" applyFill="1" applyBorder="1" applyAlignment="1">
      <alignment vertical="center"/>
    </xf>
    <xf numFmtId="3" fontId="6" fillId="0" borderId="0" xfId="1" applyNumberFormat="1" applyFont="1" applyFill="1" applyBorder="1" applyAlignment="1">
      <alignment vertical="center"/>
    </xf>
    <xf numFmtId="3" fontId="6" fillId="0" borderId="2" xfId="1" applyNumberFormat="1" applyFont="1" applyFill="1" applyBorder="1" applyAlignment="1">
      <alignment horizontal="center" vertical="center"/>
    </xf>
    <xf numFmtId="168" fontId="6" fillId="0" borderId="2" xfId="1" applyNumberFormat="1" applyFont="1" applyFill="1" applyBorder="1" applyAlignment="1">
      <alignment horizontal="center" vertical="center"/>
    </xf>
    <xf numFmtId="168" fontId="6" fillId="0" borderId="2" xfId="1" applyNumberFormat="1" applyFont="1" applyFill="1" applyBorder="1" applyAlignment="1">
      <alignment horizontal="right" vertical="center"/>
    </xf>
    <xf numFmtId="3" fontId="6" fillId="0" borderId="2" xfId="1" applyNumberFormat="1" applyFont="1" applyFill="1" applyBorder="1" applyAlignment="1">
      <alignment vertical="center"/>
    </xf>
    <xf numFmtId="0" fontId="6" fillId="0" borderId="0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vertical="center"/>
    </xf>
    <xf numFmtId="168" fontId="6" fillId="2" borderId="9" xfId="1" applyNumberFormat="1" applyFont="1" applyFill="1" applyBorder="1" applyAlignment="1">
      <alignment vertical="center"/>
    </xf>
    <xf numFmtId="3" fontId="6" fillId="2" borderId="9" xfId="1" applyNumberFormat="1" applyFont="1" applyFill="1" applyBorder="1" applyAlignment="1">
      <alignment vertical="center"/>
    </xf>
    <xf numFmtId="3" fontId="6" fillId="2" borderId="10" xfId="1" applyNumberFormat="1" applyFont="1" applyFill="1" applyBorder="1" applyAlignment="1">
      <alignment vertical="center"/>
    </xf>
    <xf numFmtId="168" fontId="6" fillId="2" borderId="11" xfId="1" applyNumberFormat="1" applyFont="1" applyFill="1" applyBorder="1" applyAlignment="1">
      <alignment vertical="center"/>
    </xf>
    <xf numFmtId="0" fontId="6" fillId="2" borderId="12" xfId="0" applyFont="1" applyFill="1" applyBorder="1" applyAlignment="1">
      <alignment horizontal="left" vertical="center"/>
    </xf>
    <xf numFmtId="0" fontId="6" fillId="0" borderId="13" xfId="0" applyFont="1" applyFill="1" applyBorder="1" applyAlignment="1">
      <alignment horizontal="left" vertical="center"/>
    </xf>
    <xf numFmtId="3" fontId="6" fillId="0" borderId="14" xfId="1" applyNumberFormat="1" applyFont="1" applyFill="1" applyBorder="1" applyAlignment="1">
      <alignment vertical="center"/>
    </xf>
    <xf numFmtId="168" fontId="6" fillId="0" borderId="15" xfId="1" applyNumberFormat="1" applyFont="1" applyFill="1" applyBorder="1" applyAlignment="1">
      <alignment vertical="center"/>
    </xf>
    <xf numFmtId="0" fontId="6" fillId="0" borderId="16" xfId="0" applyFont="1" applyFill="1" applyBorder="1" applyAlignment="1">
      <alignment horizontal="left" vertical="center"/>
    </xf>
    <xf numFmtId="3" fontId="1" fillId="2" borderId="0" xfId="1" applyNumberFormat="1" applyFont="1" applyFill="1" applyBorder="1" applyAlignment="1">
      <alignment vertical="center"/>
    </xf>
    <xf numFmtId="3" fontId="1" fillId="2" borderId="14" xfId="1" applyNumberFormat="1" applyFont="1" applyFill="1" applyBorder="1" applyAlignment="1">
      <alignment vertical="center"/>
    </xf>
    <xf numFmtId="168" fontId="1" fillId="2" borderId="15" xfId="1" applyNumberFormat="1" applyFont="1" applyFill="1" applyBorder="1" applyAlignment="1">
      <alignment vertical="center"/>
    </xf>
    <xf numFmtId="0" fontId="1" fillId="2" borderId="16" xfId="0" applyFont="1" applyFill="1" applyBorder="1" applyAlignment="1">
      <alignment horizontal="left" vertical="center" indent="1"/>
    </xf>
    <xf numFmtId="0" fontId="1" fillId="4" borderId="16" xfId="0" applyFont="1" applyFill="1" applyBorder="1" applyAlignment="1">
      <alignment horizontal="left" vertical="center"/>
    </xf>
    <xf numFmtId="3" fontId="1" fillId="0" borderId="0" xfId="1" applyNumberFormat="1" applyFont="1" applyFill="1" applyBorder="1" applyAlignment="1">
      <alignment vertical="center"/>
    </xf>
    <xf numFmtId="3" fontId="1" fillId="0" borderId="14" xfId="1" applyNumberFormat="1" applyFont="1" applyFill="1" applyBorder="1" applyAlignment="1">
      <alignment vertical="center"/>
    </xf>
    <xf numFmtId="168" fontId="1" fillId="0" borderId="15" xfId="1" applyNumberFormat="1" applyFont="1" applyFill="1" applyBorder="1" applyAlignment="1">
      <alignment vertical="center"/>
    </xf>
    <xf numFmtId="0" fontId="1" fillId="0" borderId="16" xfId="0" applyFont="1" applyFill="1" applyBorder="1" applyAlignment="1">
      <alignment horizontal="left" vertical="center" indent="1"/>
    </xf>
    <xf numFmtId="0" fontId="1" fillId="0" borderId="16" xfId="0" applyFont="1" applyFill="1" applyBorder="1" applyAlignment="1">
      <alignment horizontal="left" vertical="center"/>
    </xf>
    <xf numFmtId="168" fontId="6" fillId="2" borderId="0" xfId="1" applyNumberFormat="1" applyFont="1" applyFill="1" applyBorder="1" applyAlignment="1">
      <alignment vertical="center"/>
    </xf>
    <xf numFmtId="3" fontId="6" fillId="2" borderId="0" xfId="1" applyNumberFormat="1" applyFont="1" applyFill="1" applyBorder="1" applyAlignment="1">
      <alignment vertical="center"/>
    </xf>
    <xf numFmtId="3" fontId="6" fillId="2" borderId="14" xfId="1" applyNumberFormat="1" applyFont="1" applyFill="1" applyBorder="1" applyAlignment="1">
      <alignment vertical="center"/>
    </xf>
    <xf numFmtId="168" fontId="6" fillId="2" borderId="15" xfId="1" applyNumberFormat="1" applyFont="1" applyFill="1" applyBorder="1" applyAlignment="1">
      <alignment vertical="center"/>
    </xf>
    <xf numFmtId="0" fontId="6" fillId="2" borderId="16" xfId="0" applyFont="1" applyFill="1" applyBorder="1" applyAlignment="1">
      <alignment horizontal="left" vertical="center"/>
    </xf>
    <xf numFmtId="0" fontId="6" fillId="4" borderId="16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vertical="center"/>
    </xf>
    <xf numFmtId="0" fontId="6" fillId="0" borderId="16" xfId="0" applyFont="1" applyFill="1" applyBorder="1" applyAlignment="1">
      <alignment vertical="center"/>
    </xf>
    <xf numFmtId="0" fontId="1" fillId="5" borderId="0" xfId="0" applyFont="1" applyFill="1" applyBorder="1" applyAlignment="1">
      <alignment vertical="center"/>
    </xf>
    <xf numFmtId="0" fontId="1" fillId="5" borderId="14" xfId="0" applyFont="1" applyFill="1" applyBorder="1" applyAlignment="1">
      <alignment vertical="center"/>
    </xf>
    <xf numFmtId="49" fontId="6" fillId="5" borderId="15" xfId="0" applyNumberFormat="1" applyFont="1" applyFill="1" applyBorder="1" applyAlignment="1">
      <alignment horizontal="center" vertical="center"/>
    </xf>
    <xf numFmtId="49" fontId="6" fillId="5" borderId="0" xfId="0" applyNumberFormat="1" applyFont="1" applyFill="1" applyBorder="1" applyAlignment="1">
      <alignment horizontal="center" vertical="center" wrapText="1"/>
    </xf>
    <xf numFmtId="49" fontId="6" fillId="5" borderId="14" xfId="0" applyNumberFormat="1" applyFont="1" applyFill="1" applyBorder="1" applyAlignment="1">
      <alignment horizontal="center" vertical="center" wrapText="1"/>
    </xf>
    <xf numFmtId="49" fontId="6" fillId="5" borderId="0" xfId="0" applyNumberFormat="1" applyFont="1" applyFill="1" applyBorder="1" applyAlignment="1">
      <alignment horizontal="center" vertical="center"/>
    </xf>
    <xf numFmtId="0" fontId="6" fillId="5" borderId="16" xfId="0" applyFont="1" applyFill="1" applyBorder="1" applyAlignment="1">
      <alignment vertical="center"/>
    </xf>
    <xf numFmtId="0" fontId="6" fillId="4" borderId="12" xfId="0" applyFont="1" applyFill="1" applyBorder="1" applyAlignment="1">
      <alignment horizontal="left" vertical="center"/>
    </xf>
    <xf numFmtId="0" fontId="1" fillId="0" borderId="16" xfId="0" applyFont="1" applyFill="1" applyBorder="1" applyAlignment="1">
      <alignment horizontal="left" vertical="center" indent="2"/>
    </xf>
    <xf numFmtId="168" fontId="9" fillId="2" borderId="0" xfId="1" applyNumberFormat="1" applyFont="1" applyFill="1" applyBorder="1" applyAlignment="1">
      <alignment vertical="center"/>
    </xf>
    <xf numFmtId="3" fontId="9" fillId="2" borderId="0" xfId="1" applyNumberFormat="1" applyFont="1" applyFill="1" applyBorder="1" applyAlignment="1">
      <alignment vertical="center"/>
    </xf>
    <xf numFmtId="3" fontId="9" fillId="2" borderId="14" xfId="1" applyNumberFormat="1" applyFont="1" applyFill="1" applyBorder="1" applyAlignment="1">
      <alignment vertical="center"/>
    </xf>
    <xf numFmtId="168" fontId="9" fillId="2" borderId="15" xfId="1" applyNumberFormat="1" applyFont="1" applyFill="1" applyBorder="1" applyAlignment="1">
      <alignment vertical="center"/>
    </xf>
    <xf numFmtId="0" fontId="9" fillId="2" borderId="16" xfId="0" applyFont="1" applyFill="1" applyBorder="1" applyAlignment="1">
      <alignment horizontal="left" vertical="center" indent="2"/>
    </xf>
    <xf numFmtId="49" fontId="7" fillId="3" borderId="5" xfId="0" applyNumberFormat="1" applyFont="1" applyFill="1" applyBorder="1" applyAlignment="1">
      <alignment horizontal="center" vertical="center"/>
    </xf>
    <xf numFmtId="17" fontId="6" fillId="3" borderId="3" xfId="0" applyNumberFormat="1" applyFont="1" applyFill="1" applyBorder="1" applyAlignment="1">
      <alignment horizontal="center" vertical="center" wrapText="1"/>
    </xf>
    <xf numFmtId="17" fontId="6" fillId="3" borderId="4" xfId="0" applyNumberFormat="1" applyFont="1" applyFill="1" applyBorder="1" applyAlignment="1">
      <alignment horizontal="center" vertical="center" wrapText="1"/>
    </xf>
    <xf numFmtId="49" fontId="7" fillId="3" borderId="17" xfId="0" applyNumberFormat="1" applyFont="1" applyFill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17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3" borderId="5" xfId="0" applyFont="1" applyFill="1" applyBorder="1" applyAlignment="1">
      <alignment horizontal="center" vertical="center"/>
    </xf>
    <xf numFmtId="0" fontId="6" fillId="3" borderId="8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/>
    </xf>
    <xf numFmtId="0" fontId="6" fillId="3" borderId="20" xfId="0" applyFont="1" applyFill="1" applyBorder="1" applyAlignment="1">
      <alignment horizontal="center" vertical="center"/>
    </xf>
    <xf numFmtId="0" fontId="6" fillId="3" borderId="16" xfId="0" applyFont="1" applyFill="1" applyBorder="1" applyAlignment="1">
      <alignment horizontal="center" vertical="center"/>
    </xf>
    <xf numFmtId="0" fontId="6" fillId="3" borderId="13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19" xfId="0" applyFont="1" applyFill="1" applyBorder="1" applyAlignment="1">
      <alignment horizontal="center" vertical="center"/>
    </xf>
    <xf numFmtId="0" fontId="6" fillId="3" borderId="18" xfId="0" applyFont="1" applyFill="1" applyBorder="1" applyAlignment="1">
      <alignment horizontal="center" vertical="center"/>
    </xf>
    <xf numFmtId="0" fontId="3" fillId="0" borderId="1" xfId="2" applyFont="1" applyFill="1" applyBorder="1" applyAlignment="1" applyProtection="1">
      <alignment horizontal="left" vertical="center"/>
    </xf>
    <xf numFmtId="0" fontId="1" fillId="0" borderId="1" xfId="0" applyFont="1" applyFill="1" applyBorder="1" applyAlignment="1">
      <alignment horizontal="right" vertical="center"/>
    </xf>
    <xf numFmtId="0" fontId="6" fillId="3" borderId="7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</cellXfs>
  <cellStyles count="4">
    <cellStyle name="Hiperlink" xfId="2" builtinId="8"/>
    <cellStyle name="Normal" xfId="0" builtinId="0"/>
    <cellStyle name="Normal_Balança Janeiro-022" xfId="3" xr:uid="{AB075770-0E8B-41C3-B152-F3B4C157E274}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Junho%20-%20Balan&#231;a%20Comercial%20do%20Agroneg&#243;cio%20Resumida%20-%20COMPLET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ês"/>
      <sheetName val="Ano"/>
      <sheetName val="12 meses"/>
      <sheetName val="TOTAIS"/>
    </sheetNames>
    <sheetDataSet>
      <sheetData sheetId="0">
        <row r="1">
          <cell r="C1" t="str">
            <v>Junho/2018</v>
          </cell>
          <cell r="E1" t="str">
            <v>Junho/2019</v>
          </cell>
          <cell r="M1" t="str">
            <v>Junho</v>
          </cell>
        </row>
        <row r="4">
          <cell r="A4" t="str">
            <v/>
          </cell>
          <cell r="B4" t="str">
            <v xml:space="preserve">(1º Nível) </v>
          </cell>
          <cell r="C4">
            <v>9155452947</v>
          </cell>
          <cell r="D4">
            <v>17646265495</v>
          </cell>
          <cell r="E4">
            <v>8340136759</v>
          </cell>
          <cell r="F4">
            <v>17149917556</v>
          </cell>
          <cell r="G4">
            <v>1041591786</v>
          </cell>
          <cell r="H4">
            <v>1351997483</v>
          </cell>
          <cell r="I4">
            <v>984178108</v>
          </cell>
          <cell r="J4">
            <v>1239448559</v>
          </cell>
        </row>
        <row r="5">
          <cell r="A5" t="str">
            <v>ANIMAIS VIVOS (EXCETO PESCADOS)</v>
          </cell>
          <cell r="B5" t="str">
            <v>(1º Nível) ANIMAIS VIVOS (EXCETO PESCADOS)</v>
          </cell>
          <cell r="C5">
            <v>40938385</v>
          </cell>
          <cell r="D5">
            <v>12399466</v>
          </cell>
          <cell r="E5">
            <v>42921441</v>
          </cell>
          <cell r="F5">
            <v>19260536</v>
          </cell>
          <cell r="G5">
            <v>658325</v>
          </cell>
          <cell r="H5">
            <v>9904</v>
          </cell>
          <cell r="I5">
            <v>184562</v>
          </cell>
          <cell r="J5">
            <v>4499</v>
          </cell>
        </row>
        <row r="6">
          <cell r="A6" t="str">
            <v>BEBIDAS</v>
          </cell>
          <cell r="B6" t="str">
            <v>(1º Nível) BEBIDAS</v>
          </cell>
          <cell r="C6">
            <v>18411348</v>
          </cell>
          <cell r="D6">
            <v>11920388</v>
          </cell>
          <cell r="E6">
            <v>25102647</v>
          </cell>
          <cell r="F6">
            <v>13817962</v>
          </cell>
          <cell r="G6">
            <v>52645940</v>
          </cell>
          <cell r="H6">
            <v>51542367</v>
          </cell>
          <cell r="I6">
            <v>46897107</v>
          </cell>
          <cell r="J6">
            <v>19085080</v>
          </cell>
        </row>
        <row r="7">
          <cell r="A7" t="str">
            <v>CACAU E SEUS PRODUTOS</v>
          </cell>
          <cell r="B7" t="str">
            <v>(1º Nível) CACAU E SEUS PRODUTOS</v>
          </cell>
          <cell r="C7">
            <v>29317759</v>
          </cell>
          <cell r="D7">
            <v>7498428</v>
          </cell>
          <cell r="E7">
            <v>33897494</v>
          </cell>
          <cell r="F7">
            <v>8142445</v>
          </cell>
          <cell r="G7">
            <v>20521098</v>
          </cell>
          <cell r="H7">
            <v>65147439</v>
          </cell>
          <cell r="I7">
            <v>11118938</v>
          </cell>
          <cell r="J7">
            <v>3747862</v>
          </cell>
        </row>
        <row r="8">
          <cell r="A8" t="str">
            <v>CAFÉ</v>
          </cell>
          <cell r="B8" t="str">
            <v>(1º Nível) CAFÉ</v>
          </cell>
          <cell r="C8">
            <v>355003634</v>
          </cell>
          <cell r="D8">
            <v>136141019</v>
          </cell>
          <cell r="E8">
            <v>368732936</v>
          </cell>
          <cell r="F8">
            <v>176500317</v>
          </cell>
          <cell r="G8">
            <v>5634214</v>
          </cell>
          <cell r="H8">
            <v>394983</v>
          </cell>
          <cell r="I8">
            <v>6966730</v>
          </cell>
          <cell r="J8">
            <v>456255</v>
          </cell>
          <cell r="M8">
            <v>16257983</v>
          </cell>
          <cell r="N8">
            <v>8801202</v>
          </cell>
          <cell r="O8">
            <v>102920734</v>
          </cell>
          <cell r="P8">
            <v>61604576</v>
          </cell>
        </row>
        <row r="9">
          <cell r="A9" t="str">
            <v>CARNES</v>
          </cell>
          <cell r="B9" t="str">
            <v>(1º Nível) CARNES</v>
          </cell>
          <cell r="C9">
            <v>713771545</v>
          </cell>
          <cell r="D9">
            <v>345993486</v>
          </cell>
          <cell r="E9">
            <v>1319097496</v>
          </cell>
          <cell r="F9">
            <v>595963128</v>
          </cell>
          <cell r="G9">
            <v>38803557</v>
          </cell>
          <cell r="H9">
            <v>5246042</v>
          </cell>
          <cell r="I9">
            <v>32451343</v>
          </cell>
          <cell r="J9">
            <v>4931963</v>
          </cell>
        </row>
        <row r="10">
          <cell r="A10" t="str">
            <v>CEREAIS, FARINHAS E PREPARAÇÕES</v>
          </cell>
          <cell r="B10" t="str">
            <v>(1º Nível) CEREAIS, FARINHAS E PREPARAÇÕES</v>
          </cell>
          <cell r="C10">
            <v>74282464</v>
          </cell>
          <cell r="D10">
            <v>248701899</v>
          </cell>
          <cell r="E10">
            <v>303815185</v>
          </cell>
          <cell r="F10">
            <v>1415760499</v>
          </cell>
          <cell r="G10">
            <v>228787567</v>
          </cell>
          <cell r="H10">
            <v>815999698</v>
          </cell>
          <cell r="I10">
            <v>221138956</v>
          </cell>
          <cell r="J10">
            <v>765228449</v>
          </cell>
        </row>
        <row r="11">
          <cell r="A11" t="str">
            <v>CHÁ, MATE E ESPECIARIAS</v>
          </cell>
          <cell r="B11" t="str">
            <v>(1º Nível) CHÁ, MATE E ESPECIARIAS</v>
          </cell>
          <cell r="C11">
            <v>25257359</v>
          </cell>
          <cell r="D11">
            <v>9933049</v>
          </cell>
          <cell r="E11">
            <v>14982589</v>
          </cell>
          <cell r="F11">
            <v>7441996</v>
          </cell>
          <cell r="G11">
            <v>4863425</v>
          </cell>
          <cell r="H11">
            <v>1717805</v>
          </cell>
          <cell r="I11">
            <v>3900702</v>
          </cell>
          <cell r="J11">
            <v>1467500</v>
          </cell>
        </row>
        <row r="12">
          <cell r="A12" t="str">
            <v>COMPLEXO SOJA</v>
          </cell>
          <cell r="B12" t="str">
            <v>(1º Nível) COMPLEXO SOJA</v>
          </cell>
          <cell r="C12">
            <v>4923128260</v>
          </cell>
          <cell r="D12">
            <v>12109096416</v>
          </cell>
          <cell r="E12">
            <v>3716708190</v>
          </cell>
          <cell r="F12">
            <v>10739497575</v>
          </cell>
          <cell r="G12">
            <v>3275117</v>
          </cell>
          <cell r="H12">
            <v>9529694</v>
          </cell>
          <cell r="I12">
            <v>3566838</v>
          </cell>
          <cell r="J12">
            <v>10681860</v>
          </cell>
        </row>
        <row r="13">
          <cell r="A13" t="str">
            <v>COMPLEXO SUCROALCOOLEIRO</v>
          </cell>
          <cell r="B13" t="str">
            <v>(1º Nível) COMPLEXO SUCROALCOOLEIRO</v>
          </cell>
          <cell r="C13">
            <v>648360753</v>
          </cell>
          <cell r="D13">
            <v>2034385253</v>
          </cell>
          <cell r="E13">
            <v>535403985</v>
          </cell>
          <cell r="F13">
            <v>1676718770</v>
          </cell>
          <cell r="G13">
            <v>32657911</v>
          </cell>
          <cell r="H13">
            <v>58136453</v>
          </cell>
          <cell r="I13">
            <v>37479264</v>
          </cell>
          <cell r="J13">
            <v>70862815</v>
          </cell>
        </row>
        <row r="14">
          <cell r="A14" t="str">
            <v>COUROS, PRODUTOS DE COURO E PELETERIA</v>
          </cell>
          <cell r="B14" t="str">
            <v>(1º Nível) COUROS, PRODUTOS DE COURO E PELETERIA</v>
          </cell>
          <cell r="C14">
            <v>174652965</v>
          </cell>
          <cell r="D14">
            <v>43653244</v>
          </cell>
          <cell r="E14">
            <v>118704009</v>
          </cell>
          <cell r="F14">
            <v>32427505</v>
          </cell>
          <cell r="G14">
            <v>10756094</v>
          </cell>
          <cell r="H14">
            <v>875260</v>
          </cell>
          <cell r="I14">
            <v>13777435</v>
          </cell>
          <cell r="J14">
            <v>2330447</v>
          </cell>
        </row>
        <row r="15">
          <cell r="A15" t="str">
            <v>DEMAIS PRODUTOS DE ORIGEM ANIMAL</v>
          </cell>
          <cell r="B15" t="str">
            <v>(1º Nível) DEMAIS PRODUTOS DE ORIGEM ANIMAL</v>
          </cell>
          <cell r="C15">
            <v>52329650</v>
          </cell>
          <cell r="D15">
            <v>29009584</v>
          </cell>
          <cell r="E15">
            <v>71019091</v>
          </cell>
          <cell r="F15">
            <v>32763207</v>
          </cell>
          <cell r="G15">
            <v>23988521</v>
          </cell>
          <cell r="H15">
            <v>8823622</v>
          </cell>
          <cell r="I15">
            <v>25663857</v>
          </cell>
          <cell r="J15">
            <v>7511774</v>
          </cell>
        </row>
        <row r="16">
          <cell r="A16" t="str">
            <v>DEMAIS PRODUTOS DE ORIGEM VEGETAL</v>
          </cell>
          <cell r="B16" t="str">
            <v>(1º Nível) DEMAIS PRODUTOS DE ORIGEM VEGETAL</v>
          </cell>
          <cell r="C16">
            <v>104832384</v>
          </cell>
          <cell r="D16">
            <v>33074902</v>
          </cell>
          <cell r="E16">
            <v>85683313</v>
          </cell>
          <cell r="F16">
            <v>35890780</v>
          </cell>
          <cell r="G16">
            <v>50422444</v>
          </cell>
          <cell r="H16">
            <v>8875295</v>
          </cell>
          <cell r="I16">
            <v>54886361</v>
          </cell>
          <cell r="J16">
            <v>9325593</v>
          </cell>
        </row>
        <row r="17">
          <cell r="A17" t="str">
            <v>FIBRAS E PRODUTOS TÊXTEIS</v>
          </cell>
          <cell r="B17" t="str">
            <v>(1º Nível) FIBRAS E PRODUTOS TÊXTEIS</v>
          </cell>
          <cell r="C17">
            <v>47121343</v>
          </cell>
          <cell r="D17">
            <v>15500266</v>
          </cell>
          <cell r="E17">
            <v>132778618</v>
          </cell>
          <cell r="F17">
            <v>70901396</v>
          </cell>
          <cell r="G17">
            <v>70723641</v>
          </cell>
          <cell r="H17">
            <v>10981814</v>
          </cell>
          <cell r="I17">
            <v>50871256</v>
          </cell>
          <cell r="J17">
            <v>6148162</v>
          </cell>
        </row>
        <row r="18">
          <cell r="A18" t="str">
            <v>FRUTAS (INCLUI NOZES E CASTANHAS)</v>
          </cell>
          <cell r="B18" t="str">
            <v>(1º Nível) FRUTAS (INCLUI NOZES E CASTANHAS)</v>
          </cell>
          <cell r="C18">
            <v>70366103</v>
          </cell>
          <cell r="D18">
            <v>51204684</v>
          </cell>
          <cell r="E18">
            <v>54016005</v>
          </cell>
          <cell r="F18">
            <v>49254058</v>
          </cell>
          <cell r="G18">
            <v>47217637</v>
          </cell>
          <cell r="H18">
            <v>31485543</v>
          </cell>
          <cell r="I18">
            <v>44720290</v>
          </cell>
          <cell r="J18">
            <v>34343361</v>
          </cell>
        </row>
        <row r="19">
          <cell r="A19" t="str">
            <v>FUMO E SEUS PRODUTOS</v>
          </cell>
          <cell r="B19" t="str">
            <v>(1º Nível) FUMO E SEUS PRODUTOS</v>
          </cell>
          <cell r="C19">
            <v>171056439</v>
          </cell>
          <cell r="D19">
            <v>40794325</v>
          </cell>
          <cell r="E19">
            <v>130663639</v>
          </cell>
          <cell r="F19">
            <v>32598379</v>
          </cell>
          <cell r="G19">
            <v>4754432</v>
          </cell>
          <cell r="H19">
            <v>953425</v>
          </cell>
          <cell r="I19">
            <v>2771013</v>
          </cell>
          <cell r="J19">
            <v>590041</v>
          </cell>
        </row>
        <row r="20">
          <cell r="A20" t="str">
            <v>LÁCTEOS</v>
          </cell>
          <cell r="B20" t="str">
            <v>(1º Nível) LÁCTEOS</v>
          </cell>
          <cell r="C20">
            <v>3685950</v>
          </cell>
          <cell r="D20">
            <v>1155988</v>
          </cell>
          <cell r="E20">
            <v>3675973</v>
          </cell>
          <cell r="F20">
            <v>1542282</v>
          </cell>
          <cell r="G20">
            <v>36927627</v>
          </cell>
          <cell r="H20">
            <v>11488988</v>
          </cell>
          <cell r="I20">
            <v>36643225</v>
          </cell>
          <cell r="J20">
            <v>11243094</v>
          </cell>
        </row>
        <row r="21">
          <cell r="A21" t="str">
            <v>PESCADOS</v>
          </cell>
          <cell r="B21" t="str">
            <v>(1º Nível) PESCADOS</v>
          </cell>
          <cell r="C21">
            <v>25015611</v>
          </cell>
          <cell r="D21">
            <v>3444622</v>
          </cell>
          <cell r="E21">
            <v>18321335</v>
          </cell>
          <cell r="F21">
            <v>2806796</v>
          </cell>
          <cell r="G21">
            <v>90581302</v>
          </cell>
          <cell r="H21">
            <v>24010650</v>
          </cell>
          <cell r="I21">
            <v>77211780</v>
          </cell>
          <cell r="J21">
            <v>19949570</v>
          </cell>
        </row>
        <row r="22">
          <cell r="A22" t="str">
            <v>PLANTAS VIVAS E PRODUTOS DE FLORICULTURA</v>
          </cell>
          <cell r="B22" t="str">
            <v>(1º Nível) PLANTAS VIVAS E PRODUTOS DE FLORICULTURA</v>
          </cell>
          <cell r="C22">
            <v>2126135</v>
          </cell>
          <cell r="D22">
            <v>697558</v>
          </cell>
          <cell r="E22">
            <v>1681083</v>
          </cell>
          <cell r="F22">
            <v>623779</v>
          </cell>
          <cell r="G22">
            <v>6822083</v>
          </cell>
          <cell r="H22">
            <v>725091</v>
          </cell>
          <cell r="I22">
            <v>4389346</v>
          </cell>
          <cell r="J22">
            <v>467925</v>
          </cell>
        </row>
        <row r="23">
          <cell r="A23" t="str">
            <v>PRODUTOS ALIMENTÍCIOS DIVERSOS</v>
          </cell>
          <cell r="B23" t="str">
            <v>(1º Nível) PRODUTOS ALIMENTÍCIOS DIVERSOS</v>
          </cell>
          <cell r="C23">
            <v>61115737</v>
          </cell>
          <cell r="D23">
            <v>36861788</v>
          </cell>
          <cell r="E23">
            <v>64026623</v>
          </cell>
          <cell r="F23">
            <v>37829563</v>
          </cell>
          <cell r="G23">
            <v>31025256</v>
          </cell>
          <cell r="H23">
            <v>10473424</v>
          </cell>
          <cell r="I23">
            <v>26543432</v>
          </cell>
          <cell r="J23">
            <v>7416133</v>
          </cell>
        </row>
        <row r="24">
          <cell r="A24" t="str">
            <v>PRODUTOS APICOLAS</v>
          </cell>
          <cell r="B24" t="str">
            <v>(1º Nível) PRODUTOS APICOLAS</v>
          </cell>
          <cell r="C24">
            <v>8365334</v>
          </cell>
          <cell r="D24">
            <v>2340289</v>
          </cell>
          <cell r="E24">
            <v>6567824</v>
          </cell>
          <cell r="F24">
            <v>2331888</v>
          </cell>
          <cell r="G24">
            <v>21222</v>
          </cell>
          <cell r="H24">
            <v>4464</v>
          </cell>
          <cell r="I24">
            <v>7</v>
          </cell>
          <cell r="J24">
            <v>0</v>
          </cell>
        </row>
        <row r="25">
          <cell r="A25" t="str">
            <v>PRODUTOS FLORESTAIS</v>
          </cell>
          <cell r="B25" t="str">
            <v>(1º Nível) PRODUTOS FLORESTAIS</v>
          </cell>
          <cell r="C25">
            <v>1322895772</v>
          </cell>
          <cell r="D25">
            <v>2155141104</v>
          </cell>
          <cell r="E25">
            <v>1101017582</v>
          </cell>
          <cell r="F25">
            <v>1967823218</v>
          </cell>
          <cell r="G25">
            <v>133052344</v>
          </cell>
          <cell r="H25">
            <v>111009635</v>
          </cell>
          <cell r="I25">
            <v>115782937</v>
          </cell>
          <cell r="J25">
            <v>95314933</v>
          </cell>
        </row>
        <row r="26">
          <cell r="A26" t="str">
            <v>PRODUTOS HORTÍCOLAS, LEGUMINOSAS, RAÍZES E TUBÉRCULOS</v>
          </cell>
          <cell r="B26" t="str">
            <v>(1º Nível) PRODUTOS HORTÍCOLAS, LEGUMINOSAS, RAÍZES E TUBÉRCULOS</v>
          </cell>
          <cell r="C26">
            <v>21147173</v>
          </cell>
          <cell r="D26">
            <v>32637604</v>
          </cell>
          <cell r="E26">
            <v>22481503</v>
          </cell>
          <cell r="F26">
            <v>28375288</v>
          </cell>
          <cell r="G26">
            <v>70587990</v>
          </cell>
          <cell r="H26">
            <v>86969431</v>
          </cell>
          <cell r="I26">
            <v>80906176</v>
          </cell>
          <cell r="J26">
            <v>105218716</v>
          </cell>
        </row>
        <row r="27">
          <cell r="A27" t="str">
            <v>PRODUTOS OLEAGINOSOS (EXCLUI SOJA)</v>
          </cell>
          <cell r="B27" t="str">
            <v>(1º Nível) PRODUTOS OLEAGINOSOS (EXCLUI SOJA)</v>
          </cell>
          <cell r="C27">
            <v>23406062</v>
          </cell>
          <cell r="D27">
            <v>42921093</v>
          </cell>
          <cell r="E27">
            <v>14409675</v>
          </cell>
          <cell r="F27">
            <v>28804750</v>
          </cell>
          <cell r="G27">
            <v>55184388</v>
          </cell>
          <cell r="H27">
            <v>27894188</v>
          </cell>
          <cell r="I27">
            <v>65843768</v>
          </cell>
          <cell r="J27">
            <v>53091043</v>
          </cell>
        </row>
        <row r="28">
          <cell r="A28" t="str">
            <v>RAÇÕES PARA ANIMAIS</v>
          </cell>
          <cell r="B28" t="str">
            <v>(1º Nível) RAÇÕES PARA ANIMAIS</v>
          </cell>
          <cell r="C28">
            <v>25591876</v>
          </cell>
          <cell r="D28">
            <v>23418139</v>
          </cell>
          <cell r="E28">
            <v>23766247</v>
          </cell>
          <cell r="F28">
            <v>23951499</v>
          </cell>
          <cell r="G28">
            <v>20698305</v>
          </cell>
          <cell r="H28">
            <v>9270079</v>
          </cell>
          <cell r="I28">
            <v>19625356</v>
          </cell>
          <cell r="J28">
            <v>9711914</v>
          </cell>
        </row>
        <row r="29">
          <cell r="A29" t="str">
            <v>SUCOS</v>
          </cell>
          <cell r="B29" t="str">
            <v>(1º Nível) SUCOS</v>
          </cell>
          <cell r="C29">
            <v>213272906</v>
          </cell>
          <cell r="D29">
            <v>218340901</v>
          </cell>
          <cell r="E29">
            <v>130662276</v>
          </cell>
          <cell r="F29">
            <v>148889940</v>
          </cell>
          <cell r="G29">
            <v>981346</v>
          </cell>
          <cell r="H29">
            <v>432189</v>
          </cell>
          <cell r="I29">
            <v>837429</v>
          </cell>
          <cell r="J29">
            <v>319570</v>
          </cell>
        </row>
        <row r="30">
          <cell r="A30" t="str">
            <v/>
          </cell>
          <cell r="B30" t="str">
            <v xml:space="preserve">(2º Nível) </v>
          </cell>
          <cell r="C30">
            <v>9155452947</v>
          </cell>
          <cell r="D30">
            <v>17646265495</v>
          </cell>
          <cell r="E30">
            <v>8340136759</v>
          </cell>
          <cell r="F30">
            <v>17149917556</v>
          </cell>
          <cell r="G30">
            <v>1041591786</v>
          </cell>
          <cell r="H30">
            <v>1351997483</v>
          </cell>
          <cell r="I30">
            <v>984178108</v>
          </cell>
          <cell r="J30">
            <v>1239448559</v>
          </cell>
        </row>
        <row r="31">
          <cell r="A31" t="str">
            <v>ABACATES</v>
          </cell>
          <cell r="B31" t="str">
            <v>(2º Nível) ABACATES</v>
          </cell>
          <cell r="C31">
            <v>295231</v>
          </cell>
          <cell r="D31">
            <v>203401</v>
          </cell>
          <cell r="E31">
            <v>1977534</v>
          </cell>
          <cell r="F31">
            <v>801926</v>
          </cell>
          <cell r="G31">
            <v>27600</v>
          </cell>
          <cell r="H31">
            <v>24960</v>
          </cell>
          <cell r="I31">
            <v>0</v>
          </cell>
          <cell r="J31">
            <v>0</v>
          </cell>
        </row>
        <row r="32">
          <cell r="A32" t="str">
            <v>ABACAXIS</v>
          </cell>
          <cell r="B32" t="str">
            <v>(2º Nível) ABACAXIS</v>
          </cell>
          <cell r="C32">
            <v>75265</v>
          </cell>
          <cell r="D32">
            <v>44726</v>
          </cell>
          <cell r="E32">
            <v>21459</v>
          </cell>
          <cell r="F32">
            <v>31762</v>
          </cell>
          <cell r="G32">
            <v>25820</v>
          </cell>
          <cell r="H32">
            <v>2390</v>
          </cell>
          <cell r="I32">
            <v>15621</v>
          </cell>
          <cell r="J32">
            <v>569</v>
          </cell>
        </row>
        <row r="33">
          <cell r="A33" t="str">
            <v>AÇÚCAR DE CANA OU BETERRABA</v>
          </cell>
          <cell r="B33" t="str">
            <v>(2º Nível) AÇÚCAR DE CANA OU BETERRABA</v>
          </cell>
          <cell r="C33">
            <v>572707922</v>
          </cell>
          <cell r="D33">
            <v>1927063184</v>
          </cell>
          <cell r="E33">
            <v>447676045</v>
          </cell>
          <cell r="F33">
            <v>1539606514</v>
          </cell>
          <cell r="G33">
            <v>210719</v>
          </cell>
          <cell r="H33">
            <v>257463</v>
          </cell>
          <cell r="I33">
            <v>155108</v>
          </cell>
          <cell r="J33">
            <v>151300</v>
          </cell>
        </row>
        <row r="34">
          <cell r="A34" t="str">
            <v>ALBUMINA, GELATINAS E OUTRAS SUBSTÂNCIAS PROTEICAS</v>
          </cell>
          <cell r="B34" t="str">
            <v>(2º Nível) ALBUMINA, GELATINAS E OUTRAS SUBSTÂNCIAS PROTEICAS</v>
          </cell>
          <cell r="C34">
            <v>18191035</v>
          </cell>
          <cell r="D34">
            <v>4482955</v>
          </cell>
          <cell r="E34">
            <v>30888425</v>
          </cell>
          <cell r="F34">
            <v>6444215</v>
          </cell>
          <cell r="G34">
            <v>9694613</v>
          </cell>
          <cell r="H34">
            <v>1234131</v>
          </cell>
          <cell r="I34">
            <v>7445824</v>
          </cell>
          <cell r="J34">
            <v>1026273</v>
          </cell>
        </row>
        <row r="35">
          <cell r="A35" t="str">
            <v>ÁLCOOL</v>
          </cell>
          <cell r="B35" t="str">
            <v>(2º Nível) ÁLCOOL</v>
          </cell>
          <cell r="C35">
            <v>74618769</v>
          </cell>
          <cell r="D35">
            <v>105498783</v>
          </cell>
          <cell r="E35">
            <v>86824271</v>
          </cell>
          <cell r="F35">
            <v>135518709</v>
          </cell>
          <cell r="G35">
            <v>28734330</v>
          </cell>
          <cell r="H35">
            <v>54446847</v>
          </cell>
          <cell r="I35">
            <v>34478470</v>
          </cell>
          <cell r="J35">
            <v>67924744</v>
          </cell>
        </row>
        <row r="36">
          <cell r="A36" t="str">
            <v>ALGODÃO E PRODUTOS TÊXTEIS DE ALGODÃO</v>
          </cell>
          <cell r="B36" t="str">
            <v>(2º Nível) ALGODÃO E PRODUTOS TÊXTEIS DE ALGODÃO</v>
          </cell>
          <cell r="C36">
            <v>37528200</v>
          </cell>
          <cell r="D36">
            <v>12912859</v>
          </cell>
          <cell r="E36">
            <v>121824055</v>
          </cell>
          <cell r="F36">
            <v>65832730</v>
          </cell>
          <cell r="G36">
            <v>64778938</v>
          </cell>
          <cell r="H36">
            <v>9902930</v>
          </cell>
          <cell r="I36">
            <v>45731671</v>
          </cell>
          <cell r="J36">
            <v>4620498</v>
          </cell>
        </row>
        <row r="37">
          <cell r="A37" t="str">
            <v>AMEIXAS</v>
          </cell>
          <cell r="B37" t="str">
            <v>(2º Nível) AMEIXAS</v>
          </cell>
          <cell r="C37">
            <v>746</v>
          </cell>
          <cell r="D37">
            <v>264</v>
          </cell>
          <cell r="E37">
            <v>1510</v>
          </cell>
          <cell r="F37">
            <v>474</v>
          </cell>
          <cell r="G37">
            <v>2125720</v>
          </cell>
          <cell r="H37">
            <v>1269688</v>
          </cell>
          <cell r="I37">
            <v>1483627</v>
          </cell>
          <cell r="J37">
            <v>825660</v>
          </cell>
        </row>
        <row r="38">
          <cell r="A38" t="str">
            <v>AMENDOIM  E PREPARAÇÕES (EXCETO OLEO)</v>
          </cell>
          <cell r="B38" t="str">
            <v>(2º Nível) AMENDOIM  E PREPARAÇÕES (EXCETO OLEO)</v>
          </cell>
          <cell r="C38">
            <v>22147071</v>
          </cell>
          <cell r="D38">
            <v>18860398</v>
          </cell>
          <cell r="E38">
            <v>23869558</v>
          </cell>
          <cell r="F38">
            <v>20086568</v>
          </cell>
          <cell r="G38">
            <v>516780</v>
          </cell>
          <cell r="H38">
            <v>265034</v>
          </cell>
          <cell r="I38">
            <v>239324</v>
          </cell>
          <cell r="J38">
            <v>125007</v>
          </cell>
        </row>
        <row r="39">
          <cell r="A39" t="str">
            <v>AVES DE RAPINA VIVAS</v>
          </cell>
          <cell r="B39" t="str">
            <v>(2º Nível) AVES DE RAPINA VIVAS</v>
          </cell>
          <cell r="G39">
            <v>824</v>
          </cell>
          <cell r="H39">
            <v>5</v>
          </cell>
          <cell r="I39">
            <v>0</v>
          </cell>
          <cell r="J39">
            <v>0</v>
          </cell>
        </row>
        <row r="40">
          <cell r="A40" t="str">
            <v>BANANAS</v>
          </cell>
          <cell r="B40" t="str">
            <v>(2º Nível) BANANAS</v>
          </cell>
          <cell r="C40">
            <v>1264404</v>
          </cell>
          <cell r="D40">
            <v>4911282</v>
          </cell>
          <cell r="E40">
            <v>2023903</v>
          </cell>
          <cell r="F40">
            <v>6782129</v>
          </cell>
          <cell r="G40">
            <v>40807</v>
          </cell>
          <cell r="H40">
            <v>20480</v>
          </cell>
          <cell r="I40">
            <v>28001</v>
          </cell>
          <cell r="J40">
            <v>6000</v>
          </cell>
        </row>
        <row r="41">
          <cell r="A41" t="str">
            <v>BEBIDAS ALCÓOLICAS</v>
          </cell>
          <cell r="B41" t="str">
            <v>(2º Nível) BEBIDAS ALCÓOLICAS</v>
          </cell>
          <cell r="C41">
            <v>7860668</v>
          </cell>
          <cell r="D41">
            <v>8051967</v>
          </cell>
          <cell r="E41">
            <v>8529731</v>
          </cell>
          <cell r="F41">
            <v>9451656</v>
          </cell>
          <cell r="G41">
            <v>47276752</v>
          </cell>
          <cell r="H41">
            <v>44688291</v>
          </cell>
          <cell r="I41">
            <v>35993793</v>
          </cell>
          <cell r="J41">
            <v>12453592</v>
          </cell>
        </row>
        <row r="42">
          <cell r="A42" t="str">
            <v>BEBIDAS NÃO ALCOÓLICAS</v>
          </cell>
          <cell r="B42" t="str">
            <v>(2º Nível) BEBIDAS NÃO ALCOÓLICAS</v>
          </cell>
          <cell r="C42">
            <v>1183370</v>
          </cell>
          <cell r="D42">
            <v>3262352</v>
          </cell>
          <cell r="E42">
            <v>1608384</v>
          </cell>
          <cell r="F42">
            <v>3638765</v>
          </cell>
          <cell r="G42">
            <v>4953412</v>
          </cell>
          <cell r="H42">
            <v>6748452</v>
          </cell>
          <cell r="I42">
            <v>7190593</v>
          </cell>
          <cell r="J42">
            <v>6150326</v>
          </cell>
        </row>
        <row r="43">
          <cell r="A43" t="str">
            <v>BORRACHA NATURAL E GOMAS NATURAIS</v>
          </cell>
          <cell r="B43" t="str">
            <v>(2º Nível) BORRACHA NATURAL E GOMAS NATURAIS</v>
          </cell>
          <cell r="C43">
            <v>150961</v>
          </cell>
          <cell r="D43">
            <v>53431</v>
          </cell>
          <cell r="E43">
            <v>7564</v>
          </cell>
          <cell r="F43">
            <v>2040</v>
          </cell>
          <cell r="G43">
            <v>29700111</v>
          </cell>
          <cell r="H43">
            <v>18854183</v>
          </cell>
          <cell r="I43">
            <v>25132205</v>
          </cell>
          <cell r="J43">
            <v>16328562</v>
          </cell>
        </row>
        <row r="44">
          <cell r="A44" t="str">
            <v>BOVINOS E BUBALINOS VIVOS</v>
          </cell>
          <cell r="B44" t="str">
            <v>(2º Nível) BOVINOS E BUBALINOS VIVOS</v>
          </cell>
          <cell r="C44">
            <v>31881305</v>
          </cell>
          <cell r="D44">
            <v>12108619</v>
          </cell>
          <cell r="E44">
            <v>32264231</v>
          </cell>
          <cell r="F44">
            <v>19175731</v>
          </cell>
          <cell r="G44">
            <v>10000</v>
          </cell>
          <cell r="H44">
            <v>1845</v>
          </cell>
          <cell r="I44">
            <v>0</v>
          </cell>
          <cell r="J44">
            <v>0</v>
          </cell>
        </row>
        <row r="45">
          <cell r="A45" t="str">
            <v>CACAU INTEIRO OU PARTIDO</v>
          </cell>
          <cell r="B45" t="str">
            <v>(2º Nível) CACAU INTEIRO OU PARTIDO</v>
          </cell>
          <cell r="C45">
            <v>198371</v>
          </cell>
          <cell r="D45">
            <v>38200</v>
          </cell>
          <cell r="E45">
            <v>11046</v>
          </cell>
          <cell r="F45">
            <v>2027</v>
          </cell>
          <cell r="G45">
            <v>0</v>
          </cell>
          <cell r="H45">
            <v>0</v>
          </cell>
          <cell r="I45">
            <v>6115</v>
          </cell>
          <cell r="J45">
            <v>842</v>
          </cell>
        </row>
        <row r="46">
          <cell r="A46" t="str">
            <v>CAFÉ VERDE E CAFÉ TORRADO</v>
          </cell>
          <cell r="B46" t="str">
            <v>(2º Nível) CAFÉ VERDE E CAFÉ TORRADO</v>
          </cell>
          <cell r="C46">
            <v>311144897</v>
          </cell>
          <cell r="D46">
            <v>129563327</v>
          </cell>
          <cell r="E46">
            <v>318382967</v>
          </cell>
          <cell r="F46">
            <v>168002717</v>
          </cell>
          <cell r="G46">
            <v>4797781</v>
          </cell>
          <cell r="H46">
            <v>302172</v>
          </cell>
          <cell r="I46">
            <v>6457991</v>
          </cell>
          <cell r="J46">
            <v>381064</v>
          </cell>
        </row>
        <row r="47">
          <cell r="A47" t="str">
            <v>CAQUIS</v>
          </cell>
          <cell r="B47" t="str">
            <v>(2º Nível) CAQUIS</v>
          </cell>
          <cell r="C47">
            <v>1060</v>
          </cell>
          <cell r="D47">
            <v>380</v>
          </cell>
          <cell r="E47">
            <v>3139</v>
          </cell>
          <cell r="F47">
            <v>2701</v>
          </cell>
        </row>
        <row r="48">
          <cell r="A48" t="str">
            <v>CARNE BOVINA</v>
          </cell>
          <cell r="B48" t="str">
            <v>(2º Nível) CARNE BOVINA</v>
          </cell>
          <cell r="C48">
            <v>266590643</v>
          </cell>
          <cell r="D48">
            <v>64904374</v>
          </cell>
          <cell r="E48">
            <v>514405208</v>
          </cell>
          <cell r="F48">
            <v>134121509</v>
          </cell>
          <cell r="G48">
            <v>16870949</v>
          </cell>
          <cell r="H48">
            <v>2642078</v>
          </cell>
          <cell r="I48">
            <v>16014584</v>
          </cell>
          <cell r="J48">
            <v>2772346</v>
          </cell>
        </row>
        <row r="49">
          <cell r="A49" t="str">
            <v>CARNE DE FRANGO</v>
          </cell>
          <cell r="B49" t="str">
            <v>(2º Nível) CARNE DE FRANGO</v>
          </cell>
          <cell r="C49">
            <v>356589119</v>
          </cell>
          <cell r="D49">
            <v>231730650</v>
          </cell>
          <cell r="E49">
            <v>629951585</v>
          </cell>
          <cell r="F49">
            <v>376584585</v>
          </cell>
          <cell r="G49">
            <v>1261187</v>
          </cell>
          <cell r="H49">
            <v>355500</v>
          </cell>
          <cell r="I49">
            <v>854305</v>
          </cell>
          <cell r="J49">
            <v>376969</v>
          </cell>
        </row>
        <row r="50">
          <cell r="A50" t="str">
            <v>CARNE DE OVINO E CAPRINO</v>
          </cell>
          <cell r="B50" t="str">
            <v>(2º Nível) CARNE DE OVINO E CAPRINO</v>
          </cell>
          <cell r="C50">
            <v>0</v>
          </cell>
          <cell r="D50">
            <v>0</v>
          </cell>
          <cell r="E50">
            <v>36814</v>
          </cell>
          <cell r="F50">
            <v>4259</v>
          </cell>
          <cell r="G50">
            <v>3902976</v>
          </cell>
          <cell r="H50">
            <v>634384</v>
          </cell>
          <cell r="I50">
            <v>2823466</v>
          </cell>
          <cell r="J50">
            <v>419738</v>
          </cell>
        </row>
        <row r="51">
          <cell r="A51" t="str">
            <v>CARNE DE PATO</v>
          </cell>
          <cell r="B51" t="str">
            <v>(2º Nível) CARNE DE PATO</v>
          </cell>
          <cell r="C51">
            <v>73546</v>
          </cell>
          <cell r="D51">
            <v>26001</v>
          </cell>
          <cell r="E51">
            <v>461933</v>
          </cell>
          <cell r="F51">
            <v>196369</v>
          </cell>
          <cell r="G51">
            <v>0</v>
          </cell>
          <cell r="H51">
            <v>0</v>
          </cell>
          <cell r="I51">
            <v>140138</v>
          </cell>
          <cell r="J51">
            <v>6804</v>
          </cell>
        </row>
        <row r="52">
          <cell r="A52" t="str">
            <v>CARNE DE PERU</v>
          </cell>
          <cell r="B52" t="str">
            <v>(2º Nível) CARNE DE PERU</v>
          </cell>
          <cell r="C52">
            <v>8439598</v>
          </cell>
          <cell r="D52">
            <v>4755176</v>
          </cell>
          <cell r="E52">
            <v>6734823</v>
          </cell>
          <cell r="F52">
            <v>3057434</v>
          </cell>
        </row>
        <row r="53">
          <cell r="A53" t="str">
            <v>CARNE SUÍNA</v>
          </cell>
          <cell r="B53" t="str">
            <v>(2º Nível) CARNE SUÍNA</v>
          </cell>
          <cell r="C53">
            <v>64273673</v>
          </cell>
          <cell r="D53">
            <v>34328594</v>
          </cell>
          <cell r="E53">
            <v>136304560</v>
          </cell>
          <cell r="F53">
            <v>62288665</v>
          </cell>
          <cell r="G53">
            <v>16282193</v>
          </cell>
          <cell r="H53">
            <v>1536305</v>
          </cell>
          <cell r="I53">
            <v>12435331</v>
          </cell>
          <cell r="J53">
            <v>1323002</v>
          </cell>
        </row>
        <row r="54">
          <cell r="A54" t="str">
            <v>CARNES DE EQÜIDEOS</v>
          </cell>
          <cell r="B54" t="str">
            <v>(2º Nível) CARNES DE EQÜIDEOS</v>
          </cell>
          <cell r="C54">
            <v>324462</v>
          </cell>
          <cell r="D54">
            <v>167996</v>
          </cell>
          <cell r="E54">
            <v>263264</v>
          </cell>
          <cell r="F54">
            <v>107690</v>
          </cell>
        </row>
        <row r="55">
          <cell r="A55" t="str">
            <v>CAVALOS, ASININOS E MUARES VIVOS</v>
          </cell>
          <cell r="B55" t="str">
            <v>(2º Nível) CAVALOS, ASININOS E MUARES VIVOS</v>
          </cell>
          <cell r="C55">
            <v>1597553</v>
          </cell>
          <cell r="D55">
            <v>32550</v>
          </cell>
          <cell r="E55">
            <v>5172682</v>
          </cell>
          <cell r="F55">
            <v>14433</v>
          </cell>
          <cell r="G55">
            <v>480528</v>
          </cell>
          <cell r="H55">
            <v>7400</v>
          </cell>
          <cell r="I55">
            <v>137670</v>
          </cell>
          <cell r="J55">
            <v>4450</v>
          </cell>
        </row>
        <row r="56">
          <cell r="A56" t="str">
            <v>CELULOSE</v>
          </cell>
          <cell r="B56" t="str">
            <v>(2º Nível) CELULOSE</v>
          </cell>
          <cell r="C56">
            <v>832170277</v>
          </cell>
          <cell r="D56">
            <v>1423312866</v>
          </cell>
          <cell r="E56">
            <v>661476458</v>
          </cell>
          <cell r="F56">
            <v>1209037023</v>
          </cell>
          <cell r="G56">
            <v>16902896</v>
          </cell>
          <cell r="H56">
            <v>20356943</v>
          </cell>
          <cell r="I56">
            <v>17920202</v>
          </cell>
          <cell r="J56">
            <v>21201235</v>
          </cell>
        </row>
        <row r="57">
          <cell r="A57" t="str">
            <v>CEREAIS</v>
          </cell>
          <cell r="B57" t="str">
            <v>(2º Nível) CEREAIS</v>
          </cell>
          <cell r="C57">
            <v>52464454</v>
          </cell>
          <cell r="D57">
            <v>228153382</v>
          </cell>
          <cell r="E57">
            <v>281306562</v>
          </cell>
          <cell r="F57">
            <v>1386995504</v>
          </cell>
          <cell r="G57">
            <v>165401235</v>
          </cell>
          <cell r="H57">
            <v>717261865</v>
          </cell>
          <cell r="I57">
            <v>155499620</v>
          </cell>
          <cell r="J57">
            <v>653511887</v>
          </cell>
        </row>
        <row r="58">
          <cell r="A58" t="str">
            <v>CEREJAS</v>
          </cell>
          <cell r="B58" t="str">
            <v>(2º Nível) CEREJAS</v>
          </cell>
          <cell r="C58">
            <v>10063</v>
          </cell>
          <cell r="D58">
            <v>1980</v>
          </cell>
          <cell r="E58">
            <v>3011</v>
          </cell>
          <cell r="F58">
            <v>300</v>
          </cell>
          <cell r="G58">
            <v>1095099</v>
          </cell>
          <cell r="H58">
            <v>269702</v>
          </cell>
          <cell r="I58">
            <v>1128152</v>
          </cell>
          <cell r="J58">
            <v>340465</v>
          </cell>
        </row>
        <row r="59">
          <cell r="A59" t="str">
            <v>CHÁ, MATE E SUAS PREPARAÇÕES</v>
          </cell>
          <cell r="B59" t="str">
            <v>(2º Nível) CHÁ, MATE E SUAS PREPARAÇÕES</v>
          </cell>
          <cell r="C59">
            <v>9015730</v>
          </cell>
          <cell r="D59">
            <v>3798587</v>
          </cell>
          <cell r="E59">
            <v>5801437</v>
          </cell>
          <cell r="F59">
            <v>2517431</v>
          </cell>
          <cell r="G59">
            <v>1104380</v>
          </cell>
          <cell r="H59">
            <v>163672</v>
          </cell>
          <cell r="I59">
            <v>662368</v>
          </cell>
          <cell r="J59">
            <v>112431</v>
          </cell>
        </row>
        <row r="60">
          <cell r="A60" t="str">
            <v>CLEMENTINAS</v>
          </cell>
          <cell r="B60" t="str">
            <v>(2º Nível) CLEMENTINAS</v>
          </cell>
          <cell r="G60">
            <v>16842</v>
          </cell>
          <cell r="H60">
            <v>16960</v>
          </cell>
          <cell r="I60">
            <v>14784</v>
          </cell>
          <cell r="J60">
            <v>21120</v>
          </cell>
        </row>
        <row r="61">
          <cell r="A61" t="str">
            <v>COCOS</v>
          </cell>
          <cell r="B61" t="str">
            <v>(2º Nível) COCOS</v>
          </cell>
          <cell r="C61">
            <v>82119</v>
          </cell>
          <cell r="D61">
            <v>190095</v>
          </cell>
          <cell r="E61">
            <v>110069</v>
          </cell>
          <cell r="F61">
            <v>113921</v>
          </cell>
          <cell r="G61">
            <v>2058835</v>
          </cell>
          <cell r="H61">
            <v>1104364</v>
          </cell>
          <cell r="I61">
            <v>1053593</v>
          </cell>
          <cell r="J61">
            <v>970389</v>
          </cell>
        </row>
        <row r="62">
          <cell r="A62" t="str">
            <v>CONSERVAS E PREPARAÇÕES DE FRUTAS (EXCL. SUCOS)</v>
          </cell>
          <cell r="B62" t="str">
            <v>(2º Nível) CONSERVAS E PREPARAÇÕES DE FRUTAS (EXCL. SUCOS)</v>
          </cell>
          <cell r="C62">
            <v>7358249</v>
          </cell>
          <cell r="D62">
            <v>3545647</v>
          </cell>
          <cell r="E62">
            <v>4919380</v>
          </cell>
          <cell r="F62">
            <v>2531323</v>
          </cell>
          <cell r="G62">
            <v>2371405</v>
          </cell>
          <cell r="H62">
            <v>975386</v>
          </cell>
          <cell r="I62">
            <v>2573341</v>
          </cell>
          <cell r="J62">
            <v>1313828</v>
          </cell>
        </row>
        <row r="63">
          <cell r="A63" t="str">
            <v>COUROS E PELES DE BOVINOS OU EQUÍDEOS</v>
          </cell>
          <cell r="B63" t="str">
            <v>(2º Nível) COUROS E PELES DE BOVINOS OU EQUÍDEOS</v>
          </cell>
          <cell r="C63">
            <v>132994842</v>
          </cell>
          <cell r="D63">
            <v>42220427</v>
          </cell>
          <cell r="E63">
            <v>86115712</v>
          </cell>
          <cell r="F63">
            <v>31258309</v>
          </cell>
          <cell r="G63">
            <v>1458460</v>
          </cell>
          <cell r="H63">
            <v>616409</v>
          </cell>
          <cell r="I63">
            <v>2286807</v>
          </cell>
          <cell r="J63">
            <v>1954708</v>
          </cell>
        </row>
        <row r="64">
          <cell r="A64" t="str">
            <v>COUROS E PELES DE CAPRINOS</v>
          </cell>
          <cell r="B64" t="str">
            <v>(2º Nível) COUROS E PELES DE CAPRINOS</v>
          </cell>
          <cell r="C64">
            <v>2138</v>
          </cell>
          <cell r="D64">
            <v>8</v>
          </cell>
          <cell r="E64">
            <v>201977</v>
          </cell>
          <cell r="F64">
            <v>35831</v>
          </cell>
          <cell r="G64">
            <v>127111</v>
          </cell>
          <cell r="H64">
            <v>3421</v>
          </cell>
          <cell r="I64">
            <v>249190</v>
          </cell>
          <cell r="J64">
            <v>8867</v>
          </cell>
        </row>
        <row r="65">
          <cell r="A65" t="str">
            <v>COUROS E PELES DE OUTROS ANIMAIS</v>
          </cell>
          <cell r="B65" t="str">
            <v>(2º Nível) COUROS E PELES DE OUTROS ANIMAIS</v>
          </cell>
          <cell r="C65">
            <v>206155</v>
          </cell>
          <cell r="D65">
            <v>981</v>
          </cell>
          <cell r="E65">
            <v>351977</v>
          </cell>
          <cell r="F65">
            <v>1677</v>
          </cell>
          <cell r="G65">
            <v>10278</v>
          </cell>
          <cell r="H65">
            <v>94</v>
          </cell>
          <cell r="I65">
            <v>1267</v>
          </cell>
          <cell r="J65">
            <v>4</v>
          </cell>
        </row>
        <row r="66">
          <cell r="A66" t="str">
            <v>COUROS E PELES DE OVINOS</v>
          </cell>
          <cell r="B66" t="str">
            <v>(2º Nível) COUROS E PELES DE OVINOS</v>
          </cell>
          <cell r="C66">
            <v>49700</v>
          </cell>
          <cell r="D66">
            <v>878</v>
          </cell>
          <cell r="E66">
            <v>167698</v>
          </cell>
          <cell r="F66">
            <v>4456</v>
          </cell>
          <cell r="G66">
            <v>52969</v>
          </cell>
          <cell r="H66">
            <v>3054</v>
          </cell>
          <cell r="I66">
            <v>626636</v>
          </cell>
          <cell r="J66">
            <v>126414</v>
          </cell>
        </row>
        <row r="67">
          <cell r="A67" t="str">
            <v>COUROS E PELES DE RÉPTEIS</v>
          </cell>
          <cell r="B67" t="str">
            <v>(2º Nível) COUROS E PELES DE RÉPTEIS</v>
          </cell>
          <cell r="G67">
            <v>112112</v>
          </cell>
          <cell r="H67">
            <v>393</v>
          </cell>
          <cell r="I67">
            <v>132413</v>
          </cell>
          <cell r="J67">
            <v>522</v>
          </cell>
        </row>
        <row r="68">
          <cell r="A68" t="str">
            <v>COUROS E PELES DE SUÍNOS</v>
          </cell>
          <cell r="B68" t="str">
            <v>(2º Nível) COUROS E PELES DE SUÍNOS</v>
          </cell>
          <cell r="G68">
            <v>0</v>
          </cell>
          <cell r="H68">
            <v>0</v>
          </cell>
          <cell r="I68">
            <v>20758</v>
          </cell>
          <cell r="J68">
            <v>577</v>
          </cell>
        </row>
        <row r="69">
          <cell r="A69" t="str">
            <v>CRUSTÁCEOS E MOLUSCOS</v>
          </cell>
          <cell r="B69" t="str">
            <v>(2º Nível) CRUSTÁCEOS E MOLUSCOS</v>
          </cell>
          <cell r="C69">
            <v>5564831</v>
          </cell>
          <cell r="D69">
            <v>186515</v>
          </cell>
          <cell r="E69">
            <v>4915122</v>
          </cell>
          <cell r="F69">
            <v>152057</v>
          </cell>
          <cell r="G69">
            <v>3588251</v>
          </cell>
          <cell r="H69">
            <v>739112</v>
          </cell>
          <cell r="I69">
            <v>1870703</v>
          </cell>
          <cell r="J69">
            <v>399069</v>
          </cell>
        </row>
        <row r="70">
          <cell r="A70" t="str">
            <v>DAMASCOS</v>
          </cell>
          <cell r="B70" t="str">
            <v>(2º Nível) DAMASCOS</v>
          </cell>
          <cell r="C70">
            <v>0</v>
          </cell>
          <cell r="D70">
            <v>0</v>
          </cell>
          <cell r="E70">
            <v>35</v>
          </cell>
          <cell r="F70">
            <v>5</v>
          </cell>
          <cell r="G70">
            <v>1116758</v>
          </cell>
          <cell r="H70">
            <v>283783</v>
          </cell>
          <cell r="I70">
            <v>634177</v>
          </cell>
          <cell r="J70">
            <v>229017</v>
          </cell>
        </row>
        <row r="71">
          <cell r="A71" t="str">
            <v>DEMAIS  PRODUTOS LÁCTEOS</v>
          </cell>
          <cell r="B71" t="str">
            <v>(2º Nível) DEMAIS  PRODUTOS LÁCTEOS</v>
          </cell>
          <cell r="C71">
            <v>479936</v>
          </cell>
          <cell r="D71">
            <v>115329</v>
          </cell>
          <cell r="E71">
            <v>192470</v>
          </cell>
          <cell r="F71">
            <v>54163</v>
          </cell>
          <cell r="G71">
            <v>3278274</v>
          </cell>
          <cell r="H71">
            <v>737808</v>
          </cell>
          <cell r="I71">
            <v>4559335</v>
          </cell>
          <cell r="J71">
            <v>831455</v>
          </cell>
        </row>
        <row r="72">
          <cell r="A72" t="str">
            <v>DEMAIS AÇÚCARES</v>
          </cell>
          <cell r="B72" t="str">
            <v>(2º Nível) DEMAIS AÇÚCARES</v>
          </cell>
          <cell r="C72">
            <v>1034062</v>
          </cell>
          <cell r="D72">
            <v>1823286</v>
          </cell>
          <cell r="E72">
            <v>903669</v>
          </cell>
          <cell r="F72">
            <v>1593547</v>
          </cell>
          <cell r="G72">
            <v>3712862</v>
          </cell>
          <cell r="H72">
            <v>3432143</v>
          </cell>
          <cell r="I72">
            <v>2845686</v>
          </cell>
          <cell r="J72">
            <v>2786771</v>
          </cell>
        </row>
        <row r="73">
          <cell r="A73" t="str">
            <v>DEMAIS ÁLCOOIS</v>
          </cell>
          <cell r="B73" t="str">
            <v>(2º Nível) DEMAIS ÁLCOOIS</v>
          </cell>
          <cell r="C73">
            <v>884760</v>
          </cell>
          <cell r="D73">
            <v>343012</v>
          </cell>
          <cell r="E73">
            <v>446628</v>
          </cell>
          <cell r="F73">
            <v>176783</v>
          </cell>
          <cell r="G73">
            <v>709677</v>
          </cell>
          <cell r="H73">
            <v>546513</v>
          </cell>
          <cell r="I73">
            <v>1363737</v>
          </cell>
          <cell r="J73">
            <v>1165527</v>
          </cell>
        </row>
        <row r="74">
          <cell r="A74" t="str">
            <v>DEMAIS CARNES, MIUDEZAS E PREPARAÇÕES</v>
          </cell>
          <cell r="B74" t="str">
            <v>(2º Nível) DEMAIS CARNES, MIUDEZAS E PREPARAÇÕES</v>
          </cell>
          <cell r="C74">
            <v>17480504</v>
          </cell>
          <cell r="D74">
            <v>10080695</v>
          </cell>
          <cell r="E74">
            <v>30939309</v>
          </cell>
          <cell r="F74">
            <v>19602617</v>
          </cell>
          <cell r="G74">
            <v>486252</v>
          </cell>
          <cell r="H74">
            <v>77775</v>
          </cell>
          <cell r="I74">
            <v>183519</v>
          </cell>
          <cell r="J74">
            <v>33104</v>
          </cell>
        </row>
        <row r="75">
          <cell r="A75" t="str">
            <v>DEMAIS FIBRAS E PRODUTOS TÊXTEIS</v>
          </cell>
          <cell r="B75" t="str">
            <v>(2º Nível) DEMAIS FIBRAS E PRODUTOS TÊXTEIS</v>
          </cell>
          <cell r="C75">
            <v>2441761</v>
          </cell>
          <cell r="D75">
            <v>1348105</v>
          </cell>
          <cell r="E75">
            <v>4713877</v>
          </cell>
          <cell r="F75">
            <v>3711057</v>
          </cell>
          <cell r="G75">
            <v>814039</v>
          </cell>
          <cell r="H75">
            <v>667551</v>
          </cell>
          <cell r="I75">
            <v>1438593</v>
          </cell>
          <cell r="J75">
            <v>1225754</v>
          </cell>
        </row>
        <row r="76">
          <cell r="A76" t="str">
            <v>DEMAIS PRODUTOS APÍCOLAS</v>
          </cell>
          <cell r="B76" t="str">
            <v>(2º Nível) DEMAIS PRODUTOS APÍCOLAS</v>
          </cell>
          <cell r="C76">
            <v>429879</v>
          </cell>
          <cell r="D76">
            <v>2070</v>
          </cell>
          <cell r="E76">
            <v>1205930</v>
          </cell>
          <cell r="F76">
            <v>5093</v>
          </cell>
        </row>
        <row r="77">
          <cell r="A77" t="str">
            <v>ENZIMAS E SEUS CONCENTRADOS</v>
          </cell>
          <cell r="B77" t="str">
            <v>(2º Nível) ENZIMAS E SEUS CONCENTRADOS</v>
          </cell>
          <cell r="C77">
            <v>3639079</v>
          </cell>
          <cell r="D77">
            <v>519742</v>
          </cell>
          <cell r="E77">
            <v>2762238</v>
          </cell>
          <cell r="F77">
            <v>417911</v>
          </cell>
          <cell r="G77">
            <v>9604141</v>
          </cell>
          <cell r="H77">
            <v>1291814</v>
          </cell>
          <cell r="I77">
            <v>12102166</v>
          </cell>
          <cell r="J77">
            <v>1323728</v>
          </cell>
        </row>
        <row r="78">
          <cell r="A78" t="str">
            <v>ESPECIARIAS</v>
          </cell>
          <cell r="B78" t="str">
            <v>(2º Nível) ESPECIARIAS</v>
          </cell>
          <cell r="C78">
            <v>16241629</v>
          </cell>
          <cell r="D78">
            <v>6134462</v>
          </cell>
          <cell r="E78">
            <v>9181152</v>
          </cell>
          <cell r="F78">
            <v>4924565</v>
          </cell>
          <cell r="G78">
            <v>3759045</v>
          </cell>
          <cell r="H78">
            <v>1554133</v>
          </cell>
          <cell r="I78">
            <v>3238334</v>
          </cell>
          <cell r="J78">
            <v>1355069</v>
          </cell>
        </row>
        <row r="79">
          <cell r="A79" t="str">
            <v>EXTRATOS DE CAFÉ E SUCEDÂNEOS DO CAFÉ</v>
          </cell>
          <cell r="B79" t="str">
            <v>(2º Nível) EXTRATOS DE CAFÉ E SUCEDÂNEOS DO CAFÉ</v>
          </cell>
          <cell r="C79">
            <v>43858737</v>
          </cell>
          <cell r="D79">
            <v>6577692</v>
          </cell>
          <cell r="E79">
            <v>50349969</v>
          </cell>
          <cell r="F79">
            <v>8497600</v>
          </cell>
          <cell r="G79">
            <v>836433</v>
          </cell>
          <cell r="H79">
            <v>92811</v>
          </cell>
          <cell r="I79">
            <v>508739</v>
          </cell>
          <cell r="J79">
            <v>75191</v>
          </cell>
        </row>
        <row r="80">
          <cell r="A80" t="str">
            <v>EXTRATOS TANANTES E TINTORIAIS,  TANINOS E SEUS DERIVADOS,  MAT. CORANTES DE ORIG. VEG.</v>
          </cell>
          <cell r="B80" t="str">
            <v>(2º Nível) EXTRATOS TANANTES E TINTORIAIS,  TANINOS E SEUS DERIVADOS,  MAT. CORANTES DE ORIG. VEG.</v>
          </cell>
          <cell r="C80">
            <v>4413469</v>
          </cell>
          <cell r="D80">
            <v>2245072</v>
          </cell>
          <cell r="E80">
            <v>2699939</v>
          </cell>
          <cell r="F80">
            <v>1549523</v>
          </cell>
          <cell r="G80">
            <v>1649248</v>
          </cell>
          <cell r="H80">
            <v>294022</v>
          </cell>
          <cell r="I80">
            <v>1088508</v>
          </cell>
          <cell r="J80">
            <v>208299</v>
          </cell>
        </row>
        <row r="81">
          <cell r="A81" t="str">
            <v>FARELO DE SOJA</v>
          </cell>
          <cell r="B81" t="str">
            <v>(2º Nível) FARELO DE SOJA</v>
          </cell>
          <cell r="C81">
            <v>630098866</v>
          </cell>
          <cell r="D81">
            <v>1559672283</v>
          </cell>
          <cell r="E81">
            <v>519862515</v>
          </cell>
          <cell r="F81">
            <v>1527165484</v>
          </cell>
          <cell r="G81">
            <v>97699</v>
          </cell>
          <cell r="H81">
            <v>26259</v>
          </cell>
          <cell r="I81">
            <v>46991</v>
          </cell>
          <cell r="J81">
            <v>10000</v>
          </cell>
        </row>
        <row r="82">
          <cell r="A82" t="str">
            <v>FIGOS</v>
          </cell>
          <cell r="B82" t="str">
            <v>(2º Nível) FIGOS</v>
          </cell>
          <cell r="C82">
            <v>395639</v>
          </cell>
          <cell r="D82">
            <v>88772</v>
          </cell>
          <cell r="E82">
            <v>424607</v>
          </cell>
          <cell r="F82">
            <v>97536</v>
          </cell>
          <cell r="G82">
            <v>84367</v>
          </cell>
          <cell r="H82">
            <v>22920</v>
          </cell>
          <cell r="I82">
            <v>3883</v>
          </cell>
          <cell r="J82">
            <v>1000</v>
          </cell>
        </row>
        <row r="83">
          <cell r="A83" t="str">
            <v>FUMO NÃO MANUFATURADO E DESPERDÍCIOS DE FUMO</v>
          </cell>
          <cell r="B83" t="str">
            <v>(2º Nível) FUMO NÃO MANUFATURADO E DESPERDÍCIOS DE FUMO</v>
          </cell>
          <cell r="C83">
            <v>163969740</v>
          </cell>
          <cell r="D83">
            <v>39215970</v>
          </cell>
          <cell r="E83">
            <v>124070372</v>
          </cell>
          <cell r="F83">
            <v>31103709</v>
          </cell>
          <cell r="G83">
            <v>1751994</v>
          </cell>
          <cell r="H83">
            <v>544169</v>
          </cell>
          <cell r="I83">
            <v>1108142</v>
          </cell>
          <cell r="J83">
            <v>306200</v>
          </cell>
        </row>
        <row r="84">
          <cell r="A84" t="str">
            <v>GALOS E GALINHAS VIVOS</v>
          </cell>
          <cell r="B84" t="str">
            <v>(2º Nível) GALOS E GALINHAS VIVOS</v>
          </cell>
          <cell r="C84">
            <v>6678946</v>
          </cell>
          <cell r="D84">
            <v>101190</v>
          </cell>
          <cell r="E84">
            <v>5454223</v>
          </cell>
          <cell r="F84">
            <v>70073</v>
          </cell>
          <cell r="G84">
            <v>145651</v>
          </cell>
          <cell r="H84">
            <v>383</v>
          </cell>
          <cell r="I84">
            <v>0</v>
          </cell>
          <cell r="J84">
            <v>0</v>
          </cell>
        </row>
        <row r="85">
          <cell r="A85" t="str">
            <v>GOIABAS</v>
          </cell>
          <cell r="B85" t="str">
            <v>(2º Nível) GOIABAS</v>
          </cell>
          <cell r="C85">
            <v>52872</v>
          </cell>
          <cell r="D85">
            <v>22314</v>
          </cell>
          <cell r="E85">
            <v>74477</v>
          </cell>
          <cell r="F85">
            <v>37212</v>
          </cell>
        </row>
        <row r="86">
          <cell r="A86" t="str">
            <v>GOMAS, RESINAS E DEMAIS SUCOS E EXTRATOS VEGETAIS</v>
          </cell>
          <cell r="B86" t="str">
            <v>(2º Nível) GOMAS, RESINAS E DEMAIS SUCOS E EXTRATOS VEGETAIS</v>
          </cell>
          <cell r="C86">
            <v>12414473</v>
          </cell>
          <cell r="D86">
            <v>4650479</v>
          </cell>
          <cell r="E86">
            <v>9578347</v>
          </cell>
          <cell r="F86">
            <v>4366629</v>
          </cell>
          <cell r="G86">
            <v>13068884</v>
          </cell>
          <cell r="H86">
            <v>1059510</v>
          </cell>
          <cell r="I86">
            <v>10042136</v>
          </cell>
          <cell r="J86">
            <v>800458</v>
          </cell>
        </row>
        <row r="87">
          <cell r="A87" t="str">
            <v>GORDURAS e OLEOS DE ORIGEM ANIMAL</v>
          </cell>
          <cell r="B87" t="str">
            <v>(2º Nível) GORDURAS e OLEOS DE ORIGEM ANIMAL</v>
          </cell>
          <cell r="C87">
            <v>1311005</v>
          </cell>
          <cell r="D87">
            <v>850961</v>
          </cell>
          <cell r="E87">
            <v>1183492</v>
          </cell>
          <cell r="F87">
            <v>701882</v>
          </cell>
          <cell r="G87">
            <v>4736581</v>
          </cell>
          <cell r="H87">
            <v>4715623</v>
          </cell>
          <cell r="I87">
            <v>3730626</v>
          </cell>
          <cell r="J87">
            <v>3499761</v>
          </cell>
        </row>
        <row r="88">
          <cell r="A88" t="str">
            <v>IOGURTE E LEITELHO</v>
          </cell>
          <cell r="B88" t="str">
            <v>(2º Nível) IOGURTE E LEITELHO</v>
          </cell>
          <cell r="C88">
            <v>54292</v>
          </cell>
          <cell r="D88">
            <v>46039</v>
          </cell>
          <cell r="E88">
            <v>70886</v>
          </cell>
          <cell r="F88">
            <v>59546</v>
          </cell>
          <cell r="G88">
            <v>466404</v>
          </cell>
          <cell r="H88">
            <v>144000</v>
          </cell>
          <cell r="I88">
            <v>0</v>
          </cell>
          <cell r="J88">
            <v>0</v>
          </cell>
        </row>
        <row r="89">
          <cell r="A89" t="str">
            <v>KIWIS</v>
          </cell>
          <cell r="B89" t="str">
            <v>(2º Nível) KIWIS</v>
          </cell>
          <cell r="C89">
            <v>0</v>
          </cell>
          <cell r="D89">
            <v>0</v>
          </cell>
          <cell r="E89">
            <v>6552</v>
          </cell>
          <cell r="F89">
            <v>1676</v>
          </cell>
          <cell r="G89">
            <v>3153089</v>
          </cell>
          <cell r="H89">
            <v>2113427</v>
          </cell>
          <cell r="I89">
            <v>2733120</v>
          </cell>
          <cell r="J89">
            <v>2011362</v>
          </cell>
        </row>
        <row r="90">
          <cell r="A90" t="str">
            <v>LÃ OU PELOS FINOS E PRODUTOS TÊXTEIS DE LÃ OU PELOS FINOS</v>
          </cell>
          <cell r="B90" t="str">
            <v>(2º Nível) LÃ OU PELOS FINOS E PRODUTOS TÊXTEIS DE LÃ OU PELOS FINOS</v>
          </cell>
          <cell r="C90">
            <v>1364616</v>
          </cell>
          <cell r="D90">
            <v>432734</v>
          </cell>
          <cell r="E90">
            <v>1726985</v>
          </cell>
          <cell r="F90">
            <v>438326</v>
          </cell>
          <cell r="G90">
            <v>2548766</v>
          </cell>
          <cell r="H90">
            <v>148525</v>
          </cell>
          <cell r="I90">
            <v>1202631</v>
          </cell>
          <cell r="J90">
            <v>120148</v>
          </cell>
        </row>
        <row r="91">
          <cell r="A91" t="str">
            <v>LARANJAS</v>
          </cell>
          <cell r="B91" t="str">
            <v>(2º Nível) LARANJAS</v>
          </cell>
          <cell r="C91">
            <v>280902</v>
          </cell>
          <cell r="D91">
            <v>689096</v>
          </cell>
          <cell r="E91">
            <v>136110</v>
          </cell>
          <cell r="F91">
            <v>232081</v>
          </cell>
          <cell r="G91">
            <v>1352340</v>
          </cell>
          <cell r="H91">
            <v>1623196</v>
          </cell>
          <cell r="I91">
            <v>741573</v>
          </cell>
          <cell r="J91">
            <v>1161275</v>
          </cell>
        </row>
        <row r="92">
          <cell r="A92" t="str">
            <v>LEITE CONDENSADO E CREME DE LEITE</v>
          </cell>
          <cell r="B92" t="str">
            <v>(2º Nível) LEITE CONDENSADO E CREME DE LEITE</v>
          </cell>
          <cell r="C92">
            <v>1273667</v>
          </cell>
          <cell r="D92">
            <v>614157</v>
          </cell>
          <cell r="E92">
            <v>1681534</v>
          </cell>
          <cell r="F92">
            <v>795693</v>
          </cell>
        </row>
        <row r="93">
          <cell r="A93" t="str">
            <v>LEITE FLUIDO E LEITE EM PÓ</v>
          </cell>
          <cell r="B93" t="str">
            <v>(2º Nível) LEITE FLUIDO E LEITE EM PÓ</v>
          </cell>
          <cell r="C93">
            <v>8639</v>
          </cell>
          <cell r="D93">
            <v>1640</v>
          </cell>
          <cell r="E93">
            <v>205093</v>
          </cell>
          <cell r="F93">
            <v>205990</v>
          </cell>
          <cell r="G93">
            <v>15993403</v>
          </cell>
          <cell r="H93">
            <v>5794010</v>
          </cell>
          <cell r="I93">
            <v>19127156</v>
          </cell>
          <cell r="J93">
            <v>6467090</v>
          </cell>
        </row>
        <row r="94">
          <cell r="A94" t="str">
            <v>LIMÕES E LIMAS</v>
          </cell>
          <cell r="B94" t="str">
            <v>(2º Nível) LIMÕES E LIMAS</v>
          </cell>
          <cell r="C94">
            <v>10173416</v>
          </cell>
          <cell r="D94">
            <v>9991456</v>
          </cell>
          <cell r="E94">
            <v>7899082</v>
          </cell>
          <cell r="F94">
            <v>10280764</v>
          </cell>
          <cell r="G94">
            <v>121026</v>
          </cell>
          <cell r="H94">
            <v>134756</v>
          </cell>
          <cell r="I94">
            <v>110939</v>
          </cell>
          <cell r="J94">
            <v>131663</v>
          </cell>
        </row>
        <row r="95">
          <cell r="A95" t="str">
            <v>LINHO E PRODUTOS DE LINHO</v>
          </cell>
          <cell r="B95" t="str">
            <v>(2º Nível) LINHO E PRODUTOS DE LINHO</v>
          </cell>
          <cell r="C95">
            <v>151898</v>
          </cell>
          <cell r="D95">
            <v>8636</v>
          </cell>
          <cell r="E95">
            <v>58782</v>
          </cell>
          <cell r="F95">
            <v>4425</v>
          </cell>
          <cell r="G95">
            <v>1609720</v>
          </cell>
          <cell r="H95">
            <v>256985</v>
          </cell>
          <cell r="I95">
            <v>1617095</v>
          </cell>
          <cell r="J95">
            <v>172816</v>
          </cell>
        </row>
        <row r="96">
          <cell r="A96" t="str">
            <v>MAÇÃS</v>
          </cell>
          <cell r="B96" t="str">
            <v>(2º Nível) MAÇÃS</v>
          </cell>
          <cell r="C96">
            <v>11859225</v>
          </cell>
          <cell r="D96">
            <v>15991597</v>
          </cell>
          <cell r="E96">
            <v>8108285</v>
          </cell>
          <cell r="F96">
            <v>11297395</v>
          </cell>
          <cell r="G96">
            <v>5029836</v>
          </cell>
          <cell r="H96">
            <v>5336593</v>
          </cell>
          <cell r="I96">
            <v>2594134</v>
          </cell>
          <cell r="J96">
            <v>3036741</v>
          </cell>
        </row>
        <row r="97">
          <cell r="A97" t="str">
            <v>MADEIRA</v>
          </cell>
          <cell r="B97" t="str">
            <v>(2º Nível) MADEIRA</v>
          </cell>
          <cell r="C97">
            <v>312361498</v>
          </cell>
          <cell r="D97">
            <v>551686410</v>
          </cell>
          <cell r="E97">
            <v>273628236</v>
          </cell>
          <cell r="F97">
            <v>579821899</v>
          </cell>
          <cell r="G97">
            <v>9862761</v>
          </cell>
          <cell r="H97">
            <v>6894499</v>
          </cell>
          <cell r="I97">
            <v>9486863</v>
          </cell>
          <cell r="J97">
            <v>7952055</v>
          </cell>
        </row>
        <row r="98">
          <cell r="A98" t="str">
            <v>MAMÕES (PAPAIA)</v>
          </cell>
          <cell r="B98" t="str">
            <v>(2º Nível) MAMÕES (PAPAIA)</v>
          </cell>
          <cell r="C98">
            <v>5079029</v>
          </cell>
          <cell r="D98">
            <v>3424527</v>
          </cell>
          <cell r="E98">
            <v>3105514</v>
          </cell>
          <cell r="F98">
            <v>2873923</v>
          </cell>
        </row>
        <row r="99">
          <cell r="A99" t="str">
            <v>MANGAS</v>
          </cell>
          <cell r="B99" t="str">
            <v>(2º Nível) MANGAS</v>
          </cell>
          <cell r="C99">
            <v>7935692</v>
          </cell>
          <cell r="D99">
            <v>7466940</v>
          </cell>
          <cell r="E99">
            <v>9320598</v>
          </cell>
          <cell r="F99">
            <v>9431727</v>
          </cell>
          <cell r="G99">
            <v>93</v>
          </cell>
          <cell r="H99">
            <v>3</v>
          </cell>
          <cell r="I99">
            <v>0</v>
          </cell>
          <cell r="J99">
            <v>0</v>
          </cell>
        </row>
        <row r="100">
          <cell r="A100" t="str">
            <v>MANGOSTOES</v>
          </cell>
          <cell r="B100" t="str">
            <v>(2º Nível) MANGOSTOES</v>
          </cell>
          <cell r="C100">
            <v>0</v>
          </cell>
          <cell r="D100">
            <v>0</v>
          </cell>
          <cell r="E100">
            <v>928</v>
          </cell>
          <cell r="F100">
            <v>357</v>
          </cell>
        </row>
        <row r="101">
          <cell r="A101" t="str">
            <v>MANTEIGA E DEMAIS GORDURAS LÁCTEAS</v>
          </cell>
          <cell r="B101" t="str">
            <v>(2º Nível) MANTEIGA E DEMAIS GORDURAS LÁCTEAS</v>
          </cell>
          <cell r="C101">
            <v>5602</v>
          </cell>
          <cell r="D101">
            <v>567</v>
          </cell>
          <cell r="E101">
            <v>125198</v>
          </cell>
          <cell r="F101">
            <v>26907</v>
          </cell>
          <cell r="G101">
            <v>2689351</v>
          </cell>
          <cell r="H101">
            <v>435771</v>
          </cell>
          <cell r="I101">
            <v>1389004</v>
          </cell>
          <cell r="J101">
            <v>257926</v>
          </cell>
        </row>
        <row r="102">
          <cell r="A102" t="str">
            <v>MARMELOS</v>
          </cell>
          <cell r="B102" t="str">
            <v>(2º Nível) MARMELOS</v>
          </cell>
          <cell r="G102">
            <v>16030</v>
          </cell>
          <cell r="H102">
            <v>8582</v>
          </cell>
          <cell r="I102">
            <v>0</v>
          </cell>
          <cell r="J102">
            <v>0</v>
          </cell>
        </row>
        <row r="103">
          <cell r="A103" t="str">
            <v>MEL NATURAL</v>
          </cell>
          <cell r="B103" t="str">
            <v>(2º Nível) MEL NATURAL</v>
          </cell>
          <cell r="C103">
            <v>7935455</v>
          </cell>
          <cell r="D103">
            <v>2338219</v>
          </cell>
          <cell r="E103">
            <v>5361894</v>
          </cell>
          <cell r="F103">
            <v>2326795</v>
          </cell>
          <cell r="G103">
            <v>21222</v>
          </cell>
          <cell r="H103">
            <v>4464</v>
          </cell>
          <cell r="I103">
            <v>7</v>
          </cell>
          <cell r="J103">
            <v>0</v>
          </cell>
        </row>
        <row r="104">
          <cell r="A104" t="str">
            <v>MELANCIAS</v>
          </cell>
          <cell r="B104" t="str">
            <v>(2º Nível) MELANCIAS</v>
          </cell>
          <cell r="C104">
            <v>7729</v>
          </cell>
          <cell r="D104">
            <v>70950</v>
          </cell>
          <cell r="E104">
            <v>88716</v>
          </cell>
          <cell r="F104">
            <v>219256</v>
          </cell>
        </row>
        <row r="105">
          <cell r="A105" t="str">
            <v>MELÕES</v>
          </cell>
          <cell r="B105" t="str">
            <v>(2º Nível) MELÕES</v>
          </cell>
          <cell r="C105">
            <v>213041</v>
          </cell>
          <cell r="D105">
            <v>309248</v>
          </cell>
          <cell r="E105">
            <v>599515</v>
          </cell>
          <cell r="F105">
            <v>1056582</v>
          </cell>
        </row>
        <row r="106">
          <cell r="A106" t="str">
            <v>MORANGOS</v>
          </cell>
          <cell r="B106" t="str">
            <v>(2º Nível) MORANGOS</v>
          </cell>
          <cell r="C106">
            <v>17006</v>
          </cell>
          <cell r="D106">
            <v>1995</v>
          </cell>
          <cell r="E106">
            <v>41991</v>
          </cell>
          <cell r="F106">
            <v>17675</v>
          </cell>
          <cell r="G106">
            <v>340091</v>
          </cell>
          <cell r="H106">
            <v>218816</v>
          </cell>
          <cell r="I106">
            <v>1062228</v>
          </cell>
          <cell r="J106">
            <v>699983</v>
          </cell>
        </row>
        <row r="107">
          <cell r="A107" t="str">
            <v>NOZES E CASTANHAS</v>
          </cell>
          <cell r="B107" t="str">
            <v>(2º Nível) NOZES E CASTANHAS</v>
          </cell>
          <cell r="C107">
            <v>21387430</v>
          </cell>
          <cell r="D107">
            <v>2791089</v>
          </cell>
          <cell r="E107">
            <v>11389902</v>
          </cell>
          <cell r="F107">
            <v>1673205</v>
          </cell>
          <cell r="G107">
            <v>6820494</v>
          </cell>
          <cell r="H107">
            <v>902622</v>
          </cell>
          <cell r="I107">
            <v>10512686</v>
          </cell>
          <cell r="J107">
            <v>6029994</v>
          </cell>
        </row>
        <row r="108">
          <cell r="A108" t="str">
            <v>OLEO DE SOJA</v>
          </cell>
          <cell r="B108" t="str">
            <v>(2º Nível) OLEO DE SOJA</v>
          </cell>
          <cell r="C108">
            <v>93834896</v>
          </cell>
          <cell r="D108">
            <v>129293857</v>
          </cell>
          <cell r="E108">
            <v>93417354</v>
          </cell>
          <cell r="F108">
            <v>145840526</v>
          </cell>
          <cell r="G108">
            <v>8918</v>
          </cell>
          <cell r="H108">
            <v>3435</v>
          </cell>
          <cell r="I108">
            <v>445676</v>
          </cell>
          <cell r="J108">
            <v>657600</v>
          </cell>
        </row>
        <row r="109">
          <cell r="A109" t="str">
            <v>OLEOS ESSENCIAIS</v>
          </cell>
          <cell r="B109" t="str">
            <v>(2º Nível) OLEOS ESSENCIAIS</v>
          </cell>
          <cell r="C109">
            <v>37869608</v>
          </cell>
          <cell r="D109">
            <v>4444036</v>
          </cell>
          <cell r="E109">
            <v>24927431</v>
          </cell>
          <cell r="F109">
            <v>4380859</v>
          </cell>
          <cell r="G109">
            <v>5780487</v>
          </cell>
          <cell r="H109">
            <v>178895</v>
          </cell>
          <cell r="I109">
            <v>6879127</v>
          </cell>
          <cell r="J109">
            <v>199098</v>
          </cell>
        </row>
        <row r="110">
          <cell r="A110" t="str">
            <v>OLEOS VEGETAIS</v>
          </cell>
          <cell r="B110" t="str">
            <v>(2º Nível) OLEOS VEGETAIS</v>
          </cell>
          <cell r="C110">
            <v>21956963</v>
          </cell>
          <cell r="D110">
            <v>35133140</v>
          </cell>
          <cell r="E110">
            <v>13617356</v>
          </cell>
          <cell r="F110">
            <v>26298919</v>
          </cell>
          <cell r="G110">
            <v>53518146</v>
          </cell>
          <cell r="H110">
            <v>26213548</v>
          </cell>
          <cell r="I110">
            <v>64219111</v>
          </cell>
          <cell r="J110">
            <v>51718420</v>
          </cell>
        </row>
        <row r="111">
          <cell r="A111" t="str">
            <v>OSSOS, OSSEÍNAS, CARAPAÇAS E FARINHAS DE CARNE E MIUDEZAS</v>
          </cell>
          <cell r="B111" t="str">
            <v>(2º Nível) OSSOS, OSSEÍNAS, CARAPAÇAS E FARINHAS DE CARNE E MIUDEZAS</v>
          </cell>
          <cell r="C111">
            <v>10449657</v>
          </cell>
          <cell r="D111">
            <v>17194522</v>
          </cell>
          <cell r="E111">
            <v>11354009</v>
          </cell>
          <cell r="F111">
            <v>16543983</v>
          </cell>
          <cell r="G111">
            <v>674205</v>
          </cell>
          <cell r="H111">
            <v>299200</v>
          </cell>
          <cell r="I111">
            <v>1188843</v>
          </cell>
          <cell r="J111">
            <v>1461060</v>
          </cell>
        </row>
        <row r="112">
          <cell r="A112" t="str">
            <v>OUTRAS FRUTAS</v>
          </cell>
          <cell r="B112" t="str">
            <v>(2º Nível) OUTRAS FRUTAS</v>
          </cell>
          <cell r="C112">
            <v>2718209</v>
          </cell>
          <cell r="D112">
            <v>945449</v>
          </cell>
          <cell r="E112">
            <v>1215227</v>
          </cell>
          <cell r="F112">
            <v>460538</v>
          </cell>
          <cell r="G112">
            <v>1975045</v>
          </cell>
          <cell r="H112">
            <v>610956</v>
          </cell>
          <cell r="I112">
            <v>3296249</v>
          </cell>
          <cell r="J112">
            <v>1508032</v>
          </cell>
        </row>
        <row r="113">
          <cell r="A113" t="str">
            <v>OUTROS ANIMAIS VIVOS</v>
          </cell>
          <cell r="B113" t="str">
            <v>(2º Nível) OUTROS ANIMAIS VIVOS</v>
          </cell>
          <cell r="C113">
            <v>59430</v>
          </cell>
          <cell r="D113">
            <v>53</v>
          </cell>
          <cell r="E113">
            <v>505</v>
          </cell>
          <cell r="F113">
            <v>207</v>
          </cell>
          <cell r="G113">
            <v>15841</v>
          </cell>
          <cell r="H113">
            <v>48</v>
          </cell>
          <cell r="I113">
            <v>46892</v>
          </cell>
          <cell r="J113">
            <v>49</v>
          </cell>
        </row>
        <row r="114">
          <cell r="A114" t="str">
            <v>OUTROS COUROS E PELES</v>
          </cell>
          <cell r="B114" t="str">
            <v>(2º Nível) OUTROS COUROS E PELES</v>
          </cell>
          <cell r="C114">
            <v>839572</v>
          </cell>
          <cell r="D114">
            <v>158277</v>
          </cell>
          <cell r="E114">
            <v>553130</v>
          </cell>
          <cell r="F114">
            <v>118814</v>
          </cell>
          <cell r="G114">
            <v>191843</v>
          </cell>
          <cell r="H114">
            <v>52400</v>
          </cell>
          <cell r="I114">
            <v>103896</v>
          </cell>
          <cell r="J114">
            <v>34291</v>
          </cell>
        </row>
        <row r="115">
          <cell r="A115" t="str">
            <v>OUTROS PRODUTOS ALIMENTÍCIOS</v>
          </cell>
          <cell r="B115" t="str">
            <v>(2º Nível) OUTROS PRODUTOS ALIMENTÍCIOS</v>
          </cell>
          <cell r="C115">
            <v>24888244</v>
          </cell>
          <cell r="D115">
            <v>10975153</v>
          </cell>
          <cell r="E115">
            <v>28253507</v>
          </cell>
          <cell r="F115">
            <v>10495807</v>
          </cell>
          <cell r="G115">
            <v>26572215</v>
          </cell>
          <cell r="H115">
            <v>7448919</v>
          </cell>
          <cell r="I115">
            <v>22760522</v>
          </cell>
          <cell r="J115">
            <v>6537348</v>
          </cell>
        </row>
        <row r="116">
          <cell r="A116" t="str">
            <v>OUTROS PRODUTOS DE ORIGEM ANIMAL</v>
          </cell>
          <cell r="B116" t="str">
            <v>(2º Nível) OUTROS PRODUTOS DE ORIGEM ANIMAL</v>
          </cell>
          <cell r="C116">
            <v>9383963</v>
          </cell>
          <cell r="D116">
            <v>4210592</v>
          </cell>
          <cell r="E116">
            <v>14335823</v>
          </cell>
          <cell r="F116">
            <v>6236047</v>
          </cell>
          <cell r="G116">
            <v>2614471</v>
          </cell>
          <cell r="H116">
            <v>2250136</v>
          </cell>
          <cell r="I116">
            <v>1152998</v>
          </cell>
          <cell r="J116">
            <v>1173131</v>
          </cell>
        </row>
        <row r="117">
          <cell r="A117" t="str">
            <v>OUTROS PRODUTOS DE ORIGEM VEGETAL</v>
          </cell>
          <cell r="B117" t="str">
            <v>(2º Nível) OUTROS PRODUTOS DE ORIGEM VEGETAL</v>
          </cell>
          <cell r="C117">
            <v>16739606</v>
          </cell>
          <cell r="D117">
            <v>9247541</v>
          </cell>
          <cell r="E117">
            <v>16459809</v>
          </cell>
          <cell r="F117">
            <v>10575809</v>
          </cell>
          <cell r="G117">
            <v>4871931</v>
          </cell>
          <cell r="H117">
            <v>3300401</v>
          </cell>
          <cell r="I117">
            <v>4178451</v>
          </cell>
          <cell r="J117">
            <v>3060361</v>
          </cell>
        </row>
        <row r="118">
          <cell r="A118" t="str">
            <v>OUTROS PRODUTOS HORTÍCOLAS, LEGUMINOSAS, RAÍZES E TUBÉRCULOS</v>
          </cell>
          <cell r="B118" t="str">
            <v>(2º Nível) OUTROS PRODUTOS HORTÍCOLAS, LEGUMINOSAS, RAÍZES E TUBÉRCULOS</v>
          </cell>
          <cell r="C118">
            <v>2561</v>
          </cell>
          <cell r="D118">
            <v>2172</v>
          </cell>
          <cell r="E118">
            <v>9275</v>
          </cell>
          <cell r="F118">
            <v>6816</v>
          </cell>
          <cell r="G118">
            <v>0</v>
          </cell>
          <cell r="H118">
            <v>0</v>
          </cell>
          <cell r="I118">
            <v>9000</v>
          </cell>
          <cell r="J118">
            <v>200000</v>
          </cell>
        </row>
        <row r="119">
          <cell r="A119" t="str">
            <v>OUTROS SUCOS</v>
          </cell>
          <cell r="B119" t="str">
            <v>(2º Nível) OUTROS SUCOS</v>
          </cell>
          <cell r="C119">
            <v>241366</v>
          </cell>
          <cell r="D119">
            <v>125852</v>
          </cell>
          <cell r="E119">
            <v>114697</v>
          </cell>
          <cell r="F119">
            <v>54396</v>
          </cell>
          <cell r="G119">
            <v>170724</v>
          </cell>
          <cell r="H119">
            <v>102192</v>
          </cell>
          <cell r="I119">
            <v>53376</v>
          </cell>
          <cell r="J119">
            <v>34532</v>
          </cell>
        </row>
        <row r="120">
          <cell r="A120" t="str">
            <v>OVINOS E CAPRINOS VIVOS</v>
          </cell>
          <cell r="B120" t="str">
            <v>(2º Nível) OVINOS E CAPRINOS VIVOS</v>
          </cell>
          <cell r="G120">
            <v>1260</v>
          </cell>
          <cell r="H120">
            <v>208</v>
          </cell>
          <cell r="I120">
            <v>0</v>
          </cell>
          <cell r="J120">
            <v>0</v>
          </cell>
        </row>
        <row r="121">
          <cell r="A121" t="str">
            <v>OVOS E GEMAS</v>
          </cell>
          <cell r="B121" t="str">
            <v>(2º Nível) OVOS E GEMAS</v>
          </cell>
          <cell r="C121">
            <v>5634796</v>
          </cell>
          <cell r="D121">
            <v>1545652</v>
          </cell>
          <cell r="E121">
            <v>5158509</v>
          </cell>
          <cell r="F121">
            <v>1530514</v>
          </cell>
          <cell r="G121">
            <v>1875710</v>
          </cell>
          <cell r="H121">
            <v>29339</v>
          </cell>
          <cell r="I121">
            <v>4945184</v>
          </cell>
          <cell r="J121">
            <v>28622</v>
          </cell>
        </row>
        <row r="122">
          <cell r="A122" t="str">
            <v>PAPEL</v>
          </cell>
          <cell r="B122" t="str">
            <v>(2º Nível) PAPEL</v>
          </cell>
          <cell r="C122">
            <v>178213036</v>
          </cell>
          <cell r="D122">
            <v>180088397</v>
          </cell>
          <cell r="E122">
            <v>165905324</v>
          </cell>
          <cell r="F122">
            <v>178962256</v>
          </cell>
          <cell r="G122">
            <v>76586576</v>
          </cell>
          <cell r="H122">
            <v>64904010</v>
          </cell>
          <cell r="I122">
            <v>63243667</v>
          </cell>
          <cell r="J122">
            <v>49833081</v>
          </cell>
        </row>
        <row r="123">
          <cell r="A123" t="str">
            <v>PATOS VIVOS</v>
          </cell>
          <cell r="B123" t="str">
            <v>(2º Nível) PATOS VIVOS</v>
          </cell>
          <cell r="C123">
            <v>0</v>
          </cell>
          <cell r="D123">
            <v>0</v>
          </cell>
          <cell r="E123">
            <v>70</v>
          </cell>
          <cell r="F123">
            <v>20</v>
          </cell>
        </row>
        <row r="124">
          <cell r="A124" t="str">
            <v>PEIXES</v>
          </cell>
          <cell r="B124" t="str">
            <v>(2º Nível) PEIXES</v>
          </cell>
          <cell r="C124">
            <v>18875006</v>
          </cell>
          <cell r="D124">
            <v>3144745</v>
          </cell>
          <cell r="E124">
            <v>12481782</v>
          </cell>
          <cell r="F124">
            <v>2413419</v>
          </cell>
          <cell r="G124">
            <v>82483006</v>
          </cell>
          <cell r="H124">
            <v>21903648</v>
          </cell>
          <cell r="I124">
            <v>71961053</v>
          </cell>
          <cell r="J124">
            <v>18484041</v>
          </cell>
        </row>
        <row r="125">
          <cell r="A125" t="str">
            <v>PENAS, PELES, CERDAS E PÊLOS ANIMAIS</v>
          </cell>
          <cell r="B125" t="str">
            <v>(2º Nível) PENAS, PELES, CERDAS E PÊLOS ANIMAIS</v>
          </cell>
          <cell r="C125">
            <v>338002</v>
          </cell>
          <cell r="D125">
            <v>612224</v>
          </cell>
          <cell r="E125">
            <v>536866</v>
          </cell>
          <cell r="F125">
            <v>1179207</v>
          </cell>
          <cell r="G125">
            <v>502366</v>
          </cell>
          <cell r="H125">
            <v>202757</v>
          </cell>
          <cell r="I125">
            <v>356129</v>
          </cell>
          <cell r="J125">
            <v>132570</v>
          </cell>
        </row>
        <row r="126">
          <cell r="A126" t="str">
            <v>PÊRAS</v>
          </cell>
          <cell r="B126" t="str">
            <v>(2º Nível) PÊRAS</v>
          </cell>
          <cell r="C126">
            <v>183</v>
          </cell>
          <cell r="D126">
            <v>68</v>
          </cell>
          <cell r="E126">
            <v>12366</v>
          </cell>
          <cell r="F126">
            <v>5028</v>
          </cell>
          <cell r="G126">
            <v>9588483</v>
          </cell>
          <cell r="H126">
            <v>10880631</v>
          </cell>
          <cell r="I126">
            <v>8784215</v>
          </cell>
          <cell r="J126">
            <v>11462062</v>
          </cell>
        </row>
        <row r="127">
          <cell r="A127" t="str">
            <v>PERUS VIVOS</v>
          </cell>
          <cell r="B127" t="str">
            <v>(2º Nível) PERUS VIVOS</v>
          </cell>
          <cell r="C127">
            <v>0</v>
          </cell>
          <cell r="D127">
            <v>0</v>
          </cell>
          <cell r="E127">
            <v>40</v>
          </cell>
          <cell r="F127">
            <v>10</v>
          </cell>
        </row>
        <row r="128">
          <cell r="A128" t="str">
            <v>PÊSSEGOS</v>
          </cell>
          <cell r="B128" t="str">
            <v>(2º Nível) PÊSSEGOS</v>
          </cell>
          <cell r="C128">
            <v>25474</v>
          </cell>
          <cell r="D128">
            <v>23244</v>
          </cell>
          <cell r="E128">
            <v>3464</v>
          </cell>
          <cell r="F128">
            <v>1061</v>
          </cell>
          <cell r="G128">
            <v>887496</v>
          </cell>
          <cell r="H128">
            <v>403071</v>
          </cell>
          <cell r="I128">
            <v>1347346</v>
          </cell>
          <cell r="J128">
            <v>951709</v>
          </cell>
        </row>
        <row r="129">
          <cell r="A129" t="str">
            <v>PLANTAS E PARTES PARA INDÚSTRIA, MEDICINA OU PERFUMARIA</v>
          </cell>
          <cell r="B129" t="str">
            <v>(2º Nível) PLANTAS E PARTES PARA INDÚSTRIA, MEDICINA OU PERFUMARIA</v>
          </cell>
          <cell r="C129">
            <v>1258734</v>
          </cell>
          <cell r="D129">
            <v>207479</v>
          </cell>
          <cell r="E129">
            <v>916879</v>
          </cell>
          <cell r="F129">
            <v>112560</v>
          </cell>
          <cell r="G129">
            <v>3247733</v>
          </cell>
          <cell r="H129">
            <v>920975</v>
          </cell>
          <cell r="I129">
            <v>4495787</v>
          </cell>
          <cell r="J129">
            <v>923383</v>
          </cell>
        </row>
        <row r="130">
          <cell r="A130" t="str">
            <v>PLANTAS VIVAS NÃO ORNAMENTAIS</v>
          </cell>
          <cell r="B130" t="str">
            <v>(2º Nível) PLANTAS VIVAS NÃO ORNAMENTAIS</v>
          </cell>
          <cell r="C130">
            <v>42679</v>
          </cell>
          <cell r="D130">
            <v>16379</v>
          </cell>
          <cell r="E130">
            <v>23938</v>
          </cell>
          <cell r="F130">
            <v>722</v>
          </cell>
          <cell r="G130">
            <v>3172227</v>
          </cell>
          <cell r="H130">
            <v>346255</v>
          </cell>
          <cell r="I130">
            <v>1894028</v>
          </cell>
          <cell r="J130">
            <v>168859</v>
          </cell>
        </row>
        <row r="131">
          <cell r="A131" t="str">
            <v>POMELOS</v>
          </cell>
          <cell r="B131" t="str">
            <v>(2º Nível) POMELOS</v>
          </cell>
          <cell r="C131">
            <v>0</v>
          </cell>
          <cell r="D131">
            <v>0</v>
          </cell>
          <cell r="E131">
            <v>1239</v>
          </cell>
          <cell r="F131">
            <v>344</v>
          </cell>
        </row>
        <row r="132">
          <cell r="A132" t="str">
            <v>PREPARAÇÕES A BASE DE CEREAIS</v>
          </cell>
          <cell r="B132" t="str">
            <v>(2º Nível) PREPARAÇÕES A BASE DE CEREAIS</v>
          </cell>
          <cell r="C132">
            <v>16913229</v>
          </cell>
          <cell r="D132">
            <v>7640281</v>
          </cell>
          <cell r="E132">
            <v>15621988</v>
          </cell>
          <cell r="F132">
            <v>8846839</v>
          </cell>
          <cell r="G132">
            <v>18759128</v>
          </cell>
          <cell r="H132">
            <v>10803092</v>
          </cell>
          <cell r="I132">
            <v>16060569</v>
          </cell>
          <cell r="J132">
            <v>6453129</v>
          </cell>
        </row>
        <row r="133">
          <cell r="A133" t="str">
            <v>PREPARAÇÕES E CONSERVAS DE PEIXES, CRUSTÁCEOS E MOLUSCOS</v>
          </cell>
          <cell r="B133" t="str">
            <v>(2º Nível) PREPARAÇÕES E CONSERVAS DE PEIXES, CRUSTÁCEOS E MOLUSCOS</v>
          </cell>
          <cell r="C133">
            <v>575774</v>
          </cell>
          <cell r="D133">
            <v>113362</v>
          </cell>
          <cell r="E133">
            <v>924431</v>
          </cell>
          <cell r="F133">
            <v>241320</v>
          </cell>
          <cell r="G133">
            <v>4510045</v>
          </cell>
          <cell r="H133">
            <v>1367890</v>
          </cell>
          <cell r="I133">
            <v>3380024</v>
          </cell>
          <cell r="J133">
            <v>1066460</v>
          </cell>
        </row>
        <row r="134">
          <cell r="A134" t="str">
            <v>PREPARAÇÕES P/ ELABORAÇÃO DE BEBIDAS</v>
          </cell>
          <cell r="B134" t="str">
            <v>(2º Nível) PREPARAÇÕES P/ ELABORAÇÃO DE BEBIDAS</v>
          </cell>
          <cell r="C134">
            <v>9367310</v>
          </cell>
          <cell r="D134">
            <v>606069</v>
          </cell>
          <cell r="E134">
            <v>14964532</v>
          </cell>
          <cell r="F134">
            <v>727541</v>
          </cell>
          <cell r="G134">
            <v>415776</v>
          </cell>
          <cell r="H134">
            <v>105624</v>
          </cell>
          <cell r="I134">
            <v>3712721</v>
          </cell>
          <cell r="J134">
            <v>481162</v>
          </cell>
        </row>
        <row r="135">
          <cell r="A135" t="str">
            <v>PRODUTOS ANIMAIS PARA PREPARAÇÕES DE PRODUTOS FARMACEUT.</v>
          </cell>
          <cell r="B135" t="str">
            <v>(2º Nível) PRODUTOS ANIMAIS PARA PREPARAÇÕES DE PRODUTOS FARMACEUT.</v>
          </cell>
          <cell r="C135">
            <v>6670228</v>
          </cell>
          <cell r="D135">
            <v>112629</v>
          </cell>
          <cell r="E135">
            <v>7378186</v>
          </cell>
          <cell r="F135">
            <v>127318</v>
          </cell>
          <cell r="G135">
            <v>1503574</v>
          </cell>
          <cell r="H135">
            <v>90648</v>
          </cell>
          <cell r="I135">
            <v>3862070</v>
          </cell>
          <cell r="J135">
            <v>189802</v>
          </cell>
        </row>
        <row r="136">
          <cell r="A136" t="str">
            <v>PRODUTOS DE CONFEITARIA</v>
          </cell>
          <cell r="B136" t="str">
            <v>(2º Nível) PRODUTOS DE CONFEITARIA</v>
          </cell>
          <cell r="C136">
            <v>14080422</v>
          </cell>
          <cell r="D136">
            <v>7026237</v>
          </cell>
          <cell r="E136">
            <v>11903558</v>
          </cell>
          <cell r="F136">
            <v>7247188</v>
          </cell>
          <cell r="G136">
            <v>3936261</v>
          </cell>
          <cell r="H136">
            <v>2759471</v>
          </cell>
          <cell r="I136">
            <v>3543586</v>
          </cell>
          <cell r="J136">
            <v>753778</v>
          </cell>
        </row>
        <row r="137">
          <cell r="A137" t="str">
            <v>PRODUTOS DE COURO E PELETERIA</v>
          </cell>
          <cell r="B137" t="str">
            <v>(2º Nível) PRODUTOS DE COURO E PELETERIA</v>
          </cell>
          <cell r="C137">
            <v>40560558</v>
          </cell>
          <cell r="D137">
            <v>1272673</v>
          </cell>
          <cell r="E137">
            <v>31313515</v>
          </cell>
          <cell r="F137">
            <v>1008418</v>
          </cell>
          <cell r="G137">
            <v>8803321</v>
          </cell>
          <cell r="H137">
            <v>199489</v>
          </cell>
          <cell r="I137">
            <v>10356468</v>
          </cell>
          <cell r="J137">
            <v>205064</v>
          </cell>
        </row>
        <row r="138">
          <cell r="A138" t="str">
            <v>PRODUTOS DE FLORICULTURA</v>
          </cell>
          <cell r="B138" t="str">
            <v>(2º Nível) PRODUTOS DE FLORICULTURA</v>
          </cell>
          <cell r="C138">
            <v>2083456</v>
          </cell>
          <cell r="D138">
            <v>681179</v>
          </cell>
          <cell r="E138">
            <v>1657145</v>
          </cell>
          <cell r="F138">
            <v>623057</v>
          </cell>
          <cell r="G138">
            <v>3649856</v>
          </cell>
          <cell r="H138">
            <v>378836</v>
          </cell>
          <cell r="I138">
            <v>2495318</v>
          </cell>
          <cell r="J138">
            <v>299066</v>
          </cell>
        </row>
        <row r="139">
          <cell r="A139" t="str">
            <v>PRODUTOS DIVERSOS DA INDÚSTRIA QUÍMICA, DE ORIGEM VEGETAL</v>
          </cell>
          <cell r="B139" t="str">
            <v>(2º Nível) PRODUTOS DIVERSOS DA INDÚSTRIA QUÍMICA, DE ORIGEM VEGETAL</v>
          </cell>
          <cell r="C139">
            <v>15127500</v>
          </cell>
          <cell r="D139">
            <v>8823327</v>
          </cell>
          <cell r="E139">
            <v>19609545</v>
          </cell>
          <cell r="F139">
            <v>12337181</v>
          </cell>
          <cell r="G139">
            <v>1567615</v>
          </cell>
          <cell r="H139">
            <v>709841</v>
          </cell>
          <cell r="I139">
            <v>1614863</v>
          </cell>
          <cell r="J139">
            <v>675580</v>
          </cell>
        </row>
        <row r="140">
          <cell r="A140" t="str">
            <v>PRODUTOS DO CACAU</v>
          </cell>
          <cell r="B140" t="str">
            <v>(2º Nível) PRODUTOS DO CACAU</v>
          </cell>
          <cell r="C140">
            <v>29119388</v>
          </cell>
          <cell r="D140">
            <v>7460228</v>
          </cell>
          <cell r="E140">
            <v>33886448</v>
          </cell>
          <cell r="F140">
            <v>8140418</v>
          </cell>
          <cell r="G140">
            <v>20521098</v>
          </cell>
          <cell r="H140">
            <v>65147439</v>
          </cell>
          <cell r="I140">
            <v>11112823</v>
          </cell>
          <cell r="J140">
            <v>3747020</v>
          </cell>
        </row>
        <row r="141">
          <cell r="A141" t="str">
            <v>PRODUTOS DO FUMO MANUFATURADOS</v>
          </cell>
          <cell r="B141" t="str">
            <v>(2º Nível) PRODUTOS DO FUMO MANUFATURADOS</v>
          </cell>
          <cell r="C141">
            <v>7086699</v>
          </cell>
          <cell r="D141">
            <v>1578355</v>
          </cell>
          <cell r="E141">
            <v>6593267</v>
          </cell>
          <cell r="F141">
            <v>1494670</v>
          </cell>
          <cell r="G141">
            <v>3002438</v>
          </cell>
          <cell r="H141">
            <v>409256</v>
          </cell>
          <cell r="I141">
            <v>1662871</v>
          </cell>
          <cell r="J141">
            <v>283841</v>
          </cell>
        </row>
        <row r="142">
          <cell r="A142" t="str">
            <v>PRODUTOS E SUBPRODUTOS DA INDÚSTRIA DE MOAGEM</v>
          </cell>
          <cell r="B142" t="str">
            <v>(2º Nível) PRODUTOS E SUBPRODUTOS DA INDÚSTRIA DE MOAGEM</v>
          </cell>
          <cell r="C142">
            <v>4904781</v>
          </cell>
          <cell r="D142">
            <v>12908236</v>
          </cell>
          <cell r="E142">
            <v>6886635</v>
          </cell>
          <cell r="F142">
            <v>19918156</v>
          </cell>
          <cell r="G142">
            <v>44627204</v>
          </cell>
          <cell r="H142">
            <v>87934741</v>
          </cell>
          <cell r="I142">
            <v>49578767</v>
          </cell>
          <cell r="J142">
            <v>105263433</v>
          </cell>
        </row>
        <row r="143">
          <cell r="A143" t="str">
            <v>PRODUTOS HORTÍCOLAS, LEGUMINOSAS, RAÍZES E TUBÉRCULOS CONGELADOS</v>
          </cell>
          <cell r="B143" t="str">
            <v>(2º Nível) PRODUTOS HORTÍCOLAS, LEGUMINOSAS, RAÍZES E TUBÉRCULOS CONGELADOS</v>
          </cell>
          <cell r="C143">
            <v>0</v>
          </cell>
          <cell r="D143">
            <v>0</v>
          </cell>
          <cell r="E143">
            <v>42594</v>
          </cell>
          <cell r="F143">
            <v>23956</v>
          </cell>
          <cell r="G143">
            <v>1596998</v>
          </cell>
          <cell r="H143">
            <v>1451678</v>
          </cell>
          <cell r="I143">
            <v>1738287</v>
          </cell>
          <cell r="J143">
            <v>1718807</v>
          </cell>
        </row>
        <row r="144">
          <cell r="A144" t="str">
            <v>PRODUTOS HORTÍCOLAS, LEGUMINOSAS, RAÍZES E TUBÉRCULOS FRESCOS OU REFRIGERADOS</v>
          </cell>
          <cell r="B144" t="str">
            <v>(2º Nível) PRODUTOS HORTÍCOLAS, LEGUMINOSAS, RAÍZES E TUBÉRCULOS FRESCOS OU REFRIGERADOS</v>
          </cell>
          <cell r="C144">
            <v>1112184</v>
          </cell>
          <cell r="D144">
            <v>2733515</v>
          </cell>
          <cell r="E144">
            <v>1117654</v>
          </cell>
          <cell r="F144">
            <v>1451073</v>
          </cell>
          <cell r="G144">
            <v>19295924</v>
          </cell>
          <cell r="H144">
            <v>27905816</v>
          </cell>
          <cell r="I144">
            <v>24386397</v>
          </cell>
          <cell r="J144">
            <v>45572818</v>
          </cell>
        </row>
        <row r="145">
          <cell r="A145" t="str">
            <v>PRODUTOS HORTÍCOLAS, LEGUMINOSAS, RAÍZES E TUBÉRCULOS PREPARADOS OU CONSERVADOS</v>
          </cell>
          <cell r="B145" t="str">
            <v>(2º Nível) PRODUTOS HORTÍCOLAS, LEGUMINOSAS, RAÍZES E TUBÉRCULOS PREPARADOS OU CONSERVADOS</v>
          </cell>
          <cell r="C145">
            <v>4588532</v>
          </cell>
          <cell r="D145">
            <v>4231139</v>
          </cell>
          <cell r="E145">
            <v>3843285</v>
          </cell>
          <cell r="F145">
            <v>3834550</v>
          </cell>
          <cell r="G145">
            <v>40062213</v>
          </cell>
          <cell r="H145">
            <v>45181502</v>
          </cell>
          <cell r="I145">
            <v>43763135</v>
          </cell>
          <cell r="J145">
            <v>43673350</v>
          </cell>
        </row>
        <row r="146">
          <cell r="A146" t="str">
            <v>PRODUTOS HORTÍCOLAS, LEGUMINOSAS, RAÍZES E TUBÉRCULOS SECOS</v>
          </cell>
          <cell r="B146" t="str">
            <v>(2º Nível) PRODUTOS HORTÍCOLAS, LEGUMINOSAS, RAÍZES E TUBÉRCULOS SECOS</v>
          </cell>
          <cell r="C146">
            <v>15443896</v>
          </cell>
          <cell r="D146">
            <v>25670778</v>
          </cell>
          <cell r="E146">
            <v>17468695</v>
          </cell>
          <cell r="F146">
            <v>23058893</v>
          </cell>
          <cell r="G146">
            <v>9632855</v>
          </cell>
          <cell r="H146">
            <v>12430435</v>
          </cell>
          <cell r="I146">
            <v>11009357</v>
          </cell>
          <cell r="J146">
            <v>14053741</v>
          </cell>
        </row>
        <row r="147">
          <cell r="A147" t="str">
            <v>PSITACIFORMES (INCL.OS PAPAGAIOS,AS ARARAS,ETC) VIVOS</v>
          </cell>
          <cell r="B147" t="str">
            <v>(2º Nível) PSITACIFORMES (INCL.OS PAPAGAIOS,AS ARARAS,ETC) VIVOS</v>
          </cell>
          <cell r="G147">
            <v>4221</v>
          </cell>
          <cell r="H147">
            <v>15</v>
          </cell>
          <cell r="I147">
            <v>0</v>
          </cell>
          <cell r="J147">
            <v>0</v>
          </cell>
        </row>
        <row r="148">
          <cell r="A148" t="str">
            <v>QUEIJOS</v>
          </cell>
          <cell r="B148" t="str">
            <v>(2º Nível) QUEIJOS</v>
          </cell>
          <cell r="C148">
            <v>1863814</v>
          </cell>
          <cell r="D148">
            <v>378256</v>
          </cell>
          <cell r="E148">
            <v>1131083</v>
          </cell>
          <cell r="F148">
            <v>253889</v>
          </cell>
          <cell r="G148">
            <v>12409787</v>
          </cell>
          <cell r="H148">
            <v>2686899</v>
          </cell>
          <cell r="I148">
            <v>9190572</v>
          </cell>
          <cell r="J148">
            <v>2290348</v>
          </cell>
        </row>
        <row r="149">
          <cell r="A149" t="str">
            <v>RAÇÕES PARA ANIMAIS DOMÉSTICOS</v>
          </cell>
          <cell r="B149" t="str">
            <v>(2º Nível) RAÇÕES PARA ANIMAIS DOMÉSTICOS</v>
          </cell>
          <cell r="C149">
            <v>25591876</v>
          </cell>
          <cell r="D149">
            <v>23418139</v>
          </cell>
          <cell r="E149">
            <v>23766247</v>
          </cell>
          <cell r="F149">
            <v>23951499</v>
          </cell>
          <cell r="G149">
            <v>20698305</v>
          </cell>
          <cell r="H149">
            <v>9270079</v>
          </cell>
          <cell r="I149">
            <v>19625356</v>
          </cell>
          <cell r="J149">
            <v>9711914</v>
          </cell>
        </row>
        <row r="150">
          <cell r="A150" t="str">
            <v>RÉPTEIS VIVOS</v>
          </cell>
          <cell r="B150" t="str">
            <v>(2º Nível) RÉPTEIS VIVOS</v>
          </cell>
          <cell r="C150">
            <v>0</v>
          </cell>
          <cell r="D150">
            <v>0</v>
          </cell>
          <cell r="E150">
            <v>29633</v>
          </cell>
          <cell r="F150">
            <v>50</v>
          </cell>
        </row>
        <row r="151">
          <cell r="A151" t="str">
            <v>SEDA E PRODUTOS DE SEDA</v>
          </cell>
          <cell r="B151" t="str">
            <v>(2º Nível) SEDA E PRODUTOS DE SEDA</v>
          </cell>
          <cell r="C151">
            <v>4042193</v>
          </cell>
          <cell r="D151">
            <v>63902</v>
          </cell>
          <cell r="E151">
            <v>2937461</v>
          </cell>
          <cell r="F151">
            <v>47262</v>
          </cell>
          <cell r="G151">
            <v>969771</v>
          </cell>
          <cell r="H151">
            <v>5393</v>
          </cell>
          <cell r="I151">
            <v>876906</v>
          </cell>
          <cell r="J151">
            <v>6295</v>
          </cell>
        </row>
        <row r="152">
          <cell r="A152" t="str">
            <v>SEMEN E EMBRIÕES</v>
          </cell>
          <cell r="B152" t="str">
            <v>(2º Nível) SEMEN E EMBRIÕES</v>
          </cell>
          <cell r="C152">
            <v>350964</v>
          </cell>
          <cell r="D152">
            <v>49</v>
          </cell>
          <cell r="E152">
            <v>183781</v>
          </cell>
          <cell r="F152">
            <v>41</v>
          </cell>
          <cell r="G152">
            <v>2387001</v>
          </cell>
          <cell r="H152">
            <v>1788</v>
          </cell>
          <cell r="I152">
            <v>2982183</v>
          </cell>
          <cell r="J152">
            <v>555</v>
          </cell>
        </row>
        <row r="153">
          <cell r="A153" t="str">
            <v>SEMENTES</v>
          </cell>
          <cell r="B153" t="str">
            <v>(2º Nível) SEMENTES</v>
          </cell>
          <cell r="C153">
            <v>12485155</v>
          </cell>
          <cell r="D153">
            <v>2594214</v>
          </cell>
          <cell r="E153">
            <v>8282497</v>
          </cell>
          <cell r="F153">
            <v>1973525</v>
          </cell>
          <cell r="G153">
            <v>9922728</v>
          </cell>
          <cell r="H153">
            <v>573324</v>
          </cell>
          <cell r="I153">
            <v>13121586</v>
          </cell>
          <cell r="J153">
            <v>969159</v>
          </cell>
        </row>
        <row r="154">
          <cell r="A154" t="str">
            <v>SEMENTES E FARELOS DE OLEAGINOSAS (EXCLUI SOJA)</v>
          </cell>
          <cell r="B154" t="str">
            <v>(2º Nível) SEMENTES E FARELOS DE OLEAGINOSAS (EXCLUI SOJA)</v>
          </cell>
          <cell r="C154">
            <v>1449099</v>
          </cell>
          <cell r="D154">
            <v>7787953</v>
          </cell>
          <cell r="E154">
            <v>792319</v>
          </cell>
          <cell r="F154">
            <v>2505831</v>
          </cell>
          <cell r="G154">
            <v>1666242</v>
          </cell>
          <cell r="H154">
            <v>1680640</v>
          </cell>
          <cell r="I154">
            <v>1624657</v>
          </cell>
          <cell r="J154">
            <v>1372623</v>
          </cell>
        </row>
        <row r="155">
          <cell r="A155" t="str">
            <v>SISAL E PRODUTOS DE SISAL</v>
          </cell>
          <cell r="B155" t="str">
            <v>(2º Nível) SISAL E PRODUTOS DE SISAL</v>
          </cell>
          <cell r="C155">
            <v>1592675</v>
          </cell>
          <cell r="D155">
            <v>734030</v>
          </cell>
          <cell r="E155">
            <v>1517458</v>
          </cell>
          <cell r="F155">
            <v>867596</v>
          </cell>
          <cell r="G155">
            <v>2407</v>
          </cell>
          <cell r="H155">
            <v>430</v>
          </cell>
          <cell r="I155">
            <v>4360</v>
          </cell>
          <cell r="J155">
            <v>2651</v>
          </cell>
        </row>
        <row r="156">
          <cell r="A156" t="str">
            <v>SOJA EM GRÃOS</v>
          </cell>
          <cell r="B156" t="str">
            <v>(2º Nível) SOJA EM GRÃOS</v>
          </cell>
          <cell r="C156">
            <v>4199194498</v>
          </cell>
          <cell r="D156">
            <v>10420130276</v>
          </cell>
          <cell r="E156">
            <v>3103428321</v>
          </cell>
          <cell r="F156">
            <v>9066491565</v>
          </cell>
          <cell r="G156">
            <v>3168500</v>
          </cell>
          <cell r="H156">
            <v>9500000</v>
          </cell>
          <cell r="I156">
            <v>3074171</v>
          </cell>
          <cell r="J156">
            <v>10014260</v>
          </cell>
        </row>
        <row r="157">
          <cell r="A157" t="str">
            <v>SORO DE LEITE</v>
          </cell>
          <cell r="B157" t="str">
            <v>(2º Nível) SORO DE LEITE</v>
          </cell>
          <cell r="C157">
            <v>0</v>
          </cell>
          <cell r="D157">
            <v>0</v>
          </cell>
          <cell r="E157">
            <v>269709</v>
          </cell>
          <cell r="F157">
            <v>146094</v>
          </cell>
          <cell r="G157">
            <v>2090408</v>
          </cell>
          <cell r="H157">
            <v>1690500</v>
          </cell>
          <cell r="I157">
            <v>2377158</v>
          </cell>
          <cell r="J157">
            <v>1396275</v>
          </cell>
        </row>
        <row r="158">
          <cell r="A158" t="str">
            <v>SUCOS DE LARANJA</v>
          </cell>
          <cell r="B158" t="str">
            <v>(2º Nível) SUCOS DE LARANJA</v>
          </cell>
          <cell r="C158">
            <v>192452947</v>
          </cell>
          <cell r="D158">
            <v>204980735</v>
          </cell>
          <cell r="E158">
            <v>114524139</v>
          </cell>
          <cell r="F158">
            <v>139561133</v>
          </cell>
          <cell r="G158">
            <v>3455</v>
          </cell>
          <cell r="H158">
            <v>4740</v>
          </cell>
          <cell r="I158">
            <v>586</v>
          </cell>
          <cell r="J158">
            <v>653</v>
          </cell>
        </row>
        <row r="159">
          <cell r="A159" t="str">
            <v>SUCOS DE OUTRAS FRUTAS</v>
          </cell>
          <cell r="B159" t="str">
            <v>(2º Nível) SUCOS DE OUTRAS FRUTAS</v>
          </cell>
          <cell r="C159">
            <v>20578593</v>
          </cell>
          <cell r="D159">
            <v>13234314</v>
          </cell>
          <cell r="E159">
            <v>16023440</v>
          </cell>
          <cell r="F159">
            <v>9274411</v>
          </cell>
          <cell r="G159">
            <v>807167</v>
          </cell>
          <cell r="H159">
            <v>325257</v>
          </cell>
          <cell r="I159">
            <v>783467</v>
          </cell>
          <cell r="J159">
            <v>284385</v>
          </cell>
        </row>
        <row r="160">
          <cell r="A160" t="str">
            <v>SUÍNOS VIVOS</v>
          </cell>
          <cell r="B160" t="str">
            <v>(2º Nível) SUÍNOS VIVOS</v>
          </cell>
          <cell r="C160">
            <v>721151</v>
          </cell>
          <cell r="D160">
            <v>157054</v>
          </cell>
          <cell r="E160">
            <v>57</v>
          </cell>
          <cell r="F160">
            <v>12</v>
          </cell>
        </row>
        <row r="161">
          <cell r="A161" t="str">
            <v>TAMARAS</v>
          </cell>
          <cell r="B161" t="str">
            <v>(2º Nível) TAMARAS</v>
          </cell>
          <cell r="C161">
            <v>0</v>
          </cell>
          <cell r="D161">
            <v>0</v>
          </cell>
          <cell r="E161">
            <v>460</v>
          </cell>
          <cell r="F161">
            <v>68</v>
          </cell>
          <cell r="G161">
            <v>390517</v>
          </cell>
          <cell r="H161">
            <v>142040</v>
          </cell>
          <cell r="I161">
            <v>361847</v>
          </cell>
          <cell r="J161">
            <v>130210</v>
          </cell>
        </row>
        <row r="162">
          <cell r="A162" t="str">
            <v>TANGERINAS, MANDARINAS E SATOSUMAS</v>
          </cell>
          <cell r="B162" t="str">
            <v>(2º Nível) TANGERINAS, MANDARINAS E SATOSUMAS</v>
          </cell>
          <cell r="C162">
            <v>2661</v>
          </cell>
          <cell r="D162">
            <v>8816</v>
          </cell>
          <cell r="E162">
            <v>115403</v>
          </cell>
          <cell r="F162">
            <v>27994</v>
          </cell>
          <cell r="G162">
            <v>479895</v>
          </cell>
          <cell r="H162">
            <v>537521</v>
          </cell>
          <cell r="I162">
            <v>341283</v>
          </cell>
          <cell r="J162">
            <v>447845</v>
          </cell>
        </row>
        <row r="163">
          <cell r="A163" t="str">
            <v>UVAS</v>
          </cell>
          <cell r="B163" t="str">
            <v>(2º Nível) UVAS</v>
          </cell>
          <cell r="C163">
            <v>1130458</v>
          </cell>
          <cell r="D163">
            <v>481348</v>
          </cell>
          <cell r="E163">
            <v>2411529</v>
          </cell>
          <cell r="F163">
            <v>1275095</v>
          </cell>
          <cell r="G163">
            <v>8099949</v>
          </cell>
          <cell r="H163">
            <v>4582696</v>
          </cell>
          <cell r="I163">
            <v>5899491</v>
          </cell>
          <cell r="J163">
            <v>3064437</v>
          </cell>
        </row>
        <row r="164">
          <cell r="A164" t="str">
            <v/>
          </cell>
          <cell r="B164" t="str">
            <v xml:space="preserve">(3º Nível) </v>
          </cell>
          <cell r="C164">
            <v>9155452947</v>
          </cell>
          <cell r="D164">
            <v>17646265495</v>
          </cell>
          <cell r="E164">
            <v>8340136759</v>
          </cell>
          <cell r="F164">
            <v>17149917556</v>
          </cell>
          <cell r="G164">
            <v>1041591786</v>
          </cell>
          <cell r="H164">
            <v>1351997483</v>
          </cell>
          <cell r="I164">
            <v>984178108</v>
          </cell>
          <cell r="J164">
            <v>1239448559</v>
          </cell>
        </row>
        <row r="165">
          <cell r="A165" t="str">
            <v>ABACATES FRESCOS OU SECOS</v>
          </cell>
          <cell r="B165" t="str">
            <v>(3º Nível) ABACATES FRESCOS OU SECOS</v>
          </cell>
          <cell r="C165">
            <v>295231</v>
          </cell>
          <cell r="D165">
            <v>203401</v>
          </cell>
          <cell r="E165">
            <v>1977534</v>
          </cell>
          <cell r="F165">
            <v>801926</v>
          </cell>
          <cell r="G165">
            <v>27600</v>
          </cell>
          <cell r="H165">
            <v>24960</v>
          </cell>
          <cell r="I165">
            <v>0</v>
          </cell>
          <cell r="J165">
            <v>0</v>
          </cell>
        </row>
        <row r="166">
          <cell r="A166" t="str">
            <v>ABACAXIS FRESCOS OU SECOS</v>
          </cell>
          <cell r="B166" t="str">
            <v>(3º Nível) ABACAXIS FRESCOS OU SECOS</v>
          </cell>
          <cell r="C166">
            <v>4761</v>
          </cell>
          <cell r="D166">
            <v>4235</v>
          </cell>
          <cell r="E166">
            <v>14273</v>
          </cell>
          <cell r="F166">
            <v>27217</v>
          </cell>
          <cell r="G166">
            <v>25820</v>
          </cell>
          <cell r="H166">
            <v>2390</v>
          </cell>
          <cell r="I166">
            <v>15405</v>
          </cell>
          <cell r="J166">
            <v>500</v>
          </cell>
        </row>
        <row r="167">
          <cell r="A167" t="str">
            <v>ABACAXIS PREPARADOS OU CONSERVADOS</v>
          </cell>
          <cell r="B167" t="str">
            <v>(3º Nível) ABACAXIS PREPARADOS OU CONSERVADOS</v>
          </cell>
          <cell r="C167">
            <v>70504</v>
          </cell>
          <cell r="D167">
            <v>40491</v>
          </cell>
          <cell r="E167">
            <v>7186</v>
          </cell>
          <cell r="F167">
            <v>4545</v>
          </cell>
          <cell r="G167">
            <v>0</v>
          </cell>
          <cell r="H167">
            <v>0</v>
          </cell>
          <cell r="I167">
            <v>216</v>
          </cell>
          <cell r="J167">
            <v>69</v>
          </cell>
        </row>
        <row r="168">
          <cell r="A168" t="str">
            <v>AÇÚCAR DE BETERRABA EM BRUTO</v>
          </cell>
          <cell r="B168" t="str">
            <v>(3º Nível) AÇÚCAR DE BETERRABA EM BRUTO</v>
          </cell>
          <cell r="C168">
            <v>0</v>
          </cell>
          <cell r="D168">
            <v>0</v>
          </cell>
          <cell r="E168">
            <v>288</v>
          </cell>
          <cell r="F168">
            <v>297</v>
          </cell>
          <cell r="G168">
            <v>17083</v>
          </cell>
          <cell r="H168">
            <v>4191</v>
          </cell>
          <cell r="I168">
            <v>0</v>
          </cell>
          <cell r="J168">
            <v>0</v>
          </cell>
        </row>
        <row r="169">
          <cell r="A169" t="str">
            <v>AÇÚCAR DE CANA EM BRUTO</v>
          </cell>
          <cell r="B169" t="str">
            <v>(3º Nível) AÇÚCAR DE CANA EM BRUTO</v>
          </cell>
          <cell r="C169">
            <v>497491454</v>
          </cell>
          <cell r="D169">
            <v>1705553111</v>
          </cell>
          <cell r="E169">
            <v>395136690</v>
          </cell>
          <cell r="F169">
            <v>1396173016</v>
          </cell>
          <cell r="G169">
            <v>3126</v>
          </cell>
          <cell r="H169">
            <v>720</v>
          </cell>
          <cell r="I169">
            <v>115440</v>
          </cell>
          <cell r="J169">
            <v>123599</v>
          </cell>
        </row>
        <row r="170">
          <cell r="A170" t="str">
            <v>AÇÚCAR REFINADO</v>
          </cell>
          <cell r="B170" t="str">
            <v>(3º Nível) AÇÚCAR REFINADO</v>
          </cell>
          <cell r="C170">
            <v>75216468</v>
          </cell>
          <cell r="D170">
            <v>221510073</v>
          </cell>
          <cell r="E170">
            <v>52539067</v>
          </cell>
          <cell r="F170">
            <v>143433201</v>
          </cell>
          <cell r="G170">
            <v>190510</v>
          </cell>
          <cell r="H170">
            <v>252552</v>
          </cell>
          <cell r="I170">
            <v>39668</v>
          </cell>
          <cell r="J170">
            <v>27701</v>
          </cell>
        </row>
        <row r="171">
          <cell r="A171" t="str">
            <v>ALBUMINAS</v>
          </cell>
          <cell r="B171" t="str">
            <v>(3º Nível) ALBUMINAS</v>
          </cell>
          <cell r="C171">
            <v>120960</v>
          </cell>
          <cell r="D171">
            <v>115200</v>
          </cell>
          <cell r="E171">
            <v>54301</v>
          </cell>
          <cell r="F171">
            <v>46933</v>
          </cell>
          <cell r="G171">
            <v>4020837</v>
          </cell>
          <cell r="H171">
            <v>738978</v>
          </cell>
          <cell r="I171">
            <v>2592100</v>
          </cell>
          <cell r="J171">
            <v>395907</v>
          </cell>
        </row>
        <row r="172">
          <cell r="A172" t="str">
            <v>ÁLCOOL ETÍLICO</v>
          </cell>
          <cell r="B172" t="str">
            <v>(3º Nível) ÁLCOOL ETÍLICO</v>
          </cell>
          <cell r="C172">
            <v>74618769</v>
          </cell>
          <cell r="D172">
            <v>105498783</v>
          </cell>
          <cell r="E172">
            <v>86824271</v>
          </cell>
          <cell r="F172">
            <v>135518709</v>
          </cell>
          <cell r="G172">
            <v>28734330</v>
          </cell>
          <cell r="H172">
            <v>54446847</v>
          </cell>
          <cell r="I172">
            <v>34478470</v>
          </cell>
          <cell r="J172">
            <v>67924744</v>
          </cell>
        </row>
        <row r="173">
          <cell r="A173" t="str">
            <v>ALGODÃO CARDADO OU PENTEADO</v>
          </cell>
          <cell r="B173" t="str">
            <v>(3º Nível) ALGODÃO CARDADO OU PENTEADO</v>
          </cell>
          <cell r="C173">
            <v>355</v>
          </cell>
          <cell r="D173">
            <v>25</v>
          </cell>
          <cell r="E173">
            <v>429</v>
          </cell>
          <cell r="F173">
            <v>55</v>
          </cell>
          <cell r="G173">
            <v>83161</v>
          </cell>
          <cell r="H173">
            <v>20504</v>
          </cell>
          <cell r="I173">
            <v>174202</v>
          </cell>
          <cell r="J173">
            <v>43725</v>
          </cell>
        </row>
        <row r="174">
          <cell r="A174" t="str">
            <v>ALGODÃO NÃO CARDADO NEM PENTEADO</v>
          </cell>
          <cell r="B174" t="str">
            <v>(3º Nível) ALGODÃO NÃO CARDADO NEM PENTEADO</v>
          </cell>
          <cell r="C174">
            <v>16257628</v>
          </cell>
          <cell r="D174">
            <v>8801177</v>
          </cell>
          <cell r="E174">
            <v>102920305</v>
          </cell>
          <cell r="F174">
            <v>61604521</v>
          </cell>
          <cell r="G174">
            <v>7001047</v>
          </cell>
          <cell r="H174">
            <v>4023880</v>
          </cell>
          <cell r="I174">
            <v>432555</v>
          </cell>
          <cell r="J174">
            <v>232964</v>
          </cell>
        </row>
        <row r="175">
          <cell r="A175" t="str">
            <v>ALHO</v>
          </cell>
          <cell r="B175" t="str">
            <v>(3º Nível) ALHO</v>
          </cell>
          <cell r="C175">
            <v>2766</v>
          </cell>
          <cell r="D175">
            <v>651</v>
          </cell>
          <cell r="E175">
            <v>16242</v>
          </cell>
          <cell r="F175">
            <v>3903</v>
          </cell>
          <cell r="G175">
            <v>14173543</v>
          </cell>
          <cell r="H175">
            <v>13328484</v>
          </cell>
          <cell r="I175">
            <v>17231136</v>
          </cell>
          <cell r="J175">
            <v>12586850</v>
          </cell>
        </row>
        <row r="176">
          <cell r="A176" t="str">
            <v>ALHO EM PÓ</v>
          </cell>
          <cell r="B176" t="str">
            <v>(3º Nível) ALHO EM PÓ</v>
          </cell>
          <cell r="C176">
            <v>476</v>
          </cell>
          <cell r="D176">
            <v>50</v>
          </cell>
          <cell r="E176">
            <v>13834</v>
          </cell>
          <cell r="F176">
            <v>5310</v>
          </cell>
          <cell r="G176">
            <v>226951</v>
          </cell>
          <cell r="H176">
            <v>121083</v>
          </cell>
          <cell r="I176">
            <v>170129</v>
          </cell>
          <cell r="J176">
            <v>123376</v>
          </cell>
        </row>
        <row r="177">
          <cell r="A177" t="str">
            <v>ALIMENTOS PARA CAES E GATOS</v>
          </cell>
          <cell r="B177" t="str">
            <v>(3º Nível) ALIMENTOS PARA CAES E GATOS</v>
          </cell>
          <cell r="C177">
            <v>4376686</v>
          </cell>
          <cell r="D177">
            <v>3846632</v>
          </cell>
          <cell r="E177">
            <v>2477147</v>
          </cell>
          <cell r="F177">
            <v>3008373</v>
          </cell>
          <cell r="G177">
            <v>430849</v>
          </cell>
          <cell r="H177">
            <v>190928</v>
          </cell>
          <cell r="I177">
            <v>522529</v>
          </cell>
          <cell r="J177">
            <v>280790</v>
          </cell>
        </row>
        <row r="178">
          <cell r="A178" t="str">
            <v>AMEIXAS SECAS</v>
          </cell>
          <cell r="B178" t="str">
            <v>(3º Nível) AMEIXAS SECAS</v>
          </cell>
          <cell r="C178">
            <v>746</v>
          </cell>
          <cell r="D178">
            <v>264</v>
          </cell>
          <cell r="E178">
            <v>1510</v>
          </cell>
          <cell r="F178">
            <v>474</v>
          </cell>
          <cell r="G178">
            <v>2125720</v>
          </cell>
          <cell r="H178">
            <v>1269688</v>
          </cell>
          <cell r="I178">
            <v>1483627</v>
          </cell>
          <cell r="J178">
            <v>825660</v>
          </cell>
        </row>
        <row r="179">
          <cell r="A179" t="str">
            <v>AMÊNDOA</v>
          </cell>
          <cell r="B179" t="str">
            <v>(3º Nível) AMÊNDOA</v>
          </cell>
          <cell r="C179">
            <v>0</v>
          </cell>
          <cell r="D179">
            <v>0</v>
          </cell>
          <cell r="E179">
            <v>1596</v>
          </cell>
          <cell r="F179">
            <v>230</v>
          </cell>
          <cell r="G179">
            <v>2883152</v>
          </cell>
          <cell r="H179">
            <v>408136</v>
          </cell>
          <cell r="I179">
            <v>2333838</v>
          </cell>
          <cell r="J179">
            <v>329830</v>
          </cell>
        </row>
        <row r="180">
          <cell r="A180" t="str">
            <v>AMENDOIM EM GRÃOS</v>
          </cell>
          <cell r="B180" t="str">
            <v>(3º Nível) AMENDOIM EM GRÃOS</v>
          </cell>
          <cell r="C180">
            <v>19546178</v>
          </cell>
          <cell r="D180">
            <v>17090083</v>
          </cell>
          <cell r="E180">
            <v>23324984</v>
          </cell>
          <cell r="F180">
            <v>19818598</v>
          </cell>
          <cell r="G180">
            <v>494500</v>
          </cell>
          <cell r="H180">
            <v>258000</v>
          </cell>
          <cell r="I180">
            <v>239250</v>
          </cell>
          <cell r="J180">
            <v>125000</v>
          </cell>
        </row>
        <row r="181">
          <cell r="A181" t="str">
            <v>AMENDOINS PREPARADOS OU CONSERVADOS</v>
          </cell>
          <cell r="B181" t="str">
            <v>(3º Nível) AMENDOINS PREPARADOS OU CONSERVADOS</v>
          </cell>
          <cell r="C181">
            <v>2600893</v>
          </cell>
          <cell r="D181">
            <v>1770315</v>
          </cell>
          <cell r="E181">
            <v>544574</v>
          </cell>
          <cell r="F181">
            <v>267970</v>
          </cell>
          <cell r="G181">
            <v>22280</v>
          </cell>
          <cell r="H181">
            <v>7034</v>
          </cell>
          <cell r="I181">
            <v>74</v>
          </cell>
          <cell r="J181">
            <v>7</v>
          </cell>
        </row>
        <row r="182">
          <cell r="A182" t="str">
            <v>AMIDO DE MILHO</v>
          </cell>
          <cell r="B182" t="str">
            <v>(3º Nível) AMIDO DE MILHO</v>
          </cell>
          <cell r="C182">
            <v>974236</v>
          </cell>
          <cell r="D182">
            <v>2624474</v>
          </cell>
          <cell r="E182">
            <v>1691510</v>
          </cell>
          <cell r="F182">
            <v>5053319</v>
          </cell>
          <cell r="G182">
            <v>349732</v>
          </cell>
          <cell r="H182">
            <v>702558</v>
          </cell>
          <cell r="I182">
            <v>251617</v>
          </cell>
          <cell r="J182">
            <v>406837</v>
          </cell>
        </row>
        <row r="183">
          <cell r="A183" t="str">
            <v>AMIDO DE TRIGO</v>
          </cell>
          <cell r="B183" t="str">
            <v>(3º Nível) AMIDO DE TRIGO</v>
          </cell>
          <cell r="G183">
            <v>50649</v>
          </cell>
          <cell r="H183">
            <v>145136</v>
          </cell>
          <cell r="I183">
            <v>45121</v>
          </cell>
          <cell r="J183">
            <v>95000</v>
          </cell>
        </row>
        <row r="184">
          <cell r="A184" t="str">
            <v>AMOMOS E CARDAMOMOS</v>
          </cell>
          <cell r="B184" t="str">
            <v>(3º Nível) AMOMOS E CARDAMOMOS</v>
          </cell>
          <cell r="C184">
            <v>0</v>
          </cell>
          <cell r="D184">
            <v>0</v>
          </cell>
          <cell r="E184">
            <v>253</v>
          </cell>
          <cell r="F184">
            <v>4</v>
          </cell>
          <cell r="G184">
            <v>24</v>
          </cell>
          <cell r="H184">
            <v>2</v>
          </cell>
          <cell r="I184">
            <v>20626</v>
          </cell>
          <cell r="J184">
            <v>1000</v>
          </cell>
        </row>
        <row r="185">
          <cell r="A185" t="str">
            <v>ARROZ</v>
          </cell>
          <cell r="B185" t="str">
            <v>(3º Nível) ARROZ</v>
          </cell>
          <cell r="C185">
            <v>25848292</v>
          </cell>
          <cell r="D185">
            <v>84478826</v>
          </cell>
          <cell r="E185">
            <v>9188388</v>
          </cell>
          <cell r="F185">
            <v>17808211</v>
          </cell>
          <cell r="G185">
            <v>15625441</v>
          </cell>
          <cell r="H185">
            <v>50434455</v>
          </cell>
          <cell r="I185">
            <v>23325937</v>
          </cell>
          <cell r="J185">
            <v>71243831</v>
          </cell>
        </row>
        <row r="186">
          <cell r="A186" t="str">
            <v>ASININOS E MUARES VIVOS</v>
          </cell>
          <cell r="B186" t="str">
            <v>(3º Nível) ASININOS E MUARES VIVOS</v>
          </cell>
          <cell r="C186">
            <v>0</v>
          </cell>
          <cell r="D186">
            <v>0</v>
          </cell>
          <cell r="E186">
            <v>213</v>
          </cell>
          <cell r="F186">
            <v>11</v>
          </cell>
        </row>
        <row r="187">
          <cell r="A187" t="str">
            <v>ASPARGOS</v>
          </cell>
          <cell r="B187" t="str">
            <v>(3º Nível) ASPARGOS</v>
          </cell>
          <cell r="C187">
            <v>0</v>
          </cell>
          <cell r="D187">
            <v>0</v>
          </cell>
          <cell r="E187">
            <v>1297</v>
          </cell>
          <cell r="F187">
            <v>474</v>
          </cell>
          <cell r="G187">
            <v>399967</v>
          </cell>
          <cell r="H187">
            <v>121824</v>
          </cell>
          <cell r="I187">
            <v>429116</v>
          </cell>
          <cell r="J187">
            <v>134984</v>
          </cell>
        </row>
        <row r="188">
          <cell r="A188" t="str">
            <v>ASPARGOS PREPARADOS OU CONSERVADOS</v>
          </cell>
          <cell r="B188" t="str">
            <v>(3º Nível) ASPARGOS PREPARADOS OU CONSERVADOS</v>
          </cell>
          <cell r="C188">
            <v>0</v>
          </cell>
          <cell r="D188">
            <v>0</v>
          </cell>
          <cell r="E188">
            <v>542</v>
          </cell>
          <cell r="F188">
            <v>50</v>
          </cell>
          <cell r="G188">
            <v>89082</v>
          </cell>
          <cell r="H188">
            <v>45181</v>
          </cell>
          <cell r="I188">
            <v>35704</v>
          </cell>
          <cell r="J188">
            <v>12979</v>
          </cell>
        </row>
        <row r="189">
          <cell r="A189" t="str">
            <v>ATUM CONGELADO</v>
          </cell>
          <cell r="B189" t="str">
            <v>(3º Nível) ATUM CONGELADO</v>
          </cell>
          <cell r="C189">
            <v>517553</v>
          </cell>
          <cell r="D189">
            <v>192724</v>
          </cell>
          <cell r="E189">
            <v>144146</v>
          </cell>
          <cell r="F189">
            <v>59243</v>
          </cell>
        </row>
        <row r="190">
          <cell r="A190" t="str">
            <v>ATUM, FRESCO OU REFRIGERADO</v>
          </cell>
          <cell r="B190" t="str">
            <v>(3º Nível) ATUM, FRESCO OU REFRIGERADO</v>
          </cell>
          <cell r="C190">
            <v>230882</v>
          </cell>
          <cell r="D190">
            <v>28133</v>
          </cell>
          <cell r="E190">
            <v>323036</v>
          </cell>
          <cell r="F190">
            <v>43592</v>
          </cell>
        </row>
        <row r="191">
          <cell r="A191" t="str">
            <v>AVEIA</v>
          </cell>
          <cell r="B191" t="str">
            <v>(3º Nível) AVEIA</v>
          </cell>
          <cell r="C191">
            <v>55073</v>
          </cell>
          <cell r="D191">
            <v>441100</v>
          </cell>
          <cell r="E191">
            <v>40548</v>
          </cell>
          <cell r="F191">
            <v>316541</v>
          </cell>
        </row>
        <row r="192">
          <cell r="A192" t="str">
            <v>AVEIA EM FLOCOS OU ELABORADOS DE OUTRO MODO</v>
          </cell>
          <cell r="B192" t="str">
            <v>(3º Nível) AVEIA EM FLOCOS OU ELABORADOS DE OUTRO MODO</v>
          </cell>
          <cell r="C192">
            <v>3620</v>
          </cell>
          <cell r="D192">
            <v>1916</v>
          </cell>
          <cell r="E192">
            <v>29684</v>
          </cell>
          <cell r="F192">
            <v>43993</v>
          </cell>
          <cell r="G192">
            <v>32810</v>
          </cell>
          <cell r="H192">
            <v>18860</v>
          </cell>
          <cell r="I192">
            <v>1273</v>
          </cell>
          <cell r="J192">
            <v>480</v>
          </cell>
        </row>
        <row r="193">
          <cell r="A193" t="str">
            <v>AVELÃS</v>
          </cell>
          <cell r="B193" t="str">
            <v>(3º Nível) AVELÃS</v>
          </cell>
          <cell r="C193">
            <v>0</v>
          </cell>
          <cell r="D193">
            <v>0</v>
          </cell>
          <cell r="E193">
            <v>18</v>
          </cell>
          <cell r="F193">
            <v>1</v>
          </cell>
          <cell r="G193">
            <v>927513</v>
          </cell>
          <cell r="H193">
            <v>148300</v>
          </cell>
          <cell r="I193">
            <v>2033216</v>
          </cell>
          <cell r="J193">
            <v>254500</v>
          </cell>
        </row>
        <row r="194">
          <cell r="A194" t="str">
            <v>AVES DE RAPINA VIVAS</v>
          </cell>
          <cell r="B194" t="str">
            <v>(3º Nível) AVES DE RAPINA VIVAS</v>
          </cell>
          <cell r="G194">
            <v>824</v>
          </cell>
          <cell r="H194">
            <v>5</v>
          </cell>
          <cell r="I194">
            <v>0</v>
          </cell>
          <cell r="J194">
            <v>0</v>
          </cell>
        </row>
        <row r="195">
          <cell r="A195" t="str">
            <v>AZEITE DE OLIVA</v>
          </cell>
          <cell r="B195" t="str">
            <v>(3º Nível) AZEITE DE OLIVA</v>
          </cell>
          <cell r="C195">
            <v>8347</v>
          </cell>
          <cell r="D195">
            <v>1603</v>
          </cell>
          <cell r="E195">
            <v>10637</v>
          </cell>
          <cell r="F195">
            <v>2070</v>
          </cell>
          <cell r="G195">
            <v>26167059</v>
          </cell>
          <cell r="H195">
            <v>4807939</v>
          </cell>
          <cell r="I195">
            <v>24089629</v>
          </cell>
          <cell r="J195">
            <v>5323949</v>
          </cell>
        </row>
        <row r="196">
          <cell r="A196" t="str">
            <v>AZEITONAS PREPARADAS OU CONSERVADAS</v>
          </cell>
          <cell r="B196" t="str">
            <v>(3º Nível) AZEITONAS PREPARADAS OU CONSERVADAS</v>
          </cell>
          <cell r="C196">
            <v>35935</v>
          </cell>
          <cell r="D196">
            <v>21033</v>
          </cell>
          <cell r="E196">
            <v>25468</v>
          </cell>
          <cell r="F196">
            <v>5968</v>
          </cell>
          <cell r="G196">
            <v>8918813</v>
          </cell>
          <cell r="H196">
            <v>10568571</v>
          </cell>
          <cell r="I196">
            <v>7026951</v>
          </cell>
          <cell r="J196">
            <v>7874031</v>
          </cell>
        </row>
        <row r="197">
          <cell r="A197" t="str">
            <v>BACALHAU CONGELADO</v>
          </cell>
          <cell r="B197" t="str">
            <v>(3º Nível) BACALHAU CONGELADO</v>
          </cell>
          <cell r="C197">
            <v>0</v>
          </cell>
          <cell r="D197">
            <v>0</v>
          </cell>
          <cell r="E197">
            <v>67</v>
          </cell>
          <cell r="F197">
            <v>5</v>
          </cell>
          <cell r="G197">
            <v>1856092</v>
          </cell>
          <cell r="H197">
            <v>199055</v>
          </cell>
          <cell r="I197">
            <v>502916</v>
          </cell>
          <cell r="J197">
            <v>45463</v>
          </cell>
        </row>
        <row r="198">
          <cell r="A198" t="str">
            <v>BACALHAU, FRESCO OU REFRIGERADO</v>
          </cell>
          <cell r="B198" t="str">
            <v>(3º Nível) BACALHAU, FRESCO OU REFRIGERADO</v>
          </cell>
          <cell r="C198">
            <v>0</v>
          </cell>
          <cell r="D198">
            <v>0</v>
          </cell>
          <cell r="E198">
            <v>487</v>
          </cell>
          <cell r="F198">
            <v>55</v>
          </cell>
        </row>
        <row r="199">
          <cell r="A199" t="str">
            <v>BACALHAU, SECOS, SALGADOS OU DEFUMADOS</v>
          </cell>
          <cell r="B199" t="str">
            <v>(3º Nível) BACALHAU, SECOS, SALGADOS OU DEFUMADOS</v>
          </cell>
          <cell r="C199">
            <v>0</v>
          </cell>
          <cell r="D199">
            <v>0</v>
          </cell>
          <cell r="E199">
            <v>619</v>
          </cell>
          <cell r="F199">
            <v>37</v>
          </cell>
          <cell r="G199">
            <v>2005991</v>
          </cell>
          <cell r="H199">
            <v>236443</v>
          </cell>
          <cell r="I199">
            <v>2085477</v>
          </cell>
          <cell r="J199">
            <v>228273</v>
          </cell>
        </row>
        <row r="200">
          <cell r="A200" t="str">
            <v>BANANAS FRESCAS OU SECAS</v>
          </cell>
          <cell r="B200" t="str">
            <v>(3º Nível) BANANAS FRESCAS OU SECAS</v>
          </cell>
          <cell r="C200">
            <v>1264404</v>
          </cell>
          <cell r="D200">
            <v>4911282</v>
          </cell>
          <cell r="E200">
            <v>2023903</v>
          </cell>
          <cell r="F200">
            <v>6782129</v>
          </cell>
          <cell r="G200">
            <v>40807</v>
          </cell>
          <cell r="H200">
            <v>20480</v>
          </cell>
          <cell r="I200">
            <v>28001</v>
          </cell>
          <cell r="J200">
            <v>6000</v>
          </cell>
        </row>
        <row r="201">
          <cell r="A201" t="str">
            <v>BATATA-DOCE</v>
          </cell>
          <cell r="B201" t="str">
            <v>(3º Nível) BATATA-DOCE</v>
          </cell>
          <cell r="C201">
            <v>68602</v>
          </cell>
          <cell r="D201">
            <v>143630</v>
          </cell>
          <cell r="E201">
            <v>255223</v>
          </cell>
          <cell r="F201">
            <v>374036</v>
          </cell>
          <cell r="G201">
            <v>1775</v>
          </cell>
          <cell r="H201">
            <v>500</v>
          </cell>
          <cell r="I201">
            <v>0</v>
          </cell>
          <cell r="J201">
            <v>0</v>
          </cell>
        </row>
        <row r="202">
          <cell r="A202" t="str">
            <v>BATATAS</v>
          </cell>
          <cell r="B202" t="str">
            <v>(3º Nível) BATATAS</v>
          </cell>
          <cell r="C202">
            <v>150856</v>
          </cell>
          <cell r="D202">
            <v>887699</v>
          </cell>
          <cell r="E202">
            <v>33309</v>
          </cell>
          <cell r="F202">
            <v>109113</v>
          </cell>
          <cell r="G202">
            <v>0</v>
          </cell>
          <cell r="H202">
            <v>0</v>
          </cell>
          <cell r="I202">
            <v>1139758</v>
          </cell>
          <cell r="J202">
            <v>4162708</v>
          </cell>
        </row>
        <row r="203">
          <cell r="A203" t="str">
            <v>BATATAS CONGELADAS</v>
          </cell>
          <cell r="B203" t="str">
            <v>(3º Nível) BATATAS CONGELADAS</v>
          </cell>
          <cell r="C203">
            <v>0</v>
          </cell>
          <cell r="D203">
            <v>0</v>
          </cell>
          <cell r="E203">
            <v>10381</v>
          </cell>
          <cell r="F203">
            <v>7827</v>
          </cell>
        </row>
        <row r="204">
          <cell r="A204" t="str">
            <v>BATATAS PREPARADAS OU CONSERVADAS</v>
          </cell>
          <cell r="B204" t="str">
            <v>(3º Nível) BATATAS PREPARADAS OU CONSERVADAS</v>
          </cell>
          <cell r="C204">
            <v>67309</v>
          </cell>
          <cell r="D204">
            <v>13386</v>
          </cell>
          <cell r="E204">
            <v>43128</v>
          </cell>
          <cell r="F204">
            <v>13625</v>
          </cell>
          <cell r="G204">
            <v>23754099</v>
          </cell>
          <cell r="H204">
            <v>26390872</v>
          </cell>
          <cell r="I204">
            <v>28251389</v>
          </cell>
          <cell r="J204">
            <v>27294982</v>
          </cell>
        </row>
        <row r="205">
          <cell r="A205" t="str">
            <v>BORRACHA NATURAL</v>
          </cell>
          <cell r="B205" t="str">
            <v>(3º Nível) BORRACHA NATURAL</v>
          </cell>
          <cell r="C205">
            <v>150961</v>
          </cell>
          <cell r="D205">
            <v>53431</v>
          </cell>
          <cell r="E205">
            <v>7564</v>
          </cell>
          <cell r="F205">
            <v>2040</v>
          </cell>
          <cell r="G205">
            <v>29700111</v>
          </cell>
          <cell r="H205">
            <v>18854183</v>
          </cell>
          <cell r="I205">
            <v>25125014</v>
          </cell>
          <cell r="J205">
            <v>16328505</v>
          </cell>
        </row>
        <row r="206">
          <cell r="A206" t="str">
            <v>BOVINOS VIVOS</v>
          </cell>
          <cell r="B206" t="str">
            <v>(3º Nível) BOVINOS VIVOS</v>
          </cell>
          <cell r="C206">
            <v>31881305</v>
          </cell>
          <cell r="D206">
            <v>12108619</v>
          </cell>
          <cell r="E206">
            <v>32264231</v>
          </cell>
          <cell r="F206">
            <v>19175731</v>
          </cell>
          <cell r="G206">
            <v>10000</v>
          </cell>
          <cell r="H206">
            <v>1845</v>
          </cell>
          <cell r="I206">
            <v>0</v>
          </cell>
          <cell r="J206">
            <v>0</v>
          </cell>
        </row>
        <row r="207">
          <cell r="A207" t="str">
            <v>BULBOS,  TUBÉRCULOS, RIZOMAS E SIMILARES</v>
          </cell>
          <cell r="B207" t="str">
            <v>(3º Nível) BULBOS,  TUBÉRCULOS, RIZOMAS E SIMILARES</v>
          </cell>
          <cell r="C207">
            <v>1488483</v>
          </cell>
          <cell r="D207">
            <v>626201</v>
          </cell>
          <cell r="E207">
            <v>1130116</v>
          </cell>
          <cell r="F207">
            <v>584395</v>
          </cell>
          <cell r="G207">
            <v>304198</v>
          </cell>
          <cell r="H207">
            <v>119364</v>
          </cell>
          <cell r="I207">
            <v>63550</v>
          </cell>
          <cell r="J207">
            <v>55266</v>
          </cell>
        </row>
        <row r="208">
          <cell r="A208" t="str">
            <v>CACAU EM PÓ</v>
          </cell>
          <cell r="B208" t="str">
            <v>(3º Nível) CACAU EM PÓ</v>
          </cell>
          <cell r="C208">
            <v>6438657</v>
          </cell>
          <cell r="D208">
            <v>2491342</v>
          </cell>
          <cell r="E208">
            <v>4630706</v>
          </cell>
          <cell r="F208">
            <v>1897345</v>
          </cell>
          <cell r="G208">
            <v>5159052</v>
          </cell>
          <cell r="H208">
            <v>2784850</v>
          </cell>
          <cell r="I208">
            <v>2006680</v>
          </cell>
          <cell r="J208">
            <v>1020590</v>
          </cell>
        </row>
        <row r="209">
          <cell r="A209" t="str">
            <v>CACAU INTEIRO OU PARTIDO</v>
          </cell>
          <cell r="B209" t="str">
            <v>(3º Nível) CACAU INTEIRO OU PARTIDO</v>
          </cell>
          <cell r="C209">
            <v>198371</v>
          </cell>
          <cell r="D209">
            <v>38200</v>
          </cell>
          <cell r="E209">
            <v>11046</v>
          </cell>
          <cell r="F209">
            <v>2027</v>
          </cell>
          <cell r="G209">
            <v>0</v>
          </cell>
          <cell r="H209">
            <v>0</v>
          </cell>
          <cell r="I209">
            <v>6115</v>
          </cell>
          <cell r="J209">
            <v>842</v>
          </cell>
        </row>
        <row r="210">
          <cell r="A210" t="str">
            <v>CACHAÇA</v>
          </cell>
          <cell r="B210" t="str">
            <v>(3º Nível) CACHAÇA</v>
          </cell>
          <cell r="C210">
            <v>1608213</v>
          </cell>
          <cell r="D210">
            <v>857731</v>
          </cell>
          <cell r="E210">
            <v>1539553</v>
          </cell>
          <cell r="F210">
            <v>782959</v>
          </cell>
          <cell r="G210">
            <v>8517</v>
          </cell>
          <cell r="H210">
            <v>30499</v>
          </cell>
          <cell r="I210">
            <v>27188</v>
          </cell>
          <cell r="J210">
            <v>3106</v>
          </cell>
        </row>
        <row r="211">
          <cell r="A211" t="str">
            <v>CAFÉ SOLÚVEL</v>
          </cell>
          <cell r="B211" t="str">
            <v>(3º Nível) CAFÉ SOLÚVEL</v>
          </cell>
          <cell r="C211">
            <v>36507305</v>
          </cell>
          <cell r="D211">
            <v>5248552</v>
          </cell>
          <cell r="E211">
            <v>43178003</v>
          </cell>
          <cell r="F211">
            <v>6987493</v>
          </cell>
          <cell r="G211">
            <v>92694</v>
          </cell>
          <cell r="H211">
            <v>9240</v>
          </cell>
          <cell r="I211">
            <v>261301</v>
          </cell>
          <cell r="J211">
            <v>24368</v>
          </cell>
        </row>
        <row r="212">
          <cell r="A212" t="str">
            <v>CAFÉ TORRADO</v>
          </cell>
          <cell r="B212" t="str">
            <v>(3º Nível) CAFÉ TORRADO</v>
          </cell>
          <cell r="C212">
            <v>802620</v>
          </cell>
          <cell r="D212">
            <v>121485</v>
          </cell>
          <cell r="E212">
            <v>765935</v>
          </cell>
          <cell r="F212">
            <v>98967</v>
          </cell>
          <cell r="G212">
            <v>4796946</v>
          </cell>
          <cell r="H212">
            <v>302124</v>
          </cell>
          <cell r="I212">
            <v>6402309</v>
          </cell>
          <cell r="J212">
            <v>365033</v>
          </cell>
        </row>
        <row r="213">
          <cell r="A213" t="str">
            <v>CAFÉ VERDE</v>
          </cell>
          <cell r="B213" t="str">
            <v>(3º Nível) CAFÉ VERDE</v>
          </cell>
          <cell r="C213">
            <v>310342277</v>
          </cell>
          <cell r="D213">
            <v>129441842</v>
          </cell>
          <cell r="E213">
            <v>317617032</v>
          </cell>
          <cell r="F213">
            <v>167903750</v>
          </cell>
          <cell r="G213">
            <v>835</v>
          </cell>
          <cell r="H213">
            <v>48</v>
          </cell>
          <cell r="I213">
            <v>55682</v>
          </cell>
          <cell r="J213">
            <v>16031</v>
          </cell>
        </row>
        <row r="214">
          <cell r="A214" t="str">
            <v>CALÇADOS DE COURO</v>
          </cell>
          <cell r="B214" t="str">
            <v>(3º Nível) CALÇADOS DE COURO</v>
          </cell>
          <cell r="C214">
            <v>35113316</v>
          </cell>
          <cell r="D214">
            <v>946050</v>
          </cell>
          <cell r="E214">
            <v>27920508</v>
          </cell>
          <cell r="F214">
            <v>839797</v>
          </cell>
          <cell r="G214">
            <v>4097619</v>
          </cell>
          <cell r="H214">
            <v>121950</v>
          </cell>
          <cell r="I214">
            <v>5644296</v>
          </cell>
          <cell r="J214">
            <v>138474</v>
          </cell>
        </row>
        <row r="215">
          <cell r="A215" t="str">
            <v>CALDOS E SOPAS E PREPARAÇÕES P/ CALDOS E SOPAS</v>
          </cell>
          <cell r="B215" t="str">
            <v>(3º Nível) CALDOS E SOPAS E PREPARAÇÕES P/ CALDOS E SOPAS</v>
          </cell>
          <cell r="C215">
            <v>705959</v>
          </cell>
          <cell r="D215">
            <v>337932</v>
          </cell>
          <cell r="E215">
            <v>336121</v>
          </cell>
          <cell r="F215">
            <v>199480</v>
          </cell>
          <cell r="G215">
            <v>63537</v>
          </cell>
          <cell r="H215">
            <v>23379</v>
          </cell>
          <cell r="I215">
            <v>112463</v>
          </cell>
          <cell r="J215">
            <v>21696</v>
          </cell>
        </row>
        <row r="216">
          <cell r="A216" t="str">
            <v>CAMARÕES, CONGELADOS</v>
          </cell>
          <cell r="B216" t="str">
            <v>(3º Nível) CAMARÕES, CONGELADOS</v>
          </cell>
          <cell r="C216">
            <v>492896</v>
          </cell>
          <cell r="D216">
            <v>31200</v>
          </cell>
          <cell r="E216">
            <v>561775</v>
          </cell>
          <cell r="F216">
            <v>33445</v>
          </cell>
          <cell r="G216">
            <v>276055</v>
          </cell>
          <cell r="H216">
            <v>21620</v>
          </cell>
          <cell r="I216">
            <v>125153</v>
          </cell>
          <cell r="J216">
            <v>17078</v>
          </cell>
        </row>
        <row r="217">
          <cell r="A217" t="str">
            <v>CAMARÕES, NÃO CONGELADOS</v>
          </cell>
          <cell r="B217" t="str">
            <v>(3º Nível) CAMARÕES, NÃO CONGELADOS</v>
          </cell>
          <cell r="C217">
            <v>0</v>
          </cell>
          <cell r="D217">
            <v>0</v>
          </cell>
          <cell r="E217">
            <v>621</v>
          </cell>
          <cell r="F217">
            <v>197</v>
          </cell>
        </row>
        <row r="218">
          <cell r="A218" t="str">
            <v>CANELA</v>
          </cell>
          <cell r="B218" t="str">
            <v>(3º Nível) CANELA</v>
          </cell>
          <cell r="C218">
            <v>489</v>
          </cell>
          <cell r="D218">
            <v>378</v>
          </cell>
          <cell r="E218">
            <v>560</v>
          </cell>
          <cell r="F218">
            <v>66</v>
          </cell>
          <cell r="G218">
            <v>443838</v>
          </cell>
          <cell r="H218">
            <v>121370</v>
          </cell>
          <cell r="I218">
            <v>680896</v>
          </cell>
          <cell r="J218">
            <v>182445</v>
          </cell>
        </row>
        <row r="219">
          <cell r="A219" t="str">
            <v>CAQUIS FRESCOS</v>
          </cell>
          <cell r="B219" t="str">
            <v>(3º Nível) CAQUIS FRESCOS</v>
          </cell>
          <cell r="C219">
            <v>1060</v>
          </cell>
          <cell r="D219">
            <v>380</v>
          </cell>
          <cell r="E219">
            <v>3139</v>
          </cell>
          <cell r="F219">
            <v>2701</v>
          </cell>
        </row>
        <row r="220">
          <cell r="A220" t="str">
            <v>CARANGUEJOS, CONGELADOS</v>
          </cell>
          <cell r="B220" t="str">
            <v>(3º Nível) CARANGUEJOS, CONGELADOS</v>
          </cell>
          <cell r="C220">
            <v>50712</v>
          </cell>
          <cell r="D220">
            <v>8600</v>
          </cell>
          <cell r="E220">
            <v>325</v>
          </cell>
          <cell r="F220">
            <v>56</v>
          </cell>
          <cell r="G220">
            <v>0</v>
          </cell>
          <cell r="H220">
            <v>0</v>
          </cell>
          <cell r="I220">
            <v>104400</v>
          </cell>
          <cell r="J220">
            <v>3796</v>
          </cell>
        </row>
        <row r="221">
          <cell r="A221" t="str">
            <v>CARNE BOVINA in natura</v>
          </cell>
          <cell r="B221" t="str">
            <v>(3º Nível) CARNE BOVINA in natura</v>
          </cell>
          <cell r="C221">
            <v>227925905</v>
          </cell>
          <cell r="D221">
            <v>54509938</v>
          </cell>
          <cell r="E221">
            <v>430510716</v>
          </cell>
          <cell r="F221">
            <v>111511748</v>
          </cell>
          <cell r="G221">
            <v>16611839</v>
          </cell>
          <cell r="H221">
            <v>2446327</v>
          </cell>
          <cell r="I221">
            <v>15565727</v>
          </cell>
          <cell r="J221">
            <v>2435685</v>
          </cell>
        </row>
        <row r="222">
          <cell r="A222" t="str">
            <v>CARNE BOVINA INDUSTRIALIZADA</v>
          </cell>
          <cell r="B222" t="str">
            <v>(3º Nível) CARNE BOVINA INDUSTRIALIZADA</v>
          </cell>
          <cell r="C222">
            <v>17424501</v>
          </cell>
          <cell r="D222">
            <v>3218424</v>
          </cell>
          <cell r="E222">
            <v>43158872</v>
          </cell>
          <cell r="F222">
            <v>7511953</v>
          </cell>
          <cell r="G222">
            <v>67690</v>
          </cell>
          <cell r="H222">
            <v>20058</v>
          </cell>
          <cell r="I222">
            <v>28135</v>
          </cell>
          <cell r="J222">
            <v>6111</v>
          </cell>
        </row>
        <row r="223">
          <cell r="A223" t="str">
            <v>CARNE DE FRANGO in natura</v>
          </cell>
          <cell r="B223" t="str">
            <v>(3º Nível) CARNE DE FRANGO in natura</v>
          </cell>
          <cell r="C223">
            <v>329600786</v>
          </cell>
          <cell r="D223">
            <v>221509396</v>
          </cell>
          <cell r="E223">
            <v>605260549</v>
          </cell>
          <cell r="F223">
            <v>368150297</v>
          </cell>
          <cell r="G223">
            <v>1261187</v>
          </cell>
          <cell r="H223">
            <v>355500</v>
          </cell>
          <cell r="I223">
            <v>854305</v>
          </cell>
          <cell r="J223">
            <v>376969</v>
          </cell>
        </row>
        <row r="224">
          <cell r="A224" t="str">
            <v>CARNE DE FRANGO INDUSTRIALIZADA</v>
          </cell>
          <cell r="B224" t="str">
            <v>(3º Nível) CARNE DE FRANGO INDUSTRIALIZADA</v>
          </cell>
          <cell r="C224">
            <v>26988333</v>
          </cell>
          <cell r="D224">
            <v>10221254</v>
          </cell>
          <cell r="E224">
            <v>24691036</v>
          </cell>
          <cell r="F224">
            <v>8434288</v>
          </cell>
        </row>
        <row r="225">
          <cell r="A225" t="str">
            <v>CARNE DE OVINO in natura</v>
          </cell>
          <cell r="B225" t="str">
            <v>(3º Nível) CARNE DE OVINO in natura</v>
          </cell>
          <cell r="C225">
            <v>0</v>
          </cell>
          <cell r="D225">
            <v>0</v>
          </cell>
          <cell r="E225">
            <v>36304</v>
          </cell>
          <cell r="F225">
            <v>4217</v>
          </cell>
          <cell r="G225">
            <v>3343791</v>
          </cell>
          <cell r="H225">
            <v>557536</v>
          </cell>
          <cell r="I225">
            <v>2236575</v>
          </cell>
          <cell r="J225">
            <v>363434</v>
          </cell>
        </row>
        <row r="226">
          <cell r="A226" t="str">
            <v>CARNE DE PATO in natura</v>
          </cell>
          <cell r="B226" t="str">
            <v>(3º Nível) CARNE DE PATO in natura</v>
          </cell>
          <cell r="C226">
            <v>73546</v>
          </cell>
          <cell r="D226">
            <v>26001</v>
          </cell>
          <cell r="E226">
            <v>461933</v>
          </cell>
          <cell r="F226">
            <v>196369</v>
          </cell>
          <cell r="G226">
            <v>0</v>
          </cell>
          <cell r="H226">
            <v>0</v>
          </cell>
          <cell r="I226">
            <v>140138</v>
          </cell>
          <cell r="J226">
            <v>6804</v>
          </cell>
        </row>
        <row r="227">
          <cell r="A227" t="str">
            <v>CARNE DE PERU in natura</v>
          </cell>
          <cell r="B227" t="str">
            <v>(3º Nível) CARNE DE PERU in natura</v>
          </cell>
          <cell r="C227">
            <v>7536767</v>
          </cell>
          <cell r="D227">
            <v>4455622</v>
          </cell>
          <cell r="E227">
            <v>6488198</v>
          </cell>
          <cell r="F227">
            <v>2986042</v>
          </cell>
        </row>
        <row r="228">
          <cell r="A228" t="str">
            <v>CARNE DE PERU INDUSTRIALIZADA</v>
          </cell>
          <cell r="B228" t="str">
            <v>(3º Nível) CARNE DE PERU INDUSTRIALIZADA</v>
          </cell>
          <cell r="C228">
            <v>902831</v>
          </cell>
          <cell r="D228">
            <v>299554</v>
          </cell>
          <cell r="E228">
            <v>246625</v>
          </cell>
          <cell r="F228">
            <v>71392</v>
          </cell>
        </row>
        <row r="229">
          <cell r="A229" t="str">
            <v>CARNE SUÍNA in natura</v>
          </cell>
          <cell r="B229" t="str">
            <v>(3º Nível) CARNE SUÍNA in natura</v>
          </cell>
          <cell r="C229">
            <v>58703943</v>
          </cell>
          <cell r="D229">
            <v>30160218</v>
          </cell>
          <cell r="E229">
            <v>128110938</v>
          </cell>
          <cell r="F229">
            <v>55657858</v>
          </cell>
        </row>
        <row r="230">
          <cell r="A230" t="str">
            <v>CARNE SUÍNA INDUSTRIALIZADA</v>
          </cell>
          <cell r="B230" t="str">
            <v>(3º Nível) CARNE SUÍNA INDUSTRIALIZADA</v>
          </cell>
          <cell r="C230">
            <v>1536165</v>
          </cell>
          <cell r="D230">
            <v>765728</v>
          </cell>
          <cell r="E230">
            <v>1751151</v>
          </cell>
          <cell r="F230">
            <v>779849</v>
          </cell>
          <cell r="G230">
            <v>7349</v>
          </cell>
          <cell r="H230">
            <v>615</v>
          </cell>
          <cell r="I230">
            <v>5495</v>
          </cell>
          <cell r="J230">
            <v>514</v>
          </cell>
        </row>
        <row r="231">
          <cell r="A231" t="str">
            <v>CARNES DE CAPRINO in natura</v>
          </cell>
          <cell r="B231" t="str">
            <v>(3º Nível) CARNES DE CAPRINO in natura</v>
          </cell>
          <cell r="C231">
            <v>0</v>
          </cell>
          <cell r="D231">
            <v>0</v>
          </cell>
          <cell r="E231">
            <v>510</v>
          </cell>
          <cell r="F231">
            <v>42</v>
          </cell>
        </row>
        <row r="232">
          <cell r="A232" t="str">
            <v>CARNES DE CAVALO, ASININO E MUAR</v>
          </cell>
          <cell r="B232" t="str">
            <v>(3º Nível) CARNES DE CAVALO, ASININO E MUAR</v>
          </cell>
          <cell r="C232">
            <v>324462</v>
          </cell>
          <cell r="D232">
            <v>167996</v>
          </cell>
          <cell r="E232">
            <v>263264</v>
          </cell>
          <cell r="F232">
            <v>107690</v>
          </cell>
        </row>
        <row r="233">
          <cell r="A233" t="str">
            <v>CASEINAS E CASEINATOS</v>
          </cell>
          <cell r="B233" t="str">
            <v>(3º Nível) CASEINAS E CASEINATOS</v>
          </cell>
          <cell r="C233">
            <v>0</v>
          </cell>
          <cell r="D233">
            <v>0</v>
          </cell>
          <cell r="E233">
            <v>2415</v>
          </cell>
          <cell r="F233">
            <v>210</v>
          </cell>
          <cell r="G233">
            <v>1650653</v>
          </cell>
          <cell r="H233">
            <v>255038</v>
          </cell>
          <cell r="I233">
            <v>2595094</v>
          </cell>
          <cell r="J233">
            <v>404722</v>
          </cell>
        </row>
        <row r="234">
          <cell r="A234" t="str">
            <v>CASTANHA DE CAJÚ</v>
          </cell>
          <cell r="B234" t="str">
            <v>(3º Nível) CASTANHA DE CAJÚ</v>
          </cell>
          <cell r="C234">
            <v>11636465</v>
          </cell>
          <cell r="D234">
            <v>1219414</v>
          </cell>
          <cell r="E234">
            <v>8229865</v>
          </cell>
          <cell r="F234">
            <v>1127730</v>
          </cell>
          <cell r="G234">
            <v>413826</v>
          </cell>
          <cell r="H234">
            <v>56700</v>
          </cell>
          <cell r="I234">
            <v>3735704</v>
          </cell>
          <cell r="J234">
            <v>5048000</v>
          </cell>
        </row>
        <row r="235">
          <cell r="A235" t="str">
            <v>CASTANHA DO PARÁ</v>
          </cell>
          <cell r="B235" t="str">
            <v>(3º Nível) CASTANHA DO PARÁ</v>
          </cell>
          <cell r="C235">
            <v>7543013</v>
          </cell>
          <cell r="D235">
            <v>1288695</v>
          </cell>
          <cell r="E235">
            <v>1753973</v>
          </cell>
          <cell r="F235">
            <v>376074</v>
          </cell>
          <cell r="G235">
            <v>0</v>
          </cell>
          <cell r="H235">
            <v>0</v>
          </cell>
          <cell r="I235">
            <v>213967</v>
          </cell>
          <cell r="J235">
            <v>66028</v>
          </cell>
        </row>
        <row r="236">
          <cell r="A236" t="str">
            <v>CASULOS DE BICHO-DA-SEDA E SEDA CRUA</v>
          </cell>
          <cell r="B236" t="str">
            <v>(3º Nível) CASULOS DE BICHO-DA-SEDA E SEDA CRUA</v>
          </cell>
          <cell r="G236">
            <v>0</v>
          </cell>
          <cell r="H236">
            <v>0</v>
          </cell>
          <cell r="I236">
            <v>138629</v>
          </cell>
          <cell r="J236">
            <v>2402</v>
          </cell>
        </row>
        <row r="237">
          <cell r="A237" t="str">
            <v>CAVALOS VIVOS</v>
          </cell>
          <cell r="B237" t="str">
            <v>(3º Nível) CAVALOS VIVOS</v>
          </cell>
          <cell r="C237">
            <v>1597553</v>
          </cell>
          <cell r="D237">
            <v>32550</v>
          </cell>
          <cell r="E237">
            <v>5172469</v>
          </cell>
          <cell r="F237">
            <v>14422</v>
          </cell>
          <cell r="G237">
            <v>480528</v>
          </cell>
          <cell r="H237">
            <v>7400</v>
          </cell>
          <cell r="I237">
            <v>137670</v>
          </cell>
          <cell r="J237">
            <v>4450</v>
          </cell>
        </row>
        <row r="238">
          <cell r="A238" t="str">
            <v>CEBOLAS</v>
          </cell>
          <cell r="B238" t="str">
            <v>(3º Nível) CEBOLAS</v>
          </cell>
          <cell r="C238">
            <v>26087</v>
          </cell>
          <cell r="D238">
            <v>160060</v>
          </cell>
          <cell r="E238">
            <v>28910</v>
          </cell>
          <cell r="F238">
            <v>24463</v>
          </cell>
          <cell r="G238">
            <v>4652757</v>
          </cell>
          <cell r="H238">
            <v>14422378</v>
          </cell>
          <cell r="I238">
            <v>5474544</v>
          </cell>
          <cell r="J238">
            <v>28366424</v>
          </cell>
        </row>
        <row r="239">
          <cell r="A239" t="str">
            <v>CEBOLAS SECAS</v>
          </cell>
          <cell r="B239" t="str">
            <v>(3º Nível) CEBOLAS SECAS</v>
          </cell>
          <cell r="C239">
            <v>11934</v>
          </cell>
          <cell r="D239">
            <v>62753</v>
          </cell>
          <cell r="E239">
            <v>8968</v>
          </cell>
          <cell r="F239">
            <v>7127</v>
          </cell>
          <cell r="G239">
            <v>836411</v>
          </cell>
          <cell r="H239">
            <v>568920</v>
          </cell>
          <cell r="I239">
            <v>821553</v>
          </cell>
          <cell r="J239">
            <v>461973</v>
          </cell>
        </row>
        <row r="240">
          <cell r="A240" t="str">
            <v>CELULOSE</v>
          </cell>
          <cell r="B240" t="str">
            <v>(3º Nível) CELULOSE</v>
          </cell>
          <cell r="C240">
            <v>832170277</v>
          </cell>
          <cell r="D240">
            <v>1423312866</v>
          </cell>
          <cell r="E240">
            <v>661476458</v>
          </cell>
          <cell r="F240">
            <v>1209037023</v>
          </cell>
          <cell r="G240">
            <v>16902896</v>
          </cell>
          <cell r="H240">
            <v>20356943</v>
          </cell>
          <cell r="I240">
            <v>17920202</v>
          </cell>
          <cell r="J240">
            <v>21201235</v>
          </cell>
        </row>
        <row r="241">
          <cell r="A241" t="str">
            <v>CENOURAS E NABOS</v>
          </cell>
          <cell r="B241" t="str">
            <v>(3º Nível) CENOURAS E NABOS</v>
          </cell>
          <cell r="C241">
            <v>14464</v>
          </cell>
          <cell r="D241">
            <v>58338</v>
          </cell>
          <cell r="E241">
            <v>20099</v>
          </cell>
          <cell r="F241">
            <v>16350</v>
          </cell>
          <cell r="G241">
            <v>64983</v>
          </cell>
          <cell r="H241">
            <v>31350</v>
          </cell>
          <cell r="I241">
            <v>70439</v>
          </cell>
          <cell r="J241">
            <v>35950</v>
          </cell>
        </row>
        <row r="242">
          <cell r="A242" t="str">
            <v>CERAS DE ABELHA</v>
          </cell>
          <cell r="B242" t="str">
            <v>(3º Nível) CERAS DE ABELHA</v>
          </cell>
          <cell r="C242">
            <v>429879</v>
          </cell>
          <cell r="D242">
            <v>2070</v>
          </cell>
          <cell r="E242">
            <v>1205930</v>
          </cell>
          <cell r="F242">
            <v>5093</v>
          </cell>
        </row>
        <row r="243">
          <cell r="A243" t="str">
            <v>CERDAS E PÊLOS DE ANIMAIS</v>
          </cell>
          <cell r="B243" t="str">
            <v>(3º Nível) CERDAS E PÊLOS DE ANIMAIS</v>
          </cell>
          <cell r="C243">
            <v>79148</v>
          </cell>
          <cell r="D243">
            <v>135</v>
          </cell>
          <cell r="E243">
            <v>92539</v>
          </cell>
          <cell r="F243">
            <v>222</v>
          </cell>
          <cell r="G243">
            <v>348498</v>
          </cell>
          <cell r="H243">
            <v>37458</v>
          </cell>
          <cell r="I243">
            <v>257088</v>
          </cell>
          <cell r="J243">
            <v>18707</v>
          </cell>
        </row>
        <row r="244">
          <cell r="A244" t="str">
            <v>CEREJAS FRESCAS</v>
          </cell>
          <cell r="B244" t="str">
            <v>(3º Nível) CEREJAS FRESCAS</v>
          </cell>
          <cell r="C244">
            <v>0</v>
          </cell>
          <cell r="D244">
            <v>0</v>
          </cell>
          <cell r="E244">
            <v>18</v>
          </cell>
          <cell r="F244">
            <v>20</v>
          </cell>
          <cell r="G244">
            <v>439954</v>
          </cell>
          <cell r="H244">
            <v>47747</v>
          </cell>
          <cell r="I244">
            <v>447436</v>
          </cell>
          <cell r="J244">
            <v>58387</v>
          </cell>
        </row>
        <row r="245">
          <cell r="A245" t="str">
            <v>CEREJAS PREPARADAS OU CONSERVADAS</v>
          </cell>
          <cell r="B245" t="str">
            <v>(3º Nível) CEREJAS PREPARADAS OU CONSERVADAS</v>
          </cell>
          <cell r="C245">
            <v>10063</v>
          </cell>
          <cell r="D245">
            <v>1980</v>
          </cell>
          <cell r="E245">
            <v>2993</v>
          </cell>
          <cell r="F245">
            <v>280</v>
          </cell>
          <cell r="G245">
            <v>655145</v>
          </cell>
          <cell r="H245">
            <v>221955</v>
          </cell>
          <cell r="I245">
            <v>680716</v>
          </cell>
          <cell r="J245">
            <v>282078</v>
          </cell>
        </row>
        <row r="246">
          <cell r="A246" t="str">
            <v>CERVEJA</v>
          </cell>
          <cell r="B246" t="str">
            <v>(3º Nível) CERVEJA</v>
          </cell>
          <cell r="C246">
            <v>3067050</v>
          </cell>
          <cell r="D246">
            <v>4974048</v>
          </cell>
          <cell r="E246">
            <v>4430914</v>
          </cell>
          <cell r="F246">
            <v>6926833</v>
          </cell>
          <cell r="G246">
            <v>3809973</v>
          </cell>
          <cell r="H246">
            <v>4147086</v>
          </cell>
          <cell r="I246">
            <v>1592262</v>
          </cell>
          <cell r="J246">
            <v>1617038</v>
          </cell>
        </row>
        <row r="247">
          <cell r="A247" t="str">
            <v>CEVADA</v>
          </cell>
          <cell r="B247" t="str">
            <v>(3º Nível) CEVADA</v>
          </cell>
          <cell r="C247">
            <v>0</v>
          </cell>
          <cell r="D247">
            <v>0</v>
          </cell>
          <cell r="E247">
            <v>56</v>
          </cell>
          <cell r="F247">
            <v>18</v>
          </cell>
          <cell r="G247">
            <v>9930712</v>
          </cell>
          <cell r="H247">
            <v>39551111</v>
          </cell>
          <cell r="I247">
            <v>19706372</v>
          </cell>
          <cell r="J247">
            <v>65350010</v>
          </cell>
        </row>
        <row r="248">
          <cell r="A248" t="str">
            <v>CHÁ PRETO</v>
          </cell>
          <cell r="B248" t="str">
            <v>(3º Nível) CHÁ PRETO</v>
          </cell>
          <cell r="C248">
            <v>1346</v>
          </cell>
          <cell r="D248">
            <v>150</v>
          </cell>
          <cell r="E248">
            <v>2777</v>
          </cell>
          <cell r="F248">
            <v>1360</v>
          </cell>
          <cell r="G248">
            <v>100071</v>
          </cell>
          <cell r="H248">
            <v>61846</v>
          </cell>
          <cell r="I248">
            <v>164749</v>
          </cell>
          <cell r="J248">
            <v>19968</v>
          </cell>
        </row>
        <row r="249">
          <cell r="A249" t="str">
            <v>CHÁ VERDE</v>
          </cell>
          <cell r="B249" t="str">
            <v>(3º Nível) CHÁ VERDE</v>
          </cell>
          <cell r="C249">
            <v>197798</v>
          </cell>
          <cell r="D249">
            <v>18749</v>
          </cell>
          <cell r="E249">
            <v>97921</v>
          </cell>
          <cell r="F249">
            <v>17029</v>
          </cell>
          <cell r="G249">
            <v>262191</v>
          </cell>
          <cell r="H249">
            <v>60014</v>
          </cell>
          <cell r="I249">
            <v>167782</v>
          </cell>
          <cell r="J249">
            <v>38318</v>
          </cell>
        </row>
        <row r="250">
          <cell r="A250" t="str">
            <v>CHARUTOS E CIGARRILHAS</v>
          </cell>
          <cell r="B250" t="str">
            <v>(3º Nível) CHARUTOS E CIGARRILHAS</v>
          </cell>
          <cell r="C250">
            <v>17051</v>
          </cell>
          <cell r="D250">
            <v>167</v>
          </cell>
          <cell r="E250">
            <v>5749</v>
          </cell>
          <cell r="F250">
            <v>70</v>
          </cell>
          <cell r="G250">
            <v>16033</v>
          </cell>
          <cell r="H250">
            <v>3590</v>
          </cell>
          <cell r="I250">
            <v>137712</v>
          </cell>
          <cell r="J250">
            <v>13436</v>
          </cell>
        </row>
        <row r="251">
          <cell r="A251" t="str">
            <v>CHICÓRIA</v>
          </cell>
          <cell r="B251" t="str">
            <v>(3º Nível) CHICÓRIA</v>
          </cell>
          <cell r="C251">
            <v>0</v>
          </cell>
          <cell r="D251">
            <v>0</v>
          </cell>
          <cell r="E251">
            <v>3500</v>
          </cell>
          <cell r="F251">
            <v>2708</v>
          </cell>
          <cell r="G251">
            <v>2899</v>
          </cell>
          <cell r="H251">
            <v>1280</v>
          </cell>
          <cell r="I251">
            <v>2459</v>
          </cell>
          <cell r="J251">
            <v>1280</v>
          </cell>
        </row>
        <row r="252">
          <cell r="A252" t="str">
            <v>CHOCOLATE E PREPARAÇÕES ALIM. CONT. CACAU</v>
          </cell>
          <cell r="B252" t="str">
            <v>(3º Nível) CHOCOLATE E PREPARAÇÕES ALIM. CONT. CACAU</v>
          </cell>
          <cell r="C252">
            <v>10836145</v>
          </cell>
          <cell r="D252">
            <v>2729836</v>
          </cell>
          <cell r="E252">
            <v>9058618</v>
          </cell>
          <cell r="F252">
            <v>2394579</v>
          </cell>
          <cell r="G252">
            <v>12420226</v>
          </cell>
          <cell r="H252">
            <v>60378814</v>
          </cell>
          <cell r="I252">
            <v>7622506</v>
          </cell>
          <cell r="J252">
            <v>1146433</v>
          </cell>
        </row>
        <row r="253">
          <cell r="A253" t="str">
            <v>CIGARROS</v>
          </cell>
          <cell r="B253" t="str">
            <v>(3º Nível) CIGARROS</v>
          </cell>
          <cell r="C253">
            <v>1907541</v>
          </cell>
          <cell r="D253">
            <v>290423</v>
          </cell>
          <cell r="E253">
            <v>1140636</v>
          </cell>
          <cell r="F253">
            <v>111354</v>
          </cell>
          <cell r="G253">
            <v>1429522</v>
          </cell>
          <cell r="H253">
            <v>98644</v>
          </cell>
          <cell r="I253">
            <v>212551</v>
          </cell>
          <cell r="J253">
            <v>10644</v>
          </cell>
        </row>
        <row r="254">
          <cell r="A254" t="str">
            <v>CLEMENTINAS</v>
          </cell>
          <cell r="B254" t="str">
            <v>(3º Nível) CLEMENTINAS</v>
          </cell>
          <cell r="G254">
            <v>16842</v>
          </cell>
          <cell r="H254">
            <v>16960</v>
          </cell>
          <cell r="I254">
            <v>14784</v>
          </cell>
          <cell r="J254">
            <v>21120</v>
          </cell>
        </row>
        <row r="255">
          <cell r="A255" t="str">
            <v>COCOS (ENDOCARPO)</v>
          </cell>
          <cell r="B255" t="str">
            <v>(3º Nível) COCOS (ENDOCARPO)</v>
          </cell>
          <cell r="C255">
            <v>11136</v>
          </cell>
          <cell r="D255">
            <v>11200</v>
          </cell>
          <cell r="E255">
            <v>5952</v>
          </cell>
          <cell r="F255">
            <v>12224</v>
          </cell>
        </row>
        <row r="256">
          <cell r="A256" t="str">
            <v>COCOS FRESCOS OU SECOS</v>
          </cell>
          <cell r="B256" t="str">
            <v>(3º Nível) COCOS FRESCOS OU SECOS</v>
          </cell>
          <cell r="C256">
            <v>70983</v>
          </cell>
          <cell r="D256">
            <v>178895</v>
          </cell>
          <cell r="E256">
            <v>104117</v>
          </cell>
          <cell r="F256">
            <v>101697</v>
          </cell>
          <cell r="G256">
            <v>2058835</v>
          </cell>
          <cell r="H256">
            <v>1104364</v>
          </cell>
          <cell r="I256">
            <v>1053593</v>
          </cell>
          <cell r="J256">
            <v>970389</v>
          </cell>
        </row>
        <row r="257">
          <cell r="A257" t="str">
            <v>COGUMELOS</v>
          </cell>
          <cell r="B257" t="str">
            <v>(3º Nível) COGUMELOS</v>
          </cell>
          <cell r="C257">
            <v>10064</v>
          </cell>
          <cell r="D257">
            <v>80</v>
          </cell>
          <cell r="E257">
            <v>25174</v>
          </cell>
          <cell r="F257">
            <v>1091</v>
          </cell>
          <cell r="G257">
            <v>0</v>
          </cell>
          <cell r="H257">
            <v>0</v>
          </cell>
          <cell r="I257">
            <v>7543</v>
          </cell>
          <cell r="J257">
            <v>28</v>
          </cell>
        </row>
        <row r="258">
          <cell r="A258" t="str">
            <v>COGUMELOS E TRUFAS PREPARADOS OU CONSERVADOS</v>
          </cell>
          <cell r="B258" t="str">
            <v>(3º Nível) COGUMELOS E TRUFAS PREPARADOS OU CONSERVADOS</v>
          </cell>
          <cell r="C258">
            <v>14708</v>
          </cell>
          <cell r="D258">
            <v>2941</v>
          </cell>
          <cell r="E258">
            <v>18138</v>
          </cell>
          <cell r="F258">
            <v>2011</v>
          </cell>
          <cell r="G258">
            <v>1603884</v>
          </cell>
          <cell r="H258">
            <v>947234</v>
          </cell>
          <cell r="I258">
            <v>1446468</v>
          </cell>
          <cell r="J258">
            <v>877674</v>
          </cell>
        </row>
        <row r="259">
          <cell r="A259" t="str">
            <v>COGUMELOS E TRUFAS SECOS</v>
          </cell>
          <cell r="B259" t="str">
            <v>(3º Nível) COGUMELOS E TRUFAS SECOS</v>
          </cell>
          <cell r="C259">
            <v>22014</v>
          </cell>
          <cell r="D259">
            <v>84</v>
          </cell>
          <cell r="E259">
            <v>44157</v>
          </cell>
          <cell r="F259">
            <v>245</v>
          </cell>
          <cell r="G259">
            <v>235965</v>
          </cell>
          <cell r="H259">
            <v>26454</v>
          </cell>
          <cell r="I259">
            <v>203331</v>
          </cell>
          <cell r="J259">
            <v>30757</v>
          </cell>
        </row>
        <row r="260">
          <cell r="A260" t="str">
            <v>COLOFONIAS, ÁCIDOS RESÍNICOS E SEUS DERIVADOS</v>
          </cell>
          <cell r="B260" t="str">
            <v>(3º Nível) COLOFONIAS, ÁCIDOS RESÍNICOS E SEUS DERIVADOS</v>
          </cell>
          <cell r="C260">
            <v>9144481</v>
          </cell>
          <cell r="D260">
            <v>7060567</v>
          </cell>
          <cell r="E260">
            <v>9709904</v>
          </cell>
          <cell r="F260">
            <v>9981982</v>
          </cell>
          <cell r="G260">
            <v>1028126</v>
          </cell>
          <cell r="H260">
            <v>430733</v>
          </cell>
          <cell r="I260">
            <v>747052</v>
          </cell>
          <cell r="J260">
            <v>275684</v>
          </cell>
        </row>
        <row r="261">
          <cell r="A261" t="str">
            <v>CONDIMENTOS E TEMPEROS</v>
          </cell>
          <cell r="B261" t="str">
            <v>(3º Nível) CONDIMENTOS E TEMPEROS</v>
          </cell>
          <cell r="C261">
            <v>855980</v>
          </cell>
          <cell r="D261">
            <v>244277</v>
          </cell>
          <cell r="E261">
            <v>556338</v>
          </cell>
          <cell r="F261">
            <v>202606</v>
          </cell>
          <cell r="G261">
            <v>494417</v>
          </cell>
          <cell r="H261">
            <v>86089</v>
          </cell>
          <cell r="I261">
            <v>1536033</v>
          </cell>
          <cell r="J261">
            <v>345141</v>
          </cell>
        </row>
        <row r="262">
          <cell r="A262" t="str">
            <v>CONES DE LÚPULO E LUPULINA</v>
          </cell>
          <cell r="B262" t="str">
            <v>(3º Nível) CONES DE LÚPULO E LUPULINA</v>
          </cell>
          <cell r="C262">
            <v>12326</v>
          </cell>
          <cell r="D262">
            <v>330</v>
          </cell>
          <cell r="E262">
            <v>11867</v>
          </cell>
          <cell r="F262">
            <v>400</v>
          </cell>
          <cell r="G262">
            <v>1191856</v>
          </cell>
          <cell r="H262">
            <v>118723</v>
          </cell>
          <cell r="I262">
            <v>2675624</v>
          </cell>
          <cell r="J262">
            <v>256484</v>
          </cell>
        </row>
        <row r="263">
          <cell r="A263" t="str">
            <v>CORDÉIS E DEMAIS PRODUTOS DO SISAL OU OUTRAS FIBRAS 'AGAVE'</v>
          </cell>
          <cell r="B263" t="str">
            <v>(3º Nível) CORDÉIS E DEMAIS PRODUTOS DO SISAL OU OUTRAS FIBRAS 'AGAVE'</v>
          </cell>
          <cell r="C263">
            <v>1592675</v>
          </cell>
          <cell r="D263">
            <v>734030</v>
          </cell>
          <cell r="E263">
            <v>1517458</v>
          </cell>
          <cell r="F263">
            <v>867596</v>
          </cell>
          <cell r="G263">
            <v>2407</v>
          </cell>
          <cell r="H263">
            <v>430</v>
          </cell>
          <cell r="I263">
            <v>4360</v>
          </cell>
          <cell r="J263">
            <v>2651</v>
          </cell>
        </row>
        <row r="264">
          <cell r="A264" t="str">
            <v>CORTIÇA</v>
          </cell>
          <cell r="B264" t="str">
            <v>(3º Nível) CORTIÇA</v>
          </cell>
          <cell r="C264">
            <v>104983</v>
          </cell>
          <cell r="D264">
            <v>2345</v>
          </cell>
          <cell r="E264">
            <v>36123</v>
          </cell>
          <cell r="F264">
            <v>4138</v>
          </cell>
          <cell r="G264">
            <v>821411</v>
          </cell>
          <cell r="H264">
            <v>153210</v>
          </cell>
          <cell r="I264">
            <v>994207</v>
          </cell>
          <cell r="J264">
            <v>177382</v>
          </cell>
        </row>
        <row r="265">
          <cell r="A265" t="str">
            <v>COUROS/PELES ACAMURÇADOS</v>
          </cell>
          <cell r="B265" t="str">
            <v>(3º Nível) COUROS/PELES ACAMURÇADOS</v>
          </cell>
          <cell r="C265">
            <v>325036</v>
          </cell>
          <cell r="D265">
            <v>21773</v>
          </cell>
          <cell r="E265">
            <v>421783</v>
          </cell>
          <cell r="F265">
            <v>48427</v>
          </cell>
          <cell r="G265">
            <v>96484</v>
          </cell>
          <cell r="H265">
            <v>5260</v>
          </cell>
          <cell r="I265">
            <v>7524</v>
          </cell>
          <cell r="J265">
            <v>199</v>
          </cell>
        </row>
        <row r="266">
          <cell r="A266" t="str">
            <v>COUROS/PELES DE BOVINOS OU EQUÍDEOS, EM BRUTO</v>
          </cell>
          <cell r="B266" t="str">
            <v>(3º Nível) COUROS/PELES DE BOVINOS OU EQUÍDEOS, EM BRUTO</v>
          </cell>
          <cell r="C266">
            <v>458512</v>
          </cell>
          <cell r="D266">
            <v>530766</v>
          </cell>
          <cell r="E266">
            <v>99103</v>
          </cell>
          <cell r="F266">
            <v>240636</v>
          </cell>
          <cell r="G266">
            <v>553881</v>
          </cell>
          <cell r="H266">
            <v>363530</v>
          </cell>
          <cell r="I266">
            <v>1451402</v>
          </cell>
          <cell r="J266">
            <v>1531467</v>
          </cell>
        </row>
        <row r="267">
          <cell r="A267" t="str">
            <v>COUROS/PELES DE BOVINOS, CRUST</v>
          </cell>
          <cell r="B267" t="str">
            <v>(3º Nível) COUROS/PELES DE BOVINOS, CRUST</v>
          </cell>
          <cell r="C267">
            <v>8358612</v>
          </cell>
          <cell r="D267">
            <v>1621814</v>
          </cell>
          <cell r="E267">
            <v>6213953</v>
          </cell>
          <cell r="F267">
            <v>591384</v>
          </cell>
          <cell r="G267">
            <v>87621</v>
          </cell>
          <cell r="H267">
            <v>7690</v>
          </cell>
          <cell r="I267">
            <v>80375</v>
          </cell>
          <cell r="J267">
            <v>4338</v>
          </cell>
        </row>
        <row r="268">
          <cell r="A268" t="str">
            <v>COUROS/PELES DE BOVINOS, CURTIDO, WET BLUE</v>
          </cell>
          <cell r="B268" t="str">
            <v>(3º Nível) COUROS/PELES DE BOVINOS, CURTIDO, WET BLUE</v>
          </cell>
          <cell r="C268">
            <v>174878</v>
          </cell>
          <cell r="D268">
            <v>94781</v>
          </cell>
          <cell r="E268">
            <v>59894</v>
          </cell>
          <cell r="F268">
            <v>64697</v>
          </cell>
        </row>
        <row r="269">
          <cell r="A269" t="str">
            <v>COUROS/PELES DE BOVINOS, PREPARADOS</v>
          </cell>
          <cell r="B269" t="str">
            <v>(3º Nível) COUROS/PELES DE BOVINOS, PREPARADOS</v>
          </cell>
          <cell r="C269">
            <v>81939584</v>
          </cell>
          <cell r="D269">
            <v>5695501</v>
          </cell>
          <cell r="E269">
            <v>55975058</v>
          </cell>
          <cell r="F269">
            <v>4659709</v>
          </cell>
          <cell r="G269">
            <v>372630</v>
          </cell>
          <cell r="H269">
            <v>33291</v>
          </cell>
          <cell r="I269">
            <v>142450</v>
          </cell>
          <cell r="J269">
            <v>38427</v>
          </cell>
        </row>
        <row r="270">
          <cell r="A270" t="str">
            <v>COUROS/PELES DE CAPRINOS, CRUST</v>
          </cell>
          <cell r="B270" t="str">
            <v>(3º Nível) COUROS/PELES DE CAPRINOS, CRUST</v>
          </cell>
          <cell r="C270">
            <v>0</v>
          </cell>
          <cell r="D270">
            <v>0</v>
          </cell>
          <cell r="E270">
            <v>24042</v>
          </cell>
          <cell r="F270">
            <v>1370</v>
          </cell>
          <cell r="G270">
            <v>2668</v>
          </cell>
          <cell r="H270">
            <v>111</v>
          </cell>
          <cell r="I270">
            <v>203425</v>
          </cell>
          <cell r="J270">
            <v>8106</v>
          </cell>
        </row>
        <row r="271">
          <cell r="A271" t="str">
            <v>COUROS/PELES DE CAPRINOS, CURTIDOS, WET BLUE</v>
          </cell>
          <cell r="B271" t="str">
            <v>(3º Nível) COUROS/PELES DE CAPRINOS, CURTIDOS, WET BLUE</v>
          </cell>
          <cell r="C271">
            <v>0</v>
          </cell>
          <cell r="D271">
            <v>0</v>
          </cell>
          <cell r="E271">
            <v>167585</v>
          </cell>
          <cell r="F271">
            <v>34072</v>
          </cell>
        </row>
        <row r="272">
          <cell r="A272" t="str">
            <v>COUROS/PELES DE CAPRINOS, PREPARADOS</v>
          </cell>
          <cell r="B272" t="str">
            <v>(3º Nível) COUROS/PELES DE CAPRINOS, PREPARADOS</v>
          </cell>
          <cell r="C272">
            <v>2138</v>
          </cell>
          <cell r="D272">
            <v>8</v>
          </cell>
          <cell r="E272">
            <v>10350</v>
          </cell>
          <cell r="F272">
            <v>389</v>
          </cell>
          <cell r="G272">
            <v>124443</v>
          </cell>
          <cell r="H272">
            <v>3310</v>
          </cell>
          <cell r="I272">
            <v>45765</v>
          </cell>
          <cell r="J272">
            <v>761</v>
          </cell>
        </row>
        <row r="273">
          <cell r="A273" t="str">
            <v>COUROS/PELES DE EQUÍDEOS, PREPARADOS</v>
          </cell>
          <cell r="B273" t="str">
            <v>(3º Nível) COUROS/PELES DE EQUÍDEOS, PREPARADOS</v>
          </cell>
          <cell r="G273">
            <v>7052</v>
          </cell>
          <cell r="H273">
            <v>28</v>
          </cell>
          <cell r="I273">
            <v>9010</v>
          </cell>
          <cell r="J273">
            <v>312</v>
          </cell>
        </row>
        <row r="274">
          <cell r="A274" t="str">
            <v>COUROS/PELES DE OUTROS ANIMAIS, PREPARADOS</v>
          </cell>
          <cell r="B274" t="str">
            <v>(3º Nível) COUROS/PELES DE OUTROS ANIMAIS, PREPARADOS</v>
          </cell>
          <cell r="C274">
            <v>206155</v>
          </cell>
          <cell r="D274">
            <v>981</v>
          </cell>
          <cell r="E274">
            <v>351977</v>
          </cell>
          <cell r="F274">
            <v>1677</v>
          </cell>
          <cell r="G274">
            <v>10278</v>
          </cell>
          <cell r="H274">
            <v>94</v>
          </cell>
          <cell r="I274">
            <v>1267</v>
          </cell>
          <cell r="J274">
            <v>4</v>
          </cell>
        </row>
        <row r="275">
          <cell r="A275" t="str">
            <v>COUROS/PELES DE OVINOS, CRUST</v>
          </cell>
          <cell r="B275" t="str">
            <v>(3º Nível) COUROS/PELES DE OVINOS, CRUST</v>
          </cell>
          <cell r="C275">
            <v>0</v>
          </cell>
          <cell r="D275">
            <v>0</v>
          </cell>
          <cell r="E275">
            <v>164167</v>
          </cell>
          <cell r="F275">
            <v>4403</v>
          </cell>
          <cell r="G275">
            <v>52969</v>
          </cell>
          <cell r="H275">
            <v>3054</v>
          </cell>
          <cell r="I275">
            <v>143326</v>
          </cell>
          <cell r="J275">
            <v>12002</v>
          </cell>
        </row>
        <row r="276">
          <cell r="A276" t="str">
            <v>COUROS/PELES DE OVINOS, CURTIDO, WET BLUE</v>
          </cell>
          <cell r="B276" t="str">
            <v>(3º Nível) COUROS/PELES DE OVINOS, CURTIDO, WET BLUE</v>
          </cell>
          <cell r="G276">
            <v>0</v>
          </cell>
          <cell r="H276">
            <v>0</v>
          </cell>
          <cell r="I276">
            <v>382847</v>
          </cell>
          <cell r="J276">
            <v>68140</v>
          </cell>
        </row>
        <row r="277">
          <cell r="A277" t="str">
            <v>COUROS/PELES DE OVINOS, EM BRUTO</v>
          </cell>
          <cell r="B277" t="str">
            <v>(3º Nível) COUROS/PELES DE OVINOS, EM BRUTO</v>
          </cell>
          <cell r="G277">
            <v>0</v>
          </cell>
          <cell r="H277">
            <v>0</v>
          </cell>
          <cell r="I277">
            <v>74086</v>
          </cell>
          <cell r="J277">
            <v>45356</v>
          </cell>
        </row>
        <row r="278">
          <cell r="A278" t="str">
            <v>COUROS/PELES DE OVINOS, PREPARADOS</v>
          </cell>
          <cell r="B278" t="str">
            <v>(3º Nível) COUROS/PELES DE OVINOS, PREPARADOS</v>
          </cell>
          <cell r="C278">
            <v>49700</v>
          </cell>
          <cell r="D278">
            <v>878</v>
          </cell>
          <cell r="E278">
            <v>3531</v>
          </cell>
          <cell r="F278">
            <v>53</v>
          </cell>
          <cell r="G278">
            <v>0</v>
          </cell>
          <cell r="H278">
            <v>0</v>
          </cell>
          <cell r="I278">
            <v>26224</v>
          </cell>
          <cell r="J278">
            <v>884</v>
          </cell>
        </row>
        <row r="279">
          <cell r="A279" t="str">
            <v>COUROS/PELES DE RÉPTEIS, CURTIDOS OU CRUST</v>
          </cell>
          <cell r="B279" t="str">
            <v>(3º Nível) COUROS/PELES DE RÉPTEIS, CURTIDOS OU CRUST</v>
          </cell>
          <cell r="G279">
            <v>110713</v>
          </cell>
          <cell r="H279">
            <v>393</v>
          </cell>
          <cell r="I279">
            <v>124783</v>
          </cell>
          <cell r="J279">
            <v>483</v>
          </cell>
        </row>
        <row r="280">
          <cell r="A280" t="str">
            <v>COUROS/PELES DE RÉPTEIS, EM BRUTO</v>
          </cell>
          <cell r="B280" t="str">
            <v>(3º Nível) COUROS/PELES DE RÉPTEIS, EM BRUTO</v>
          </cell>
          <cell r="G280">
            <v>0</v>
          </cell>
          <cell r="H280">
            <v>0</v>
          </cell>
          <cell r="I280">
            <v>6780</v>
          </cell>
          <cell r="J280">
            <v>38</v>
          </cell>
        </row>
        <row r="281">
          <cell r="A281" t="str">
            <v>COUROS/PELES DE RÉPTEIS, PREPARADOS</v>
          </cell>
          <cell r="B281" t="str">
            <v>(3º Nível) COUROS/PELES DE RÉPTEIS, PREPARADOS</v>
          </cell>
          <cell r="G281">
            <v>1399</v>
          </cell>
          <cell r="H281">
            <v>0</v>
          </cell>
          <cell r="I281">
            <v>850</v>
          </cell>
          <cell r="J281">
            <v>1</v>
          </cell>
        </row>
        <row r="282">
          <cell r="A282" t="str">
            <v>COUROS/PELES DE SUÍNOS, PREPARADOS</v>
          </cell>
          <cell r="B282" t="str">
            <v>(3º Nível) COUROS/PELES DE SUÍNOS, PREPARADOS</v>
          </cell>
          <cell r="G282">
            <v>0</v>
          </cell>
          <cell r="H282">
            <v>0</v>
          </cell>
          <cell r="I282">
            <v>20758</v>
          </cell>
          <cell r="J282">
            <v>577</v>
          </cell>
        </row>
        <row r="283">
          <cell r="A283" t="str">
            <v>COUROS/PELES ENVERNIZADOS OU REVESTIDOS</v>
          </cell>
          <cell r="B283" t="str">
            <v>(3º Nível) COUROS/PELES ENVERNIZADOS OU REVESTIDOS</v>
          </cell>
          <cell r="C283">
            <v>285823</v>
          </cell>
          <cell r="D283">
            <v>13359</v>
          </cell>
          <cell r="E283">
            <v>67744</v>
          </cell>
          <cell r="F283">
            <v>3331</v>
          </cell>
          <cell r="G283">
            <v>4068</v>
          </cell>
          <cell r="H283">
            <v>35</v>
          </cell>
          <cell r="I283">
            <v>45350</v>
          </cell>
          <cell r="J283">
            <v>681</v>
          </cell>
        </row>
        <row r="284">
          <cell r="A284" t="str">
            <v>COUROS/PELES METALIZADOS</v>
          </cell>
          <cell r="B284" t="str">
            <v>(3º Nível) COUROS/PELES METALIZADOS</v>
          </cell>
          <cell r="C284">
            <v>45879</v>
          </cell>
          <cell r="D284">
            <v>1361</v>
          </cell>
          <cell r="E284">
            <v>27435</v>
          </cell>
          <cell r="F284">
            <v>896</v>
          </cell>
          <cell r="G284">
            <v>24976</v>
          </cell>
          <cell r="H284">
            <v>464</v>
          </cell>
          <cell r="I284">
            <v>12993</v>
          </cell>
          <cell r="J284">
            <v>241</v>
          </cell>
        </row>
        <row r="285">
          <cell r="A285" t="str">
            <v>COUROS/PELES RECONSTITUÍDOS</v>
          </cell>
          <cell r="B285" t="str">
            <v>(3º Nível) COUROS/PELES RECONSTITUÍDOS</v>
          </cell>
          <cell r="C285">
            <v>96871</v>
          </cell>
          <cell r="D285">
            <v>24494</v>
          </cell>
          <cell r="E285">
            <v>10776</v>
          </cell>
          <cell r="F285">
            <v>929</v>
          </cell>
          <cell r="G285">
            <v>59326</v>
          </cell>
          <cell r="H285">
            <v>21681</v>
          </cell>
          <cell r="I285">
            <v>31040</v>
          </cell>
          <cell r="J285">
            <v>8210</v>
          </cell>
        </row>
        <row r="286">
          <cell r="A286" t="str">
            <v>CRAVO-DA-ÍNDIA</v>
          </cell>
          <cell r="B286" t="str">
            <v>(3º Nível) CRAVO-DA-ÍNDIA</v>
          </cell>
          <cell r="C286">
            <v>1886175</v>
          </cell>
          <cell r="D286">
            <v>260600</v>
          </cell>
          <cell r="E286">
            <v>408149</v>
          </cell>
          <cell r="F286">
            <v>60011</v>
          </cell>
          <cell r="G286">
            <v>245078</v>
          </cell>
          <cell r="H286">
            <v>26200</v>
          </cell>
          <cell r="I286">
            <v>58538</v>
          </cell>
          <cell r="J286">
            <v>5900</v>
          </cell>
        </row>
        <row r="287">
          <cell r="A287" t="str">
            <v>CREME DE LEITE</v>
          </cell>
          <cell r="B287" t="str">
            <v>(3º Nível) CREME DE LEITE</v>
          </cell>
          <cell r="C287">
            <v>253118</v>
          </cell>
          <cell r="D287">
            <v>127614</v>
          </cell>
          <cell r="E287">
            <v>942724</v>
          </cell>
          <cell r="F287">
            <v>400700</v>
          </cell>
        </row>
        <row r="288">
          <cell r="A288" t="str">
            <v>DAMASCOS FRESCOS</v>
          </cell>
          <cell r="B288" t="str">
            <v>(3º Nível) DAMASCOS FRESCOS</v>
          </cell>
          <cell r="G288">
            <v>3462</v>
          </cell>
          <cell r="H288">
            <v>619</v>
          </cell>
          <cell r="I288">
            <v>8479</v>
          </cell>
          <cell r="J288">
            <v>2007</v>
          </cell>
        </row>
        <row r="289">
          <cell r="A289" t="str">
            <v>DAMASCOS SECOS</v>
          </cell>
          <cell r="B289" t="str">
            <v>(3º Nível) DAMASCOS SECOS</v>
          </cell>
          <cell r="C289">
            <v>0</v>
          </cell>
          <cell r="D289">
            <v>0</v>
          </cell>
          <cell r="E289">
            <v>35</v>
          </cell>
          <cell r="F289">
            <v>5</v>
          </cell>
          <cell r="G289">
            <v>1113296</v>
          </cell>
          <cell r="H289">
            <v>283164</v>
          </cell>
          <cell r="I289">
            <v>625698</v>
          </cell>
          <cell r="J289">
            <v>227010</v>
          </cell>
        </row>
        <row r="290">
          <cell r="A290" t="str">
            <v>DEMAIS  PRODUTOS LÁCTEOS</v>
          </cell>
          <cell r="B290" t="str">
            <v>(3º Nível) DEMAIS  PRODUTOS LÁCTEOS</v>
          </cell>
          <cell r="C290">
            <v>2406</v>
          </cell>
          <cell r="D290">
            <v>1250</v>
          </cell>
          <cell r="E290">
            <v>3815</v>
          </cell>
          <cell r="F290">
            <v>457</v>
          </cell>
          <cell r="G290">
            <v>1206348</v>
          </cell>
          <cell r="H290">
            <v>325480</v>
          </cell>
          <cell r="I290">
            <v>2388991</v>
          </cell>
          <cell r="J290">
            <v>542500</v>
          </cell>
        </row>
        <row r="291">
          <cell r="A291" t="str">
            <v>DEMAIS AÇÚCARES</v>
          </cell>
          <cell r="B291" t="str">
            <v>(3º Nível) DEMAIS AÇÚCARES</v>
          </cell>
          <cell r="C291">
            <v>1032379</v>
          </cell>
          <cell r="D291">
            <v>1823013</v>
          </cell>
          <cell r="E291">
            <v>902384</v>
          </cell>
          <cell r="F291">
            <v>1592991</v>
          </cell>
          <cell r="G291">
            <v>3627025</v>
          </cell>
          <cell r="H291">
            <v>2957903</v>
          </cell>
          <cell r="I291">
            <v>2753538</v>
          </cell>
          <cell r="J291">
            <v>2234911</v>
          </cell>
        </row>
        <row r="292">
          <cell r="A292" t="str">
            <v>DEMAIS ÁLCOOIS</v>
          </cell>
          <cell r="B292" t="str">
            <v>(3º Nível) DEMAIS ÁLCOOIS</v>
          </cell>
          <cell r="C292">
            <v>884760</v>
          </cell>
          <cell r="D292">
            <v>343012</v>
          </cell>
          <cell r="E292">
            <v>446628</v>
          </cell>
          <cell r="F292">
            <v>176783</v>
          </cell>
          <cell r="G292">
            <v>709677</v>
          </cell>
          <cell r="H292">
            <v>546513</v>
          </cell>
          <cell r="I292">
            <v>1363737</v>
          </cell>
          <cell r="J292">
            <v>1165527</v>
          </cell>
        </row>
        <row r="293">
          <cell r="A293" t="str">
            <v>DEMAIS CARNES E MIUDEZAS</v>
          </cell>
          <cell r="B293" t="str">
            <v>(3º Nível) DEMAIS CARNES E MIUDEZAS</v>
          </cell>
          <cell r="C293">
            <v>11622296</v>
          </cell>
          <cell r="D293">
            <v>4520274</v>
          </cell>
          <cell r="E293">
            <v>20069117</v>
          </cell>
          <cell r="F293">
            <v>8869142</v>
          </cell>
        </row>
        <row r="294">
          <cell r="A294" t="str">
            <v>DEMAIS CEREAIS</v>
          </cell>
          <cell r="B294" t="str">
            <v>(3º Nível) DEMAIS CEREAIS</v>
          </cell>
          <cell r="C294">
            <v>851</v>
          </cell>
          <cell r="D294">
            <v>340</v>
          </cell>
          <cell r="E294">
            <v>37972</v>
          </cell>
          <cell r="F294">
            <v>87634</v>
          </cell>
          <cell r="G294">
            <v>274503</v>
          </cell>
          <cell r="H294">
            <v>148500</v>
          </cell>
          <cell r="I294">
            <v>206258</v>
          </cell>
          <cell r="J294">
            <v>71091</v>
          </cell>
        </row>
        <row r="295">
          <cell r="A295" t="str">
            <v>DEMAIS CRUSTÁCEOS E MOLUSCOS</v>
          </cell>
          <cell r="B295" t="str">
            <v>(3º Nível) DEMAIS CRUSTÁCEOS E MOLUSCOS</v>
          </cell>
          <cell r="C295">
            <v>0</v>
          </cell>
          <cell r="D295">
            <v>0</v>
          </cell>
          <cell r="E295">
            <v>32560</v>
          </cell>
          <cell r="F295">
            <v>3085</v>
          </cell>
          <cell r="G295">
            <v>2875514</v>
          </cell>
          <cell r="H295">
            <v>676421</v>
          </cell>
          <cell r="I295">
            <v>1471423</v>
          </cell>
          <cell r="J295">
            <v>361666</v>
          </cell>
        </row>
        <row r="296">
          <cell r="A296" t="str">
            <v>DEMAIS ESPECIARIAS</v>
          </cell>
          <cell r="B296" t="str">
            <v>(3º Nível) DEMAIS ESPECIARIAS</v>
          </cell>
          <cell r="C296">
            <v>546836</v>
          </cell>
          <cell r="D296">
            <v>51922</v>
          </cell>
          <cell r="E296">
            <v>302672</v>
          </cell>
          <cell r="F296">
            <v>45657</v>
          </cell>
          <cell r="G296">
            <v>424163</v>
          </cell>
          <cell r="H296">
            <v>151272</v>
          </cell>
          <cell r="I296">
            <v>356128</v>
          </cell>
          <cell r="J296">
            <v>176430</v>
          </cell>
        </row>
        <row r="297">
          <cell r="A297" t="str">
            <v>DEMAIS FIBRAS E PRODUTOS TÊXTEIS</v>
          </cell>
          <cell r="B297" t="str">
            <v>(3º Nível) DEMAIS FIBRAS E PRODUTOS TÊXTEIS</v>
          </cell>
          <cell r="C297">
            <v>2441761</v>
          </cell>
          <cell r="D297">
            <v>1348105</v>
          </cell>
          <cell r="E297">
            <v>4713877</v>
          </cell>
          <cell r="F297">
            <v>3711057</v>
          </cell>
          <cell r="G297">
            <v>814039</v>
          </cell>
          <cell r="H297">
            <v>667551</v>
          </cell>
          <cell r="I297">
            <v>1438593</v>
          </cell>
          <cell r="J297">
            <v>1225754</v>
          </cell>
        </row>
        <row r="298">
          <cell r="A298" t="str">
            <v>DEMAIS GORDURAS LÁCTEAS</v>
          </cell>
          <cell r="B298" t="str">
            <v>(3º Nível) DEMAIS GORDURAS LÁCTEAS</v>
          </cell>
          <cell r="C298">
            <v>0</v>
          </cell>
          <cell r="D298">
            <v>0</v>
          </cell>
          <cell r="E298">
            <v>248</v>
          </cell>
          <cell r="F298">
            <v>32</v>
          </cell>
          <cell r="G298">
            <v>1036633</v>
          </cell>
          <cell r="H298">
            <v>151275</v>
          </cell>
          <cell r="I298">
            <v>464235</v>
          </cell>
          <cell r="J298">
            <v>82239</v>
          </cell>
        </row>
        <row r="299">
          <cell r="A299" t="str">
            <v>DEMAIS MADEIRAS E MANUFATURAS DE MADEIRAS</v>
          </cell>
          <cell r="B299" t="str">
            <v>(3º Nível) DEMAIS MADEIRAS E MANUFATURAS DE MADEIRAS</v>
          </cell>
          <cell r="C299">
            <v>23911785</v>
          </cell>
          <cell r="D299">
            <v>75938707</v>
          </cell>
          <cell r="E299">
            <v>14040826</v>
          </cell>
          <cell r="F299">
            <v>28185284</v>
          </cell>
          <cell r="G299">
            <v>4551933</v>
          </cell>
          <cell r="H299">
            <v>3187453</v>
          </cell>
          <cell r="I299">
            <v>3851975</v>
          </cell>
          <cell r="J299">
            <v>3772928</v>
          </cell>
        </row>
        <row r="300">
          <cell r="A300" t="str">
            <v>DEMAIS NOZES E CASTANHAS</v>
          </cell>
          <cell r="B300" t="str">
            <v>(3º Nível) DEMAIS NOZES E CASTANHAS</v>
          </cell>
          <cell r="C300">
            <v>1466947</v>
          </cell>
          <cell r="D300">
            <v>231950</v>
          </cell>
          <cell r="E300">
            <v>642416</v>
          </cell>
          <cell r="F300">
            <v>117816</v>
          </cell>
          <cell r="G300">
            <v>164592</v>
          </cell>
          <cell r="H300">
            <v>12549</v>
          </cell>
          <cell r="I300">
            <v>144881</v>
          </cell>
          <cell r="J300">
            <v>14816</v>
          </cell>
        </row>
        <row r="301">
          <cell r="A301" t="str">
            <v>DEMAIS OLEOS DE SOJA</v>
          </cell>
          <cell r="B301" t="str">
            <v>(3º Nível) DEMAIS OLEOS DE SOJA</v>
          </cell>
          <cell r="C301">
            <v>1364</v>
          </cell>
          <cell r="D301">
            <v>1800</v>
          </cell>
          <cell r="E301">
            <v>69848</v>
          </cell>
          <cell r="F301">
            <v>59575</v>
          </cell>
          <cell r="G301">
            <v>8918</v>
          </cell>
          <cell r="H301">
            <v>3435</v>
          </cell>
          <cell r="I301">
            <v>0</v>
          </cell>
          <cell r="J301">
            <v>0</v>
          </cell>
        </row>
        <row r="302">
          <cell r="A302" t="str">
            <v>DEMAIS OLEOS ESSENCIAIS</v>
          </cell>
          <cell r="B302" t="str">
            <v>(3º Nível) DEMAIS OLEOS ESSENCIAIS</v>
          </cell>
          <cell r="C302">
            <v>12168221</v>
          </cell>
          <cell r="D302">
            <v>1565873</v>
          </cell>
          <cell r="E302">
            <v>9433059</v>
          </cell>
          <cell r="F302">
            <v>2112968</v>
          </cell>
          <cell r="G302">
            <v>5697858</v>
          </cell>
          <cell r="H302">
            <v>176553</v>
          </cell>
          <cell r="I302">
            <v>6678648</v>
          </cell>
          <cell r="J302">
            <v>179351</v>
          </cell>
        </row>
        <row r="303">
          <cell r="A303" t="str">
            <v>DEMAIS OLEOS VEGETAIS</v>
          </cell>
          <cell r="B303" t="str">
            <v>(3º Nível) DEMAIS OLEOS VEGETAIS</v>
          </cell>
          <cell r="C303">
            <v>12500787</v>
          </cell>
          <cell r="D303">
            <v>26397232</v>
          </cell>
          <cell r="E303">
            <v>6837117</v>
          </cell>
          <cell r="F303">
            <v>20369809</v>
          </cell>
          <cell r="G303">
            <v>14166883</v>
          </cell>
          <cell r="H303">
            <v>6646969</v>
          </cell>
          <cell r="I303">
            <v>11738423</v>
          </cell>
          <cell r="J303">
            <v>5126862</v>
          </cell>
        </row>
        <row r="304">
          <cell r="A304" t="str">
            <v>DEMAIS PEIXES</v>
          </cell>
          <cell r="B304" t="str">
            <v>(3º Nível) DEMAIS PEIXES</v>
          </cell>
          <cell r="C304">
            <v>2980</v>
          </cell>
          <cell r="D304">
            <v>430</v>
          </cell>
          <cell r="E304">
            <v>24063</v>
          </cell>
          <cell r="F304">
            <v>3940</v>
          </cell>
          <cell r="G304">
            <v>504204</v>
          </cell>
          <cell r="H304">
            <v>88499</v>
          </cell>
          <cell r="I304">
            <v>230698</v>
          </cell>
          <cell r="J304">
            <v>36901</v>
          </cell>
        </row>
        <row r="305">
          <cell r="A305" t="str">
            <v>DEMAIS PREPARAÇÕES DE CARNES</v>
          </cell>
          <cell r="B305" t="str">
            <v>(3º Nível) DEMAIS PREPARAÇÕES DE CARNES</v>
          </cell>
          <cell r="C305">
            <v>5858208</v>
          </cell>
          <cell r="D305">
            <v>5560421</v>
          </cell>
          <cell r="E305">
            <v>10870192</v>
          </cell>
          <cell r="F305">
            <v>10733475</v>
          </cell>
          <cell r="G305">
            <v>486252</v>
          </cell>
          <cell r="H305">
            <v>77775</v>
          </cell>
          <cell r="I305">
            <v>183519</v>
          </cell>
          <cell r="J305">
            <v>33104</v>
          </cell>
        </row>
        <row r="306">
          <cell r="A306" t="str">
            <v>DEMAIS PRODUTOS DA INDÚSTRIA QUÍMICA , DE ORIGEM VEGETAL</v>
          </cell>
          <cell r="B306" t="str">
            <v>(3º Nível) DEMAIS PRODUTOS DA INDÚSTRIA QUÍMICA , DE ORIGEM VEGETAL</v>
          </cell>
          <cell r="C306">
            <v>15655</v>
          </cell>
          <cell r="D306">
            <v>10349</v>
          </cell>
          <cell r="E306">
            <v>21702</v>
          </cell>
          <cell r="F306">
            <v>7097</v>
          </cell>
          <cell r="G306">
            <v>477971</v>
          </cell>
          <cell r="H306">
            <v>263216</v>
          </cell>
          <cell r="I306">
            <v>688900</v>
          </cell>
          <cell r="J306">
            <v>355529</v>
          </cell>
        </row>
        <row r="307">
          <cell r="A307" t="str">
            <v>DEMAIS PRODUTOS DE COURO</v>
          </cell>
          <cell r="B307" t="str">
            <v>(3º Nível) DEMAIS PRODUTOS DE COURO</v>
          </cell>
          <cell r="C307">
            <v>2659109</v>
          </cell>
          <cell r="D307">
            <v>195388</v>
          </cell>
          <cell r="E307">
            <v>1415182</v>
          </cell>
          <cell r="F307">
            <v>80107</v>
          </cell>
          <cell r="G307">
            <v>4243183</v>
          </cell>
          <cell r="H307">
            <v>65002</v>
          </cell>
          <cell r="I307">
            <v>4368841</v>
          </cell>
          <cell r="J307">
            <v>54659</v>
          </cell>
        </row>
        <row r="308">
          <cell r="A308" t="str">
            <v>DEMAIS PRODUTOS E SUBPRODUTOS DA INDÚSTRIA DE MOAGEM</v>
          </cell>
          <cell r="B308" t="str">
            <v>(3º Nível) DEMAIS PRODUTOS E SUBPRODUTOS DA INDÚSTRIA DE MOAGEM</v>
          </cell>
          <cell r="C308">
            <v>545433</v>
          </cell>
          <cell r="D308">
            <v>1000236</v>
          </cell>
          <cell r="E308">
            <v>558718</v>
          </cell>
          <cell r="F308">
            <v>1436180</v>
          </cell>
          <cell r="G308">
            <v>165142</v>
          </cell>
          <cell r="H308">
            <v>81933</v>
          </cell>
          <cell r="I308">
            <v>127138</v>
          </cell>
          <cell r="J308">
            <v>57504</v>
          </cell>
        </row>
        <row r="309">
          <cell r="A309" t="str">
            <v>DEMAIS PRODUTOS HORTÍCOLAS CONGELADOS</v>
          </cell>
          <cell r="B309" t="str">
            <v>(3º Nível) DEMAIS PRODUTOS HORTÍCOLAS CONGELADOS</v>
          </cell>
          <cell r="C309">
            <v>0</v>
          </cell>
          <cell r="D309">
            <v>0</v>
          </cell>
          <cell r="E309">
            <v>25127</v>
          </cell>
          <cell r="F309">
            <v>12763</v>
          </cell>
          <cell r="G309">
            <v>909032</v>
          </cell>
          <cell r="H309">
            <v>784633</v>
          </cell>
          <cell r="I309">
            <v>951497</v>
          </cell>
          <cell r="J309">
            <v>868269</v>
          </cell>
        </row>
        <row r="310">
          <cell r="A310" t="str">
            <v>DEMAIS PRODUTOS HORTÍCOLAS, LEGUMINOSAS, RAÍZES E TUBÉRCULOS</v>
          </cell>
          <cell r="B310" t="str">
            <v>(3º Nível) DEMAIS PRODUTOS HORTÍCOLAS, LEGUMINOSAS, RAÍZES E TUBÉRCULOS</v>
          </cell>
          <cell r="C310">
            <v>25</v>
          </cell>
          <cell r="D310">
            <v>2</v>
          </cell>
          <cell r="E310">
            <v>189</v>
          </cell>
          <cell r="F310">
            <v>170</v>
          </cell>
        </row>
        <row r="311">
          <cell r="A311" t="str">
            <v>DEMAIS PRODUTOS HORTÍCOLAS, LEGUMINOSAS, RAÍZES E TUBÉRCULOS FRESCOS</v>
          </cell>
          <cell r="B311" t="str">
            <v>(3º Nível) DEMAIS PRODUTOS HORTÍCOLAS, LEGUMINOSAS, RAÍZES E TUBÉRCULOS FRESCOS</v>
          </cell>
          <cell r="C311">
            <v>507551</v>
          </cell>
          <cell r="D311">
            <v>757436</v>
          </cell>
          <cell r="E311">
            <v>352101</v>
          </cell>
          <cell r="F311">
            <v>566136</v>
          </cell>
          <cell r="G311">
            <v>0</v>
          </cell>
          <cell r="H311">
            <v>0</v>
          </cell>
          <cell r="I311">
            <v>31402</v>
          </cell>
          <cell r="J311">
            <v>284594</v>
          </cell>
        </row>
        <row r="312">
          <cell r="A312" t="str">
            <v>DEMAIS PRODUTOS HORTÍCOLAS, LEGUMINOSAS, RAÍZES E TUBÉRCULOS PREPARADOS OU CONSERVADOS</v>
          </cell>
          <cell r="B312" t="str">
            <v>(3º Nível) DEMAIS PRODUTOS HORTÍCOLAS, LEGUMINOSAS, RAÍZES E TUBÉRCULOS PREPARADOS OU CONSERVADOS</v>
          </cell>
          <cell r="C312">
            <v>1444177</v>
          </cell>
          <cell r="D312">
            <v>1219333</v>
          </cell>
          <cell r="E312">
            <v>1590707</v>
          </cell>
          <cell r="F312">
            <v>1460122</v>
          </cell>
          <cell r="G312">
            <v>2151784</v>
          </cell>
          <cell r="H312">
            <v>3091489</v>
          </cell>
          <cell r="I312">
            <v>2741090</v>
          </cell>
          <cell r="J312">
            <v>2822508</v>
          </cell>
        </row>
        <row r="313">
          <cell r="A313" t="str">
            <v>DEMAIS PRODUTOS HORTÍCOLAS, LEGUMINOSAS, RAÍZES E TUBÉRCULOS SECOS</v>
          </cell>
          <cell r="B313" t="str">
            <v>(3º Nível) DEMAIS PRODUTOS HORTÍCOLAS, LEGUMINOSAS, RAÍZES E TUBÉRCULOS SECOS</v>
          </cell>
          <cell r="C313">
            <v>814</v>
          </cell>
          <cell r="D313">
            <v>275</v>
          </cell>
          <cell r="E313">
            <v>7384</v>
          </cell>
          <cell r="F313">
            <v>3502</v>
          </cell>
          <cell r="G313">
            <v>1288215</v>
          </cell>
          <cell r="H313">
            <v>558341</v>
          </cell>
          <cell r="I313">
            <v>2646895</v>
          </cell>
          <cell r="J313">
            <v>1160569</v>
          </cell>
        </row>
        <row r="314">
          <cell r="A314" t="str">
            <v>DEMAIS SEMENTES</v>
          </cell>
          <cell r="B314" t="str">
            <v>(3º Nível) DEMAIS SEMENTES</v>
          </cell>
          <cell r="C314">
            <v>4905678</v>
          </cell>
          <cell r="D314">
            <v>686139</v>
          </cell>
          <cell r="E314">
            <v>3831218</v>
          </cell>
          <cell r="F314">
            <v>862745</v>
          </cell>
          <cell r="G314">
            <v>2745068</v>
          </cell>
          <cell r="H314">
            <v>131395</v>
          </cell>
          <cell r="I314">
            <v>3009665</v>
          </cell>
          <cell r="J314">
            <v>79901</v>
          </cell>
        </row>
        <row r="315">
          <cell r="A315" t="str">
            <v>DEMAIS SUCOS DE FRUTA</v>
          </cell>
          <cell r="B315" t="str">
            <v>(3º Nível) DEMAIS SUCOS DE FRUTA</v>
          </cell>
          <cell r="C315">
            <v>10185941</v>
          </cell>
          <cell r="D315">
            <v>6220999</v>
          </cell>
          <cell r="E315">
            <v>11782258</v>
          </cell>
          <cell r="F315">
            <v>6778228</v>
          </cell>
          <cell r="G315">
            <v>746494</v>
          </cell>
          <cell r="H315">
            <v>261133</v>
          </cell>
          <cell r="I315">
            <v>741381</v>
          </cell>
          <cell r="J315">
            <v>232109</v>
          </cell>
        </row>
        <row r="316">
          <cell r="A316" t="str">
            <v>DESPERDÍCIOS DE CACAU</v>
          </cell>
          <cell r="B316" t="str">
            <v>(3º Nível) DESPERDÍCIOS DE CACAU</v>
          </cell>
          <cell r="G316">
            <v>0</v>
          </cell>
          <cell r="H316">
            <v>0</v>
          </cell>
          <cell r="I316">
            <v>74030</v>
          </cell>
          <cell r="J316">
            <v>460766</v>
          </cell>
        </row>
        <row r="317">
          <cell r="A317" t="str">
            <v>DESPERDÍCIOS DE COUROS/PELES</v>
          </cell>
          <cell r="B317" t="str">
            <v>(3º Nível) DESPERDÍCIOS DE COUROS/PELES</v>
          </cell>
          <cell r="C317">
            <v>85963</v>
          </cell>
          <cell r="D317">
            <v>97290</v>
          </cell>
          <cell r="E317">
            <v>25392</v>
          </cell>
          <cell r="F317">
            <v>65231</v>
          </cell>
          <cell r="G317">
            <v>6989</v>
          </cell>
          <cell r="H317">
            <v>24960</v>
          </cell>
          <cell r="I317">
            <v>6989</v>
          </cell>
          <cell r="J317">
            <v>24960</v>
          </cell>
        </row>
        <row r="318">
          <cell r="A318" t="str">
            <v>DESPERDÍCIOS DE FUMO</v>
          </cell>
          <cell r="B318" t="str">
            <v>(3º Nível) DESPERDÍCIOS DE FUMO</v>
          </cell>
          <cell r="C318">
            <v>4666760</v>
          </cell>
          <cell r="D318">
            <v>10793129</v>
          </cell>
          <cell r="E318">
            <v>3582934</v>
          </cell>
          <cell r="F318">
            <v>8106722</v>
          </cell>
          <cell r="G318">
            <v>19548</v>
          </cell>
          <cell r="H318">
            <v>94350</v>
          </cell>
          <cell r="I318">
            <v>0</v>
          </cell>
          <cell r="J318">
            <v>0</v>
          </cell>
        </row>
        <row r="319">
          <cell r="A319" t="str">
            <v>DOCE DE LEITE</v>
          </cell>
          <cell r="B319" t="str">
            <v>(3º Nível) DOCE DE LEITE</v>
          </cell>
          <cell r="C319">
            <v>34519</v>
          </cell>
          <cell r="D319">
            <v>12458</v>
          </cell>
          <cell r="E319">
            <v>43742</v>
          </cell>
          <cell r="F319">
            <v>14943</v>
          </cell>
          <cell r="G319">
            <v>283629</v>
          </cell>
          <cell r="H319">
            <v>93390</v>
          </cell>
          <cell r="I319">
            <v>65502</v>
          </cell>
          <cell r="J319">
            <v>33494</v>
          </cell>
        </row>
        <row r="320">
          <cell r="A320" t="str">
            <v>ENZIMAS E SEUS CONCENTRADOS</v>
          </cell>
          <cell r="B320" t="str">
            <v>(3º Nível) ENZIMAS E SEUS CONCENTRADOS</v>
          </cell>
          <cell r="C320">
            <v>3639079</v>
          </cell>
          <cell r="D320">
            <v>519742</v>
          </cell>
          <cell r="E320">
            <v>2762238</v>
          </cell>
          <cell r="F320">
            <v>417911</v>
          </cell>
          <cell r="G320">
            <v>9604141</v>
          </cell>
          <cell r="H320">
            <v>1291814</v>
          </cell>
          <cell r="I320">
            <v>12102166</v>
          </cell>
          <cell r="J320">
            <v>1323728</v>
          </cell>
        </row>
        <row r="321">
          <cell r="A321" t="str">
            <v>ERVILHAS</v>
          </cell>
          <cell r="B321" t="str">
            <v>(3º Nível) ERVILHAS</v>
          </cell>
          <cell r="C321">
            <v>0</v>
          </cell>
          <cell r="D321">
            <v>0</v>
          </cell>
          <cell r="E321">
            <v>1424</v>
          </cell>
          <cell r="F321">
            <v>415</v>
          </cell>
        </row>
        <row r="322">
          <cell r="A322" t="str">
            <v>ERVILHAS CONGELADAS</v>
          </cell>
          <cell r="B322" t="str">
            <v>(3º Nível) ERVILHAS CONGELADAS</v>
          </cell>
          <cell r="C322">
            <v>0</v>
          </cell>
          <cell r="D322">
            <v>0</v>
          </cell>
          <cell r="E322">
            <v>1946</v>
          </cell>
          <cell r="F322">
            <v>852</v>
          </cell>
          <cell r="G322">
            <v>607874</v>
          </cell>
          <cell r="H322">
            <v>582537</v>
          </cell>
          <cell r="I322">
            <v>693014</v>
          </cell>
          <cell r="J322">
            <v>747321</v>
          </cell>
        </row>
        <row r="323">
          <cell r="A323" t="str">
            <v>ERVILHAS PREPARADAS OU CONSERVADAS</v>
          </cell>
          <cell r="B323" t="str">
            <v>(3º Nível) ERVILHAS PREPARADAS OU CONSERVADAS</v>
          </cell>
          <cell r="C323">
            <v>294556</v>
          </cell>
          <cell r="D323">
            <v>351989</v>
          </cell>
          <cell r="E323">
            <v>145141</v>
          </cell>
          <cell r="F323">
            <v>196236</v>
          </cell>
          <cell r="G323">
            <v>32647</v>
          </cell>
          <cell r="H323">
            <v>25054</v>
          </cell>
          <cell r="I323">
            <v>8957</v>
          </cell>
          <cell r="J323">
            <v>6343</v>
          </cell>
        </row>
        <row r="324">
          <cell r="A324" t="str">
            <v>ERVILHAS SECAS</v>
          </cell>
          <cell r="B324" t="str">
            <v>(3º Nível) ERVILHAS SECAS</v>
          </cell>
          <cell r="C324">
            <v>0</v>
          </cell>
          <cell r="D324">
            <v>0</v>
          </cell>
          <cell r="E324">
            <v>1153</v>
          </cell>
          <cell r="F324">
            <v>372</v>
          </cell>
          <cell r="G324">
            <v>1365744</v>
          </cell>
          <cell r="H324">
            <v>3593963</v>
          </cell>
          <cell r="I324">
            <v>1938794</v>
          </cell>
          <cell r="J324">
            <v>3868090</v>
          </cell>
        </row>
        <row r="325">
          <cell r="A325" t="str">
            <v>ESPINAFRES CONGELADOS</v>
          </cell>
          <cell r="B325" t="str">
            <v>(3º Nível) ESPINAFRES CONGELADOS</v>
          </cell>
          <cell r="C325">
            <v>0</v>
          </cell>
          <cell r="D325">
            <v>0</v>
          </cell>
          <cell r="E325">
            <v>5140</v>
          </cell>
          <cell r="F325">
            <v>2514</v>
          </cell>
          <cell r="G325">
            <v>80092</v>
          </cell>
          <cell r="H325">
            <v>84508</v>
          </cell>
          <cell r="I325">
            <v>93776</v>
          </cell>
          <cell r="J325">
            <v>103217</v>
          </cell>
        </row>
        <row r="326">
          <cell r="A326" t="str">
            <v>ESSÊNCIAS DERIVADAS DE MADEIRA</v>
          </cell>
          <cell r="B326" t="str">
            <v>(3º Nível) ESSÊNCIAS DERIVADAS DE MADEIRA</v>
          </cell>
          <cell r="C326">
            <v>5967364</v>
          </cell>
          <cell r="D326">
            <v>1752411</v>
          </cell>
          <cell r="E326">
            <v>9877939</v>
          </cell>
          <cell r="F326">
            <v>2348102</v>
          </cell>
          <cell r="G326">
            <v>61518</v>
          </cell>
          <cell r="H326">
            <v>15892</v>
          </cell>
          <cell r="I326">
            <v>178911</v>
          </cell>
          <cell r="J326">
            <v>44367</v>
          </cell>
        </row>
        <row r="327">
          <cell r="A327" t="str">
            <v>EXTRATO DE MALTE</v>
          </cell>
          <cell r="B327" t="str">
            <v>(3º Nível) EXTRATO DE MALTE</v>
          </cell>
          <cell r="C327">
            <v>75956</v>
          </cell>
          <cell r="D327">
            <v>56021</v>
          </cell>
          <cell r="E327">
            <v>32534</v>
          </cell>
          <cell r="F327">
            <v>10726</v>
          </cell>
          <cell r="G327">
            <v>33277</v>
          </cell>
          <cell r="H327">
            <v>11260</v>
          </cell>
          <cell r="I327">
            <v>138797</v>
          </cell>
          <cell r="J327">
            <v>61800</v>
          </cell>
        </row>
        <row r="328">
          <cell r="A328" t="str">
            <v>EXTRATOS TANANTES DE ORIGEM VEGETAL, TANINOS E SEUS DERIVADOS</v>
          </cell>
          <cell r="B328" t="str">
            <v>(3º Nível) EXTRATOS TANANTES DE ORIGEM VEGETAL, TANINOS E SEUS DERIVADOS</v>
          </cell>
          <cell r="C328">
            <v>3926135</v>
          </cell>
          <cell r="D328">
            <v>2204146</v>
          </cell>
          <cell r="E328">
            <v>2516726</v>
          </cell>
          <cell r="F328">
            <v>1528298</v>
          </cell>
          <cell r="G328">
            <v>385891</v>
          </cell>
          <cell r="H328">
            <v>242429</v>
          </cell>
          <cell r="I328">
            <v>271957</v>
          </cell>
          <cell r="J328">
            <v>178263</v>
          </cell>
        </row>
        <row r="329">
          <cell r="A329" t="str">
            <v>EXTRATOS, ESSÊNCIAS E CONCENTRADOS DE CAFÉ</v>
          </cell>
          <cell r="B329" t="str">
            <v>(3º Nível) EXTRATOS, ESSÊNCIAS E CONCENTRADOS DE CAFÉ</v>
          </cell>
          <cell r="C329">
            <v>7351432</v>
          </cell>
          <cell r="D329">
            <v>1329140</v>
          </cell>
          <cell r="E329">
            <v>7171055</v>
          </cell>
          <cell r="F329">
            <v>1509644</v>
          </cell>
          <cell r="G329">
            <v>743739</v>
          </cell>
          <cell r="H329">
            <v>83571</v>
          </cell>
          <cell r="I329">
            <v>247438</v>
          </cell>
          <cell r="J329">
            <v>50823</v>
          </cell>
        </row>
        <row r="330">
          <cell r="A330" t="str">
            <v>EXTRATOS, ESSÊNCIAS E PREPARAÇÕES DE CHÁS E MATE</v>
          </cell>
          <cell r="B330" t="str">
            <v>(3º Nível) EXTRATOS, ESSÊNCIAS E PREPARAÇÕES DE CHÁS E MATE</v>
          </cell>
          <cell r="C330">
            <v>35494</v>
          </cell>
          <cell r="D330">
            <v>13219</v>
          </cell>
          <cell r="E330">
            <v>47374</v>
          </cell>
          <cell r="F330">
            <v>10042</v>
          </cell>
          <cell r="G330">
            <v>742045</v>
          </cell>
          <cell r="H330">
            <v>41380</v>
          </cell>
          <cell r="I330">
            <v>313895</v>
          </cell>
          <cell r="J330">
            <v>52594</v>
          </cell>
        </row>
        <row r="331">
          <cell r="A331" t="str">
            <v>FARELO DE SOJA</v>
          </cell>
          <cell r="B331" t="str">
            <v>(3º Nível) FARELO DE SOJA</v>
          </cell>
          <cell r="C331">
            <v>630098866</v>
          </cell>
          <cell r="D331">
            <v>1559672283</v>
          </cell>
          <cell r="E331">
            <v>519862515</v>
          </cell>
          <cell r="F331">
            <v>1527165484</v>
          </cell>
          <cell r="G331">
            <v>97699</v>
          </cell>
          <cell r="H331">
            <v>26259</v>
          </cell>
          <cell r="I331">
            <v>46991</v>
          </cell>
          <cell r="J331">
            <v>10000</v>
          </cell>
        </row>
        <row r="332">
          <cell r="A332" t="str">
            <v>FARELO, SÊMEAS E OUTROS RESÍDUOS  DE TRIGO</v>
          </cell>
          <cell r="B332" t="str">
            <v>(3º Nível) FARELO, SÊMEAS E OUTROS RESÍDUOS  DE TRIGO</v>
          </cell>
          <cell r="C332">
            <v>30</v>
          </cell>
          <cell r="D332">
            <v>30</v>
          </cell>
          <cell r="E332">
            <v>1107</v>
          </cell>
          <cell r="F332">
            <v>1326</v>
          </cell>
          <cell r="G332">
            <v>14886</v>
          </cell>
          <cell r="H332">
            <v>9500</v>
          </cell>
          <cell r="I332">
            <v>11043</v>
          </cell>
          <cell r="J332">
            <v>96030</v>
          </cell>
        </row>
        <row r="333">
          <cell r="A333" t="str">
            <v>FARELOS DE OLEAGINOSAS</v>
          </cell>
          <cell r="B333" t="str">
            <v>(3º Nível) FARELOS DE OLEAGINOSAS</v>
          </cell>
          <cell r="C333">
            <v>1168026</v>
          </cell>
          <cell r="D333">
            <v>6764984</v>
          </cell>
          <cell r="E333">
            <v>388129</v>
          </cell>
          <cell r="F333">
            <v>975894</v>
          </cell>
          <cell r="G333">
            <v>83578</v>
          </cell>
          <cell r="H333">
            <v>46025</v>
          </cell>
          <cell r="I333">
            <v>30989</v>
          </cell>
          <cell r="J333">
            <v>20000</v>
          </cell>
        </row>
        <row r="334">
          <cell r="A334" t="str">
            <v>FARINHA DE BATATA</v>
          </cell>
          <cell r="B334" t="str">
            <v>(3º Nível) FARINHA DE BATATA</v>
          </cell>
          <cell r="C334">
            <v>0</v>
          </cell>
          <cell r="D334">
            <v>0</v>
          </cell>
          <cell r="E334">
            <v>34394</v>
          </cell>
          <cell r="F334">
            <v>25616</v>
          </cell>
          <cell r="G334">
            <v>618235</v>
          </cell>
          <cell r="H334">
            <v>464587</v>
          </cell>
          <cell r="I334">
            <v>955242</v>
          </cell>
          <cell r="J334">
            <v>706453</v>
          </cell>
        </row>
        <row r="335">
          <cell r="A335" t="str">
            <v>FARINHA DE MILHO</v>
          </cell>
          <cell r="B335" t="str">
            <v>(3º Nível) FARINHA DE MILHO</v>
          </cell>
          <cell r="C335">
            <v>2728144</v>
          </cell>
          <cell r="D335">
            <v>8293637</v>
          </cell>
          <cell r="E335">
            <v>3099067</v>
          </cell>
          <cell r="F335">
            <v>11337450</v>
          </cell>
          <cell r="G335">
            <v>10041</v>
          </cell>
          <cell r="H335">
            <v>7670</v>
          </cell>
          <cell r="I335">
            <v>14671</v>
          </cell>
          <cell r="J335">
            <v>15088</v>
          </cell>
        </row>
        <row r="336">
          <cell r="A336" t="str">
            <v>FARINHA DE TRIGO</v>
          </cell>
          <cell r="B336" t="str">
            <v>(3º Nível) FARINHA DE TRIGO</v>
          </cell>
          <cell r="C336">
            <v>206949</v>
          </cell>
          <cell r="D336">
            <v>355102</v>
          </cell>
          <cell r="E336">
            <v>1163626</v>
          </cell>
          <cell r="F336">
            <v>1741737</v>
          </cell>
          <cell r="G336">
            <v>10270345</v>
          </cell>
          <cell r="H336">
            <v>26725621</v>
          </cell>
          <cell r="I336">
            <v>9148687</v>
          </cell>
          <cell r="J336">
            <v>27159106</v>
          </cell>
        </row>
        <row r="337">
          <cell r="A337" t="str">
            <v>FARINHAS DE CARNE, EXTRATOS E MIUDEZAS</v>
          </cell>
          <cell r="B337" t="str">
            <v>(3º Nível) FARINHAS DE CARNE, EXTRATOS E MIUDEZAS</v>
          </cell>
          <cell r="C337">
            <v>10326357</v>
          </cell>
          <cell r="D337">
            <v>17108408</v>
          </cell>
          <cell r="E337">
            <v>10853026</v>
          </cell>
          <cell r="F337">
            <v>15739630</v>
          </cell>
          <cell r="G337">
            <v>674205</v>
          </cell>
          <cell r="H337">
            <v>299200</v>
          </cell>
          <cell r="I337">
            <v>1188843</v>
          </cell>
          <cell r="J337">
            <v>1461060</v>
          </cell>
        </row>
        <row r="338">
          <cell r="A338" t="str">
            <v>FÉCULA DE BATATA</v>
          </cell>
          <cell r="B338" t="str">
            <v>(3º Nível) FÉCULA DE BATATA</v>
          </cell>
          <cell r="G338">
            <v>127857</v>
          </cell>
          <cell r="H338">
            <v>191950</v>
          </cell>
          <cell r="I338">
            <v>31296</v>
          </cell>
          <cell r="J338">
            <v>41125</v>
          </cell>
        </row>
        <row r="339">
          <cell r="A339" t="str">
            <v>FÉCULA DE MANDIOCA</v>
          </cell>
          <cell r="B339" t="str">
            <v>(3º Nível) FÉCULA DE MANDIOCA</v>
          </cell>
          <cell r="C339">
            <v>629755</v>
          </cell>
          <cell r="D339">
            <v>701636</v>
          </cell>
          <cell r="E339">
            <v>491281</v>
          </cell>
          <cell r="F339">
            <v>566683</v>
          </cell>
          <cell r="G339">
            <v>68217</v>
          </cell>
          <cell r="H339">
            <v>106940</v>
          </cell>
          <cell r="I339">
            <v>0</v>
          </cell>
          <cell r="J339">
            <v>0</v>
          </cell>
        </row>
        <row r="340">
          <cell r="A340" t="str">
            <v>FEIJÃO</v>
          </cell>
          <cell r="B340" t="str">
            <v>(3º Nível) FEIJÃO</v>
          </cell>
          <cell r="C340">
            <v>0</v>
          </cell>
          <cell r="D340">
            <v>0</v>
          </cell>
          <cell r="E340">
            <v>1090</v>
          </cell>
          <cell r="F340">
            <v>433</v>
          </cell>
        </row>
        <row r="341">
          <cell r="A341" t="str">
            <v>FEIJÕES PREPARADOS OU CONSERVADOS</v>
          </cell>
          <cell r="B341" t="str">
            <v>(3º Nível) FEIJÕES PREPARADOS OU CONSERVADOS</v>
          </cell>
          <cell r="C341">
            <v>1807</v>
          </cell>
          <cell r="D341">
            <v>1354</v>
          </cell>
          <cell r="E341">
            <v>4671</v>
          </cell>
          <cell r="F341">
            <v>3968</v>
          </cell>
          <cell r="G341">
            <v>4375</v>
          </cell>
          <cell r="H341">
            <v>3064</v>
          </cell>
          <cell r="I341">
            <v>3959</v>
          </cell>
          <cell r="J341">
            <v>4680</v>
          </cell>
        </row>
        <row r="342">
          <cell r="A342" t="str">
            <v>FEIJÕES SECOS</v>
          </cell>
          <cell r="B342" t="str">
            <v>(3º Nível) FEIJÕES SECOS</v>
          </cell>
          <cell r="C342">
            <v>15406621</v>
          </cell>
          <cell r="D342">
            <v>25606599</v>
          </cell>
          <cell r="E342">
            <v>17386814</v>
          </cell>
          <cell r="F342">
            <v>23039926</v>
          </cell>
          <cell r="G342">
            <v>3000095</v>
          </cell>
          <cell r="H342">
            <v>4742970</v>
          </cell>
          <cell r="I342">
            <v>3610276</v>
          </cell>
          <cell r="J342">
            <v>5803850</v>
          </cell>
        </row>
        <row r="343">
          <cell r="A343" t="str">
            <v>FIAPOS E DESPERDÍCIOS DE ALGODÃO</v>
          </cell>
          <cell r="B343" t="str">
            <v>(3º Nível) FIAPOS E DESPERDÍCIOS DE ALGODÃO</v>
          </cell>
          <cell r="C343">
            <v>144468</v>
          </cell>
          <cell r="D343">
            <v>184745</v>
          </cell>
          <cell r="E343">
            <v>15680</v>
          </cell>
          <cell r="F343">
            <v>15091</v>
          </cell>
          <cell r="G343">
            <v>355699</v>
          </cell>
          <cell r="H343">
            <v>573769</v>
          </cell>
          <cell r="I343">
            <v>234763</v>
          </cell>
          <cell r="J343">
            <v>480970</v>
          </cell>
        </row>
        <row r="344">
          <cell r="A344" t="str">
            <v>FIAPOS E DESPERDÍCIOS DE LÃ OU PELOS FINOS</v>
          </cell>
          <cell r="B344" t="str">
            <v>(3º Nível) FIAPOS E DESPERDÍCIOS DE LÃ OU PELOS FINOS</v>
          </cell>
          <cell r="C344">
            <v>43595</v>
          </cell>
          <cell r="D344">
            <v>13040</v>
          </cell>
          <cell r="E344">
            <v>23066</v>
          </cell>
          <cell r="F344">
            <v>9319</v>
          </cell>
          <cell r="G344">
            <v>60302</v>
          </cell>
          <cell r="H344">
            <v>27714</v>
          </cell>
          <cell r="I344">
            <v>0</v>
          </cell>
          <cell r="J344">
            <v>0</v>
          </cell>
        </row>
        <row r="345">
          <cell r="A345" t="str">
            <v>FIGOS FRESCOS</v>
          </cell>
          <cell r="B345" t="str">
            <v>(3º Nível) FIGOS FRESCOS</v>
          </cell>
          <cell r="C345">
            <v>395639</v>
          </cell>
          <cell r="D345">
            <v>88772</v>
          </cell>
          <cell r="E345">
            <v>424607</v>
          </cell>
          <cell r="F345">
            <v>97536</v>
          </cell>
        </row>
        <row r="346">
          <cell r="A346" t="str">
            <v>FIGOS SECOS</v>
          </cell>
          <cell r="B346" t="str">
            <v>(3º Nível) FIGOS SECOS</v>
          </cell>
          <cell r="G346">
            <v>84367</v>
          </cell>
          <cell r="H346">
            <v>22920</v>
          </cell>
          <cell r="I346">
            <v>3883</v>
          </cell>
          <cell r="J346">
            <v>1000</v>
          </cell>
        </row>
        <row r="347">
          <cell r="A347" t="str">
            <v>FILES DE PARGOS, CONGELADOS</v>
          </cell>
          <cell r="B347" t="str">
            <v>(3º Nível) FILES DE PARGOS, CONGELADOS</v>
          </cell>
          <cell r="C347">
            <v>264866</v>
          </cell>
          <cell r="D347">
            <v>19268</v>
          </cell>
          <cell r="E347">
            <v>7293</v>
          </cell>
          <cell r="F347">
            <v>589</v>
          </cell>
        </row>
        <row r="348">
          <cell r="A348" t="str">
            <v>FILES DE TILÁPIA, CONGELADOS</v>
          </cell>
          <cell r="B348" t="str">
            <v>(3º Nível) FILES DE TILÁPIA, CONGELADOS</v>
          </cell>
          <cell r="C348">
            <v>68</v>
          </cell>
          <cell r="D348">
            <v>20</v>
          </cell>
          <cell r="E348">
            <v>3045</v>
          </cell>
          <cell r="F348">
            <v>1044</v>
          </cell>
        </row>
        <row r="349">
          <cell r="A349" t="str">
            <v>FIOS E DESPERDÍCIOS DE SEDA</v>
          </cell>
          <cell r="B349" t="str">
            <v>(3º Nível) FIOS E DESPERDÍCIOS DE SEDA</v>
          </cell>
          <cell r="C349">
            <v>4015772</v>
          </cell>
          <cell r="D349">
            <v>63857</v>
          </cell>
          <cell r="E349">
            <v>2926687</v>
          </cell>
          <cell r="F349">
            <v>47216</v>
          </cell>
          <cell r="G349">
            <v>10240</v>
          </cell>
          <cell r="H349">
            <v>113</v>
          </cell>
          <cell r="I349">
            <v>63472</v>
          </cell>
          <cell r="J349">
            <v>356</v>
          </cell>
        </row>
        <row r="350">
          <cell r="A350" t="str">
            <v>FIOS E TECIDOS DE LÃ OU DE PELOS FINOS</v>
          </cell>
          <cell r="B350" t="str">
            <v>(3º Nível) FIOS E TECIDOS DE LÃ OU DE PELOS FINOS</v>
          </cell>
          <cell r="C350">
            <v>24819</v>
          </cell>
          <cell r="D350">
            <v>1064</v>
          </cell>
          <cell r="E350">
            <v>140471</v>
          </cell>
          <cell r="F350">
            <v>6858</v>
          </cell>
          <cell r="G350">
            <v>264492</v>
          </cell>
          <cell r="H350">
            <v>3469</v>
          </cell>
          <cell r="I350">
            <v>167636</v>
          </cell>
          <cell r="J350">
            <v>2895</v>
          </cell>
        </row>
        <row r="351">
          <cell r="A351" t="str">
            <v>FIOS, LINHAS E TECIDOS DE ALGODÃO</v>
          </cell>
          <cell r="B351" t="str">
            <v>(3º Nível) FIOS, LINHAS E TECIDOS DE ALGODÃO</v>
          </cell>
          <cell r="C351">
            <v>11970861</v>
          </cell>
          <cell r="D351">
            <v>1965958</v>
          </cell>
          <cell r="E351">
            <v>11222624</v>
          </cell>
          <cell r="F351">
            <v>2115833</v>
          </cell>
          <cell r="G351">
            <v>10995883</v>
          </cell>
          <cell r="H351">
            <v>2570575</v>
          </cell>
          <cell r="I351">
            <v>7663060</v>
          </cell>
          <cell r="J351">
            <v>1851094</v>
          </cell>
        </row>
        <row r="352">
          <cell r="A352" t="str">
            <v>FLORES  DE CORTES FRESCAS</v>
          </cell>
          <cell r="B352" t="str">
            <v>(3º Nível) FLORES  DE CORTES FRESCAS</v>
          </cell>
          <cell r="C352">
            <v>7653</v>
          </cell>
          <cell r="D352">
            <v>909</v>
          </cell>
          <cell r="E352">
            <v>17760</v>
          </cell>
          <cell r="F352">
            <v>1238</v>
          </cell>
          <cell r="G352">
            <v>814167</v>
          </cell>
          <cell r="H352">
            <v>174248</v>
          </cell>
          <cell r="I352">
            <v>877111</v>
          </cell>
          <cell r="J352">
            <v>182417</v>
          </cell>
        </row>
        <row r="353">
          <cell r="A353" t="str">
            <v>FOLHAGENS, FOLHAS E RAMOS DE PLANTAS CORTADAS FRESCAS</v>
          </cell>
          <cell r="B353" t="str">
            <v>(3º Nível) FOLHAGENS, FOLHAS E RAMOS DE PLANTAS CORTADAS FRESCAS</v>
          </cell>
          <cell r="C353">
            <v>145792</v>
          </cell>
          <cell r="D353">
            <v>38676</v>
          </cell>
          <cell r="E353">
            <v>154370</v>
          </cell>
          <cell r="F353">
            <v>29418</v>
          </cell>
          <cell r="G353">
            <v>11633</v>
          </cell>
          <cell r="H353">
            <v>648</v>
          </cell>
          <cell r="I353">
            <v>8456</v>
          </cell>
          <cell r="J353">
            <v>500</v>
          </cell>
        </row>
        <row r="354">
          <cell r="A354" t="str">
            <v>FUMO MANUFATURADO</v>
          </cell>
          <cell r="B354" t="str">
            <v>(3º Nível) FUMO MANUFATURADO</v>
          </cell>
          <cell r="C354">
            <v>5162107</v>
          </cell>
          <cell r="D354">
            <v>1287765</v>
          </cell>
          <cell r="E354">
            <v>5446882</v>
          </cell>
          <cell r="F354">
            <v>1383246</v>
          </cell>
          <cell r="G354">
            <v>1556883</v>
          </cell>
          <cell r="H354">
            <v>307022</v>
          </cell>
          <cell r="I354">
            <v>1312608</v>
          </cell>
          <cell r="J354">
            <v>259761</v>
          </cell>
        </row>
        <row r="355">
          <cell r="A355" t="str">
            <v>FUMO NÃO MANUFATURADO</v>
          </cell>
          <cell r="B355" t="str">
            <v>(3º Nível) FUMO NÃO MANUFATURADO</v>
          </cell>
          <cell r="C355">
            <v>159302980</v>
          </cell>
          <cell r="D355">
            <v>28422841</v>
          </cell>
          <cell r="E355">
            <v>120487438</v>
          </cell>
          <cell r="F355">
            <v>22996987</v>
          </cell>
          <cell r="G355">
            <v>1732446</v>
          </cell>
          <cell r="H355">
            <v>449819</v>
          </cell>
          <cell r="I355">
            <v>1108142</v>
          </cell>
          <cell r="J355">
            <v>306200</v>
          </cell>
        </row>
        <row r="356">
          <cell r="A356" t="str">
            <v>GALOS E GALINHAS VIVOS</v>
          </cell>
          <cell r="B356" t="str">
            <v>(3º Nível) GALOS E GALINHAS VIVOS</v>
          </cell>
          <cell r="C356">
            <v>6678946</v>
          </cell>
          <cell r="D356">
            <v>101190</v>
          </cell>
          <cell r="E356">
            <v>5454223</v>
          </cell>
          <cell r="F356">
            <v>70073</v>
          </cell>
          <cell r="G356">
            <v>145651</v>
          </cell>
          <cell r="H356">
            <v>383</v>
          </cell>
          <cell r="I356">
            <v>0</v>
          </cell>
          <cell r="J356">
            <v>0</v>
          </cell>
        </row>
        <row r="357">
          <cell r="A357" t="str">
            <v>GELATINAS</v>
          </cell>
          <cell r="B357" t="str">
            <v>(3º Nível) GELATINAS</v>
          </cell>
          <cell r="C357">
            <v>13430153</v>
          </cell>
          <cell r="D357">
            <v>2734369</v>
          </cell>
          <cell r="E357">
            <v>18681797</v>
          </cell>
          <cell r="F357">
            <v>3550599</v>
          </cell>
          <cell r="G357">
            <v>339877</v>
          </cell>
          <cell r="H357">
            <v>54859</v>
          </cell>
          <cell r="I357">
            <v>202778</v>
          </cell>
          <cell r="J357">
            <v>41301</v>
          </cell>
        </row>
        <row r="358">
          <cell r="A358" t="str">
            <v>GEMAS DE OVOS</v>
          </cell>
          <cell r="B358" t="str">
            <v>(3º Nível) GEMAS DE OVOS</v>
          </cell>
          <cell r="C358">
            <v>44255</v>
          </cell>
          <cell r="D358">
            <v>23045</v>
          </cell>
          <cell r="E358">
            <v>87055</v>
          </cell>
          <cell r="F358">
            <v>48875</v>
          </cell>
        </row>
        <row r="359">
          <cell r="A359" t="str">
            <v>GENGIBRE</v>
          </cell>
          <cell r="B359" t="str">
            <v>(3º Nível) GENGIBRE</v>
          </cell>
          <cell r="C359">
            <v>2260026</v>
          </cell>
          <cell r="D359">
            <v>1703631</v>
          </cell>
          <cell r="E359">
            <v>1525147</v>
          </cell>
          <cell r="F359">
            <v>1796502</v>
          </cell>
          <cell r="G359">
            <v>58134</v>
          </cell>
          <cell r="H359">
            <v>42940</v>
          </cell>
          <cell r="I359">
            <v>65599</v>
          </cell>
          <cell r="J359">
            <v>41275</v>
          </cell>
        </row>
        <row r="360">
          <cell r="A360" t="str">
            <v>GLUTEN DE TRIGO</v>
          </cell>
          <cell r="B360" t="str">
            <v>(3º Nível) GLUTEN DE TRIGO</v>
          </cell>
          <cell r="G360">
            <v>4300078</v>
          </cell>
          <cell r="H360">
            <v>2511475</v>
          </cell>
          <cell r="I360">
            <v>2400675</v>
          </cell>
          <cell r="J360">
            <v>1496475</v>
          </cell>
        </row>
        <row r="361">
          <cell r="A361" t="str">
            <v>GOIABAS FRESCAS OU SECAS</v>
          </cell>
          <cell r="B361" t="str">
            <v>(3º Nível) GOIABAS FRESCAS OU SECAS</v>
          </cell>
          <cell r="C361">
            <v>52872</v>
          </cell>
          <cell r="D361">
            <v>22314</v>
          </cell>
          <cell r="E361">
            <v>74477</v>
          </cell>
          <cell r="F361">
            <v>37212</v>
          </cell>
        </row>
        <row r="362">
          <cell r="A362" t="str">
            <v>GOMA NATURAL</v>
          </cell>
          <cell r="B362" t="str">
            <v>(3º Nível) GOMA NATURAL</v>
          </cell>
          <cell r="G362">
            <v>0</v>
          </cell>
          <cell r="H362">
            <v>0</v>
          </cell>
          <cell r="I362">
            <v>7191</v>
          </cell>
          <cell r="J362">
            <v>57</v>
          </cell>
        </row>
        <row r="363">
          <cell r="A363" t="str">
            <v>GOMAS E RESINAS</v>
          </cell>
          <cell r="B363" t="str">
            <v>(3º Nível) GOMAS E RESINAS</v>
          </cell>
          <cell r="C363">
            <v>3513522</v>
          </cell>
          <cell r="D363">
            <v>3205091</v>
          </cell>
          <cell r="E363">
            <v>3803300</v>
          </cell>
          <cell r="F363">
            <v>3425697</v>
          </cell>
          <cell r="G363">
            <v>592330</v>
          </cell>
          <cell r="H363">
            <v>235774</v>
          </cell>
          <cell r="I363">
            <v>570986</v>
          </cell>
          <cell r="J363">
            <v>188467</v>
          </cell>
        </row>
        <row r="364">
          <cell r="A364" t="str">
            <v>GORDURAS DE PORCO</v>
          </cell>
          <cell r="B364" t="str">
            <v>(3º Nível) GORDURAS DE PORCO</v>
          </cell>
          <cell r="C364">
            <v>330998</v>
          </cell>
          <cell r="D364">
            <v>320121</v>
          </cell>
          <cell r="E364">
            <v>371336</v>
          </cell>
          <cell r="F364">
            <v>266879</v>
          </cell>
          <cell r="G364">
            <v>0</v>
          </cell>
          <cell r="H364">
            <v>0</v>
          </cell>
          <cell r="I364">
            <v>192113</v>
          </cell>
          <cell r="J364">
            <v>143388</v>
          </cell>
        </row>
        <row r="365">
          <cell r="A365" t="str">
            <v>GRÃOS-DE-BICO SECOS</v>
          </cell>
          <cell r="B365" t="str">
            <v>(3º Nível) GRÃOS-DE-BICO SECOS</v>
          </cell>
          <cell r="C365">
            <v>529</v>
          </cell>
          <cell r="D365">
            <v>186</v>
          </cell>
          <cell r="E365">
            <v>3304</v>
          </cell>
          <cell r="F365">
            <v>1318</v>
          </cell>
          <cell r="G365">
            <v>1609590</v>
          </cell>
          <cell r="H365">
            <v>1306000</v>
          </cell>
          <cell r="I365">
            <v>572900</v>
          </cell>
          <cell r="J365">
            <v>635400</v>
          </cell>
        </row>
        <row r="366">
          <cell r="A366" t="str">
            <v>INHAME</v>
          </cell>
          <cell r="B366" t="str">
            <v>(3º Nível) INHAME</v>
          </cell>
          <cell r="C366">
            <v>162093</v>
          </cell>
          <cell r="D366">
            <v>150436</v>
          </cell>
          <cell r="E366">
            <v>320288</v>
          </cell>
          <cell r="F366">
            <v>322649</v>
          </cell>
        </row>
        <row r="367">
          <cell r="A367" t="str">
            <v>IOGURTE</v>
          </cell>
          <cell r="B367" t="str">
            <v>(3º Nível) IOGURTE</v>
          </cell>
          <cell r="C367">
            <v>22306</v>
          </cell>
          <cell r="D367">
            <v>13190</v>
          </cell>
          <cell r="E367">
            <v>37303</v>
          </cell>
          <cell r="F367">
            <v>26069</v>
          </cell>
        </row>
        <row r="368">
          <cell r="A368" t="str">
            <v>KIWIS FRESCOS</v>
          </cell>
          <cell r="B368" t="str">
            <v>(3º Nível) KIWIS FRESCOS</v>
          </cell>
          <cell r="C368">
            <v>0</v>
          </cell>
          <cell r="D368">
            <v>0</v>
          </cell>
          <cell r="E368">
            <v>6552</v>
          </cell>
          <cell r="F368">
            <v>1676</v>
          </cell>
          <cell r="G368">
            <v>3153089</v>
          </cell>
          <cell r="H368">
            <v>2113427</v>
          </cell>
          <cell r="I368">
            <v>2733120</v>
          </cell>
          <cell r="J368">
            <v>2011362</v>
          </cell>
        </row>
        <row r="369">
          <cell r="A369" t="str">
            <v>LÃ  OU PELOS FINOS NÃO CARDADOS NEM PENTEADOS</v>
          </cell>
          <cell r="B369" t="str">
            <v>(3º Nível) LÃ  OU PELOS FINOS NÃO CARDADOS NEM PENTEADOS</v>
          </cell>
          <cell r="C369">
            <v>884672</v>
          </cell>
          <cell r="D369">
            <v>367690</v>
          </cell>
          <cell r="E369">
            <v>689401</v>
          </cell>
          <cell r="F369">
            <v>265469</v>
          </cell>
          <cell r="G369">
            <v>169011</v>
          </cell>
          <cell r="H369">
            <v>54592</v>
          </cell>
          <cell r="I369">
            <v>136107</v>
          </cell>
          <cell r="J369">
            <v>79845</v>
          </cell>
        </row>
        <row r="370">
          <cell r="A370" t="str">
            <v>LÃ OU PELOS FINOS CARDADOS OU PENTEADOS</v>
          </cell>
          <cell r="B370" t="str">
            <v>(3º Nível) LÃ OU PELOS FINOS CARDADOS OU PENTEADOS</v>
          </cell>
          <cell r="C370">
            <v>348837</v>
          </cell>
          <cell r="D370">
            <v>50145</v>
          </cell>
          <cell r="E370">
            <v>690807</v>
          </cell>
          <cell r="F370">
            <v>152081</v>
          </cell>
          <cell r="G370">
            <v>305286</v>
          </cell>
          <cell r="H370">
            <v>20406</v>
          </cell>
          <cell r="I370">
            <v>132194</v>
          </cell>
          <cell r="J370">
            <v>17867</v>
          </cell>
        </row>
        <row r="371">
          <cell r="A371" t="str">
            <v>LAGOSTAS, CONGELADAS</v>
          </cell>
          <cell r="B371" t="str">
            <v>(3º Nível) LAGOSTAS, CONGELADAS</v>
          </cell>
          <cell r="C371">
            <v>4940127</v>
          </cell>
          <cell r="D371">
            <v>142971</v>
          </cell>
          <cell r="E371">
            <v>3903366</v>
          </cell>
          <cell r="F371">
            <v>100230</v>
          </cell>
        </row>
        <row r="372">
          <cell r="A372" t="str">
            <v>LAGOSTAS, NÃO CONGELADAS</v>
          </cell>
          <cell r="B372" t="str">
            <v>(3º Nível) LAGOSTAS, NÃO CONGELADAS</v>
          </cell>
          <cell r="C372">
            <v>81096</v>
          </cell>
          <cell r="D372">
            <v>3744</v>
          </cell>
          <cell r="E372">
            <v>414500</v>
          </cell>
          <cell r="F372">
            <v>14884</v>
          </cell>
        </row>
        <row r="373">
          <cell r="A373" t="str">
            <v>LARANJAS FRESCAS OU SECAS</v>
          </cell>
          <cell r="B373" t="str">
            <v>(3º Nível) LARANJAS FRESCAS OU SECAS</v>
          </cell>
          <cell r="C373">
            <v>280902</v>
          </cell>
          <cell r="D373">
            <v>689096</v>
          </cell>
          <cell r="E373">
            <v>136110</v>
          </cell>
          <cell r="F373">
            <v>232081</v>
          </cell>
          <cell r="G373">
            <v>1352340</v>
          </cell>
          <cell r="H373">
            <v>1623196</v>
          </cell>
          <cell r="I373">
            <v>741573</v>
          </cell>
          <cell r="J373">
            <v>1161275</v>
          </cell>
        </row>
        <row r="374">
          <cell r="A374" t="str">
            <v>LEITE CONDENSADO</v>
          </cell>
          <cell r="B374" t="str">
            <v>(3º Nível) LEITE CONDENSADO</v>
          </cell>
          <cell r="C374">
            <v>1020549</v>
          </cell>
          <cell r="D374">
            <v>486543</v>
          </cell>
          <cell r="E374">
            <v>738810</v>
          </cell>
          <cell r="F374">
            <v>394993</v>
          </cell>
        </row>
        <row r="375">
          <cell r="A375" t="str">
            <v>LEITE EM PÓ</v>
          </cell>
          <cell r="B375" t="str">
            <v>(3º Nível) LEITE EM PÓ</v>
          </cell>
          <cell r="C375">
            <v>2212</v>
          </cell>
          <cell r="D375">
            <v>500</v>
          </cell>
          <cell r="E375">
            <v>89569</v>
          </cell>
          <cell r="F375">
            <v>31625</v>
          </cell>
          <cell r="G375">
            <v>15993403</v>
          </cell>
          <cell r="H375">
            <v>5794010</v>
          </cell>
          <cell r="I375">
            <v>19127156</v>
          </cell>
          <cell r="J375">
            <v>6467090</v>
          </cell>
        </row>
        <row r="376">
          <cell r="A376" t="str">
            <v>LEITE FLUIDO</v>
          </cell>
          <cell r="B376" t="str">
            <v>(3º Nível) LEITE FLUIDO</v>
          </cell>
          <cell r="C376">
            <v>6427</v>
          </cell>
          <cell r="D376">
            <v>1140</v>
          </cell>
          <cell r="E376">
            <v>115524</v>
          </cell>
          <cell r="F376">
            <v>174365</v>
          </cell>
        </row>
        <row r="377">
          <cell r="A377" t="str">
            <v>LEITE MODIFICADO</v>
          </cell>
          <cell r="B377" t="str">
            <v>(3º Nível) LEITE MODIFICADO</v>
          </cell>
          <cell r="C377">
            <v>443011</v>
          </cell>
          <cell r="D377">
            <v>101621</v>
          </cell>
          <cell r="E377">
            <v>144913</v>
          </cell>
          <cell r="F377">
            <v>38763</v>
          </cell>
          <cell r="G377">
            <v>1788297</v>
          </cell>
          <cell r="H377">
            <v>318938</v>
          </cell>
          <cell r="I377">
            <v>2104842</v>
          </cell>
          <cell r="J377">
            <v>255461</v>
          </cell>
        </row>
        <row r="378">
          <cell r="A378" t="str">
            <v>LEITELHO</v>
          </cell>
          <cell r="B378" t="str">
            <v>(3º Nível) LEITELHO</v>
          </cell>
          <cell r="C378">
            <v>31986</v>
          </cell>
          <cell r="D378">
            <v>32849</v>
          </cell>
          <cell r="E378">
            <v>33583</v>
          </cell>
          <cell r="F378">
            <v>33477</v>
          </cell>
          <cell r="G378">
            <v>466404</v>
          </cell>
          <cell r="H378">
            <v>144000</v>
          </cell>
          <cell r="I378">
            <v>0</v>
          </cell>
          <cell r="J378">
            <v>0</v>
          </cell>
        </row>
        <row r="379">
          <cell r="A379" t="str">
            <v>LENTILHAS SECAS</v>
          </cell>
          <cell r="B379" t="str">
            <v>(3º Nível) LENTILHAS SECAS</v>
          </cell>
          <cell r="C379">
            <v>1508</v>
          </cell>
          <cell r="D379">
            <v>831</v>
          </cell>
          <cell r="E379">
            <v>3081</v>
          </cell>
          <cell r="F379">
            <v>1093</v>
          </cell>
          <cell r="G379">
            <v>1069884</v>
          </cell>
          <cell r="H379">
            <v>1512704</v>
          </cell>
          <cell r="I379">
            <v>1045479</v>
          </cell>
          <cell r="J379">
            <v>1969726</v>
          </cell>
        </row>
        <row r="380">
          <cell r="A380" t="str">
            <v>LEVEDURAS E PÓS PARA LEVEDAR</v>
          </cell>
          <cell r="B380" t="str">
            <v>(3º Nível) LEVEDURAS E PÓS PARA LEVEDAR</v>
          </cell>
          <cell r="C380">
            <v>10123864</v>
          </cell>
          <cell r="D380">
            <v>4990666</v>
          </cell>
          <cell r="E380">
            <v>8103577</v>
          </cell>
          <cell r="F380">
            <v>4231921</v>
          </cell>
          <cell r="G380">
            <v>5521949</v>
          </cell>
          <cell r="H380">
            <v>3049399</v>
          </cell>
          <cell r="I380">
            <v>3781153</v>
          </cell>
          <cell r="J380">
            <v>2270881</v>
          </cell>
        </row>
        <row r="381">
          <cell r="A381" t="str">
            <v>LIMÕES E LIMAS FRESCOS OU SECOS</v>
          </cell>
          <cell r="B381" t="str">
            <v>(3º Nível) LIMÕES E LIMAS FRESCOS OU SECOS</v>
          </cell>
          <cell r="C381">
            <v>10173416</v>
          </cell>
          <cell r="D381">
            <v>9991456</v>
          </cell>
          <cell r="E381">
            <v>7899082</v>
          </cell>
          <cell r="F381">
            <v>10280764</v>
          </cell>
          <cell r="G381">
            <v>121026</v>
          </cell>
          <cell r="H381">
            <v>134756</v>
          </cell>
          <cell r="I381">
            <v>110939</v>
          </cell>
          <cell r="J381">
            <v>131663</v>
          </cell>
        </row>
        <row r="382">
          <cell r="A382" t="str">
            <v>LINHO EM BRUTO, PENTEADO OU TRABALHADO DE OUTRA FORMA</v>
          </cell>
          <cell r="B382" t="str">
            <v>(3º Nível) LINHO EM BRUTO, PENTEADO OU TRABALHADO DE OUTRA FORMA</v>
          </cell>
          <cell r="G382">
            <v>159550</v>
          </cell>
          <cell r="H382">
            <v>54220</v>
          </cell>
          <cell r="I382">
            <v>235994</v>
          </cell>
          <cell r="J382">
            <v>67486</v>
          </cell>
        </row>
        <row r="383">
          <cell r="A383" t="str">
            <v>LINTERES DE ALGODÃO</v>
          </cell>
          <cell r="B383" t="str">
            <v>(3º Nível) LINTERES DE ALGODÃO</v>
          </cell>
          <cell r="C383">
            <v>907056</v>
          </cell>
          <cell r="D383">
            <v>1309047</v>
          </cell>
          <cell r="E383">
            <v>722769</v>
          </cell>
          <cell r="F383">
            <v>1540277</v>
          </cell>
        </row>
        <row r="384">
          <cell r="A384" t="str">
            <v>MAÇÃS FRESCAS</v>
          </cell>
          <cell r="B384" t="str">
            <v>(3º Nível) MAÇÃS FRESCAS</v>
          </cell>
          <cell r="C384">
            <v>11858787</v>
          </cell>
          <cell r="D384">
            <v>15991517</v>
          </cell>
          <cell r="E384">
            <v>8100784</v>
          </cell>
          <cell r="F384">
            <v>11294821</v>
          </cell>
          <cell r="G384">
            <v>5016288</v>
          </cell>
          <cell r="H384">
            <v>5332093</v>
          </cell>
          <cell r="I384">
            <v>2594134</v>
          </cell>
          <cell r="J384">
            <v>3036741</v>
          </cell>
        </row>
        <row r="385">
          <cell r="A385" t="str">
            <v>MAÇÃS SECAS</v>
          </cell>
          <cell r="B385" t="str">
            <v>(3º Nível) MAÇÃS SECAS</v>
          </cell>
          <cell r="C385">
            <v>438</v>
          </cell>
          <cell r="D385">
            <v>80</v>
          </cell>
          <cell r="E385">
            <v>7501</v>
          </cell>
          <cell r="F385">
            <v>2574</v>
          </cell>
          <cell r="G385">
            <v>13548</v>
          </cell>
          <cell r="H385">
            <v>4500</v>
          </cell>
          <cell r="I385">
            <v>0</v>
          </cell>
          <cell r="J385">
            <v>0</v>
          </cell>
        </row>
        <row r="386">
          <cell r="A386" t="str">
            <v>MADEIRA COMPENSADA OU CONTRAPLACADA</v>
          </cell>
          <cell r="B386" t="str">
            <v>(3º Nível) MADEIRA COMPENSADA OU CONTRAPLACADA</v>
          </cell>
          <cell r="C386">
            <v>66897120</v>
          </cell>
          <cell r="D386">
            <v>102588347</v>
          </cell>
          <cell r="E386">
            <v>43855680</v>
          </cell>
          <cell r="F386">
            <v>93662778</v>
          </cell>
          <cell r="G386">
            <v>101377</v>
          </cell>
          <cell r="H386">
            <v>97425</v>
          </cell>
          <cell r="I386">
            <v>109534</v>
          </cell>
          <cell r="J386">
            <v>45805</v>
          </cell>
        </row>
        <row r="387">
          <cell r="A387" t="str">
            <v>MADEIRA EM BRUTO</v>
          </cell>
          <cell r="B387" t="str">
            <v>(3º Nível) MADEIRA EM BRUTO</v>
          </cell>
          <cell r="C387">
            <v>4540033</v>
          </cell>
          <cell r="D387">
            <v>29420674</v>
          </cell>
          <cell r="E387">
            <v>5626955</v>
          </cell>
          <cell r="F387">
            <v>48926069</v>
          </cell>
          <cell r="G387">
            <v>55233</v>
          </cell>
          <cell r="H387">
            <v>935209</v>
          </cell>
          <cell r="I387">
            <v>38101</v>
          </cell>
          <cell r="J387">
            <v>880734</v>
          </cell>
        </row>
        <row r="388">
          <cell r="A388" t="str">
            <v>MADEIRA EM ESTILHAS OU EM PARTÍCULAS</v>
          </cell>
          <cell r="B388" t="str">
            <v>(3º Nível) MADEIRA EM ESTILHAS OU EM PARTÍCULAS</v>
          </cell>
          <cell r="C388">
            <v>5398463</v>
          </cell>
          <cell r="D388">
            <v>51018150</v>
          </cell>
          <cell r="E388">
            <v>12704341</v>
          </cell>
          <cell r="F388">
            <v>120836510</v>
          </cell>
          <cell r="G388">
            <v>5978</v>
          </cell>
          <cell r="H388">
            <v>15120</v>
          </cell>
          <cell r="I388">
            <v>20346</v>
          </cell>
          <cell r="J388">
            <v>9695</v>
          </cell>
        </row>
        <row r="389">
          <cell r="A389" t="str">
            <v>MADEIRA LAMINADA</v>
          </cell>
          <cell r="B389" t="str">
            <v>(3º Nível) MADEIRA LAMINADA</v>
          </cell>
          <cell r="C389">
            <v>3920116</v>
          </cell>
          <cell r="D389">
            <v>7239258</v>
          </cell>
          <cell r="E389">
            <v>1951871</v>
          </cell>
          <cell r="F389">
            <v>3943323</v>
          </cell>
          <cell r="G389">
            <v>432454</v>
          </cell>
          <cell r="H389">
            <v>187176</v>
          </cell>
          <cell r="I389">
            <v>527669</v>
          </cell>
          <cell r="J389">
            <v>102129</v>
          </cell>
        </row>
        <row r="390">
          <cell r="A390" t="str">
            <v>MADEIRA PERFILADA</v>
          </cell>
          <cell r="B390" t="str">
            <v>(3º Nível) MADEIRA PERFILADA</v>
          </cell>
          <cell r="C390">
            <v>39405514</v>
          </cell>
          <cell r="D390">
            <v>25794922</v>
          </cell>
          <cell r="E390">
            <v>42701714</v>
          </cell>
          <cell r="F390">
            <v>27247350</v>
          </cell>
          <cell r="G390">
            <v>12155</v>
          </cell>
          <cell r="H390">
            <v>11225</v>
          </cell>
          <cell r="I390">
            <v>45234</v>
          </cell>
          <cell r="J390">
            <v>30472</v>
          </cell>
        </row>
        <row r="391">
          <cell r="A391" t="str">
            <v>MADEIRA SERRADA</v>
          </cell>
          <cell r="B391" t="str">
            <v>(3º Nível) MADEIRA SERRADA</v>
          </cell>
          <cell r="C391">
            <v>64664354</v>
          </cell>
          <cell r="D391">
            <v>134889344</v>
          </cell>
          <cell r="E391">
            <v>58912785</v>
          </cell>
          <cell r="F391">
            <v>141446472</v>
          </cell>
          <cell r="G391">
            <v>1930379</v>
          </cell>
          <cell r="H391">
            <v>1290351</v>
          </cell>
          <cell r="I391">
            <v>2150574</v>
          </cell>
          <cell r="J391">
            <v>1498121</v>
          </cell>
        </row>
        <row r="392">
          <cell r="A392" t="str">
            <v>MAIONESE</v>
          </cell>
          <cell r="B392" t="str">
            <v>(3º Nível) MAIONESE</v>
          </cell>
          <cell r="C392">
            <v>660900</v>
          </cell>
          <cell r="D392">
            <v>525388</v>
          </cell>
          <cell r="E392">
            <v>151226</v>
          </cell>
          <cell r="F392">
            <v>95083</v>
          </cell>
          <cell r="G392">
            <v>207620</v>
          </cell>
          <cell r="H392">
            <v>84764</v>
          </cell>
          <cell r="I392">
            <v>43961</v>
          </cell>
          <cell r="J392">
            <v>22590</v>
          </cell>
        </row>
        <row r="393">
          <cell r="A393" t="str">
            <v>MALTE</v>
          </cell>
          <cell r="B393" t="str">
            <v>(3º Nível) MALTE</v>
          </cell>
          <cell r="C393">
            <v>280532</v>
          </cell>
          <cell r="D393">
            <v>449545</v>
          </cell>
          <cell r="E393">
            <v>251554</v>
          </cell>
          <cell r="F393">
            <v>193425</v>
          </cell>
          <cell r="G393">
            <v>29215523</v>
          </cell>
          <cell r="H393">
            <v>56826728</v>
          </cell>
          <cell r="I393">
            <v>36969919</v>
          </cell>
          <cell r="J393">
            <v>72139193</v>
          </cell>
        </row>
        <row r="394">
          <cell r="A394" t="str">
            <v>MAMÕES (PAPAIA) FRESCOS</v>
          </cell>
          <cell r="B394" t="str">
            <v>(3º Nível) MAMÕES (PAPAIA) FRESCOS</v>
          </cell>
          <cell r="C394">
            <v>5079029</v>
          </cell>
          <cell r="D394">
            <v>3424527</v>
          </cell>
          <cell r="E394">
            <v>3105514</v>
          </cell>
          <cell r="F394">
            <v>2873923</v>
          </cell>
        </row>
        <row r="395">
          <cell r="A395" t="str">
            <v>MANDARINAS</v>
          </cell>
          <cell r="B395" t="str">
            <v>(3º Nível) MANDARINAS</v>
          </cell>
          <cell r="C395">
            <v>2661</v>
          </cell>
          <cell r="D395">
            <v>8816</v>
          </cell>
          <cell r="E395">
            <v>115279</v>
          </cell>
          <cell r="F395">
            <v>27862</v>
          </cell>
          <cell r="G395">
            <v>368658</v>
          </cell>
          <cell r="H395">
            <v>391194</v>
          </cell>
          <cell r="I395">
            <v>298357</v>
          </cell>
          <cell r="J395">
            <v>384242</v>
          </cell>
        </row>
        <row r="396">
          <cell r="A396" t="str">
            <v>MANDIOCA</v>
          </cell>
          <cell r="B396" t="str">
            <v>(3º Nível) MANDIOCA</v>
          </cell>
          <cell r="C396">
            <v>2536</v>
          </cell>
          <cell r="D396">
            <v>2170</v>
          </cell>
          <cell r="E396">
            <v>9086</v>
          </cell>
          <cell r="F396">
            <v>6646</v>
          </cell>
          <cell r="G396">
            <v>0</v>
          </cell>
          <cell r="H396">
            <v>0</v>
          </cell>
          <cell r="I396">
            <v>9000</v>
          </cell>
          <cell r="J396">
            <v>200000</v>
          </cell>
        </row>
        <row r="397">
          <cell r="A397" t="str">
            <v>MANGAS FRESCAS OU SECAS</v>
          </cell>
          <cell r="B397" t="str">
            <v>(3º Nível) MANGAS FRESCAS OU SECAS</v>
          </cell>
          <cell r="C397">
            <v>7935692</v>
          </cell>
          <cell r="D397">
            <v>7466940</v>
          </cell>
          <cell r="E397">
            <v>9320598</v>
          </cell>
          <cell r="F397">
            <v>9431727</v>
          </cell>
          <cell r="G397">
            <v>93</v>
          </cell>
          <cell r="H397">
            <v>3</v>
          </cell>
          <cell r="I397">
            <v>0</v>
          </cell>
          <cell r="J397">
            <v>0</v>
          </cell>
        </row>
        <row r="398">
          <cell r="A398" t="str">
            <v>MANGOSTOES FRESCOS OU SECOS</v>
          </cell>
          <cell r="B398" t="str">
            <v>(3º Nível) MANGOSTOES FRESCOS OU SECOS</v>
          </cell>
          <cell r="C398">
            <v>0</v>
          </cell>
          <cell r="D398">
            <v>0</v>
          </cell>
          <cell r="E398">
            <v>928</v>
          </cell>
          <cell r="F398">
            <v>357</v>
          </cell>
        </row>
        <row r="399">
          <cell r="A399" t="str">
            <v>MANTEIGA</v>
          </cell>
          <cell r="B399" t="str">
            <v>(3º Nível) MANTEIGA</v>
          </cell>
          <cell r="C399">
            <v>5602</v>
          </cell>
          <cell r="D399">
            <v>567</v>
          </cell>
          <cell r="E399">
            <v>124950</v>
          </cell>
          <cell r="F399">
            <v>26875</v>
          </cell>
          <cell r="G399">
            <v>1652718</v>
          </cell>
          <cell r="H399">
            <v>284496</v>
          </cell>
          <cell r="I399">
            <v>924769</v>
          </cell>
          <cell r="J399">
            <v>175687</v>
          </cell>
        </row>
        <row r="400">
          <cell r="A400" t="str">
            <v>MANTEIGA, GORDURA E OLEO DE CACAU</v>
          </cell>
          <cell r="B400" t="str">
            <v>(3º Nível) MANTEIGA, GORDURA E OLEO DE CACAU</v>
          </cell>
          <cell r="C400">
            <v>9805566</v>
          </cell>
          <cell r="D400">
            <v>1653050</v>
          </cell>
          <cell r="E400">
            <v>17261370</v>
          </cell>
          <cell r="F400">
            <v>3072005</v>
          </cell>
          <cell r="G400">
            <v>0</v>
          </cell>
          <cell r="H400">
            <v>0</v>
          </cell>
          <cell r="I400">
            <v>11</v>
          </cell>
          <cell r="J400">
            <v>1</v>
          </cell>
        </row>
        <row r="401">
          <cell r="A401" t="str">
            <v>MARGARINA</v>
          </cell>
          <cell r="B401" t="str">
            <v>(3º Nível) MARGARINA</v>
          </cell>
          <cell r="C401">
            <v>1074024</v>
          </cell>
          <cell r="D401">
            <v>1107442</v>
          </cell>
          <cell r="E401">
            <v>1527200</v>
          </cell>
          <cell r="F401">
            <v>1318161</v>
          </cell>
          <cell r="G401">
            <v>23052</v>
          </cell>
          <cell r="H401">
            <v>22080</v>
          </cell>
          <cell r="I401">
            <v>27475</v>
          </cell>
          <cell r="J401">
            <v>25500</v>
          </cell>
        </row>
        <row r="402">
          <cell r="A402" t="str">
            <v>MARMELOS FRESCOS</v>
          </cell>
          <cell r="B402" t="str">
            <v>(3º Nível) MARMELOS FRESCOS</v>
          </cell>
          <cell r="G402">
            <v>16030</v>
          </cell>
          <cell r="H402">
            <v>8582</v>
          </cell>
          <cell r="I402">
            <v>0</v>
          </cell>
          <cell r="J402">
            <v>0</v>
          </cell>
        </row>
        <row r="403">
          <cell r="A403" t="str">
            <v>MASSAS ALIMENTÍCIAS</v>
          </cell>
          <cell r="B403" t="str">
            <v>(3º Nível) MASSAS ALIMENTÍCIAS</v>
          </cell>
          <cell r="C403">
            <v>771420</v>
          </cell>
          <cell r="D403">
            <v>559867</v>
          </cell>
          <cell r="E403">
            <v>639217</v>
          </cell>
          <cell r="F403">
            <v>538417</v>
          </cell>
          <cell r="G403">
            <v>3427656</v>
          </cell>
          <cell r="H403">
            <v>2471011</v>
          </cell>
          <cell r="I403">
            <v>3285402</v>
          </cell>
          <cell r="J403">
            <v>2659889</v>
          </cell>
        </row>
        <row r="404">
          <cell r="A404" t="str">
            <v>MATE</v>
          </cell>
          <cell r="B404" t="str">
            <v>(3º Nível) MATE</v>
          </cell>
          <cell r="C404">
            <v>8781092</v>
          </cell>
          <cell r="D404">
            <v>3766469</v>
          </cell>
          <cell r="E404">
            <v>5653365</v>
          </cell>
          <cell r="F404">
            <v>2489000</v>
          </cell>
          <cell r="G404">
            <v>73</v>
          </cell>
          <cell r="H404">
            <v>432</v>
          </cell>
          <cell r="I404">
            <v>15942</v>
          </cell>
          <cell r="J404">
            <v>1551</v>
          </cell>
        </row>
        <row r="405">
          <cell r="A405" t="str">
            <v>MATERIAS CORANTES DE ORIGEM VEGETAL</v>
          </cell>
          <cell r="B405" t="str">
            <v>(3º Nível) MATERIAS CORANTES DE ORIGEM VEGETAL</v>
          </cell>
          <cell r="C405">
            <v>487334</v>
          </cell>
          <cell r="D405">
            <v>40926</v>
          </cell>
          <cell r="E405">
            <v>183213</v>
          </cell>
          <cell r="F405">
            <v>21225</v>
          </cell>
          <cell r="G405">
            <v>1263357</v>
          </cell>
          <cell r="H405">
            <v>51593</v>
          </cell>
          <cell r="I405">
            <v>816551</v>
          </cell>
          <cell r="J405">
            <v>30036</v>
          </cell>
        </row>
        <row r="406">
          <cell r="A406" t="str">
            <v>MATÉRIAS PÉCTICAS, PECTINATOS E PECTATOS</v>
          </cell>
          <cell r="B406" t="str">
            <v>(3º Nível) MATÉRIAS PÉCTICAS, PECTINATOS E PECTATOS</v>
          </cell>
          <cell r="C406">
            <v>0</v>
          </cell>
          <cell r="D406">
            <v>0</v>
          </cell>
          <cell r="E406">
            <v>85</v>
          </cell>
          <cell r="F406">
            <v>10</v>
          </cell>
          <cell r="G406">
            <v>98742</v>
          </cell>
          <cell r="H406">
            <v>15084</v>
          </cell>
          <cell r="I406">
            <v>8939</v>
          </cell>
          <cell r="J406">
            <v>600</v>
          </cell>
        </row>
        <row r="407">
          <cell r="A407" t="str">
            <v>MEL NATURAL</v>
          </cell>
          <cell r="B407" t="str">
            <v>(3º Nível) MEL NATURAL</v>
          </cell>
          <cell r="C407">
            <v>7935455</v>
          </cell>
          <cell r="D407">
            <v>2338219</v>
          </cell>
          <cell r="E407">
            <v>5361894</v>
          </cell>
          <cell r="F407">
            <v>2326795</v>
          </cell>
          <cell r="G407">
            <v>21222</v>
          </cell>
          <cell r="H407">
            <v>4464</v>
          </cell>
          <cell r="I407">
            <v>7</v>
          </cell>
          <cell r="J407">
            <v>0</v>
          </cell>
        </row>
        <row r="408">
          <cell r="A408" t="str">
            <v>MELAÇOS</v>
          </cell>
          <cell r="B408" t="str">
            <v>(3º Nível) MELAÇOS</v>
          </cell>
          <cell r="C408">
            <v>1683</v>
          </cell>
          <cell r="D408">
            <v>273</v>
          </cell>
          <cell r="E408">
            <v>1285</v>
          </cell>
          <cell r="F408">
            <v>556</v>
          </cell>
          <cell r="G408">
            <v>85837</v>
          </cell>
          <cell r="H408">
            <v>474240</v>
          </cell>
          <cell r="I408">
            <v>92148</v>
          </cell>
          <cell r="J408">
            <v>551860</v>
          </cell>
        </row>
        <row r="409">
          <cell r="A409" t="str">
            <v>MELANCIAS FRESCAS</v>
          </cell>
          <cell r="B409" t="str">
            <v>(3º Nível) MELANCIAS FRESCAS</v>
          </cell>
          <cell r="C409">
            <v>7729</v>
          </cell>
          <cell r="D409">
            <v>70950</v>
          </cell>
          <cell r="E409">
            <v>88716</v>
          </cell>
          <cell r="F409">
            <v>219256</v>
          </cell>
        </row>
        <row r="410">
          <cell r="A410" t="str">
            <v>MELÕES FRESCOS</v>
          </cell>
          <cell r="B410" t="str">
            <v>(3º Nível) MELÕES FRESCOS</v>
          </cell>
          <cell r="C410">
            <v>213041</v>
          </cell>
          <cell r="D410">
            <v>309248</v>
          </cell>
          <cell r="E410">
            <v>599515</v>
          </cell>
          <cell r="F410">
            <v>1056582</v>
          </cell>
        </row>
        <row r="411">
          <cell r="A411" t="str">
            <v>MILHO</v>
          </cell>
          <cell r="B411" t="str">
            <v>(3º Nível) MILHO</v>
          </cell>
          <cell r="C411">
            <v>26358272</v>
          </cell>
          <cell r="D411">
            <v>142793676</v>
          </cell>
          <cell r="E411">
            <v>272039143</v>
          </cell>
          <cell r="F411">
            <v>1368783029</v>
          </cell>
          <cell r="G411">
            <v>7800012</v>
          </cell>
          <cell r="H411">
            <v>41992138</v>
          </cell>
          <cell r="I411">
            <v>13297118</v>
          </cell>
          <cell r="J411">
            <v>96929491</v>
          </cell>
        </row>
        <row r="412">
          <cell r="A412" t="str">
            <v>MILHO DOCE PREPARADO</v>
          </cell>
          <cell r="B412" t="str">
            <v>(3º Nível) MILHO DOCE PREPARADO</v>
          </cell>
          <cell r="C412">
            <v>1431305</v>
          </cell>
          <cell r="D412">
            <v>1453513</v>
          </cell>
          <cell r="E412">
            <v>1028388</v>
          </cell>
          <cell r="F412">
            <v>1240861</v>
          </cell>
          <cell r="G412">
            <v>50148</v>
          </cell>
          <cell r="H412">
            <v>29214</v>
          </cell>
          <cell r="I412">
            <v>31245</v>
          </cell>
          <cell r="J412">
            <v>18575</v>
          </cell>
        </row>
        <row r="413">
          <cell r="A413" t="str">
            <v>MIUDEZAS DE CARNE BOVINA</v>
          </cell>
          <cell r="B413" t="str">
            <v>(3º Nível) MIUDEZAS DE CARNE BOVINA</v>
          </cell>
          <cell r="C413">
            <v>21240237</v>
          </cell>
          <cell r="D413">
            <v>7176012</v>
          </cell>
          <cell r="E413">
            <v>40735620</v>
          </cell>
          <cell r="F413">
            <v>15097808</v>
          </cell>
          <cell r="G413">
            <v>191420</v>
          </cell>
          <cell r="H413">
            <v>175693</v>
          </cell>
          <cell r="I413">
            <v>420722</v>
          </cell>
          <cell r="J413">
            <v>330550</v>
          </cell>
        </row>
        <row r="414">
          <cell r="A414" t="str">
            <v>MIUDEZAS DE CARNE DE OVINO</v>
          </cell>
          <cell r="B414" t="str">
            <v>(3º Nível) MIUDEZAS DE CARNE DE OVINO</v>
          </cell>
          <cell r="G414">
            <v>559185</v>
          </cell>
          <cell r="H414">
            <v>76848</v>
          </cell>
          <cell r="I414">
            <v>586891</v>
          </cell>
          <cell r="J414">
            <v>56304</v>
          </cell>
        </row>
        <row r="415">
          <cell r="A415" t="str">
            <v>MIUDEZAS DE CARNE SUÍNA</v>
          </cell>
          <cell r="B415" t="str">
            <v>(3º Nível) MIUDEZAS DE CARNE SUÍNA</v>
          </cell>
          <cell r="C415">
            <v>4033565</v>
          </cell>
          <cell r="D415">
            <v>3402648</v>
          </cell>
          <cell r="E415">
            <v>6442471</v>
          </cell>
          <cell r="F415">
            <v>5850958</v>
          </cell>
          <cell r="G415">
            <v>16274844</v>
          </cell>
          <cell r="H415">
            <v>1535690</v>
          </cell>
          <cell r="I415">
            <v>12429836</v>
          </cell>
          <cell r="J415">
            <v>1322488</v>
          </cell>
        </row>
        <row r="416">
          <cell r="A416" t="str">
            <v>MOLHOS E PREPARAÇÕES PARA MOLHOS</v>
          </cell>
          <cell r="B416" t="str">
            <v>(3º Nível) MOLHOS E PREPARAÇÕES PARA MOLHOS</v>
          </cell>
          <cell r="C416">
            <v>1040553</v>
          </cell>
          <cell r="D416">
            <v>771206</v>
          </cell>
          <cell r="E416">
            <v>581171</v>
          </cell>
          <cell r="F416">
            <v>439077</v>
          </cell>
          <cell r="G416">
            <v>1196569</v>
          </cell>
          <cell r="H416">
            <v>477966</v>
          </cell>
          <cell r="I416">
            <v>1157244</v>
          </cell>
          <cell r="J416">
            <v>515226</v>
          </cell>
        </row>
        <row r="417">
          <cell r="A417" t="str">
            <v>MORANGOS CONGELADOS</v>
          </cell>
          <cell r="B417" t="str">
            <v>(3º Nível) MORANGOS CONGELADOS</v>
          </cell>
          <cell r="C417">
            <v>2082</v>
          </cell>
          <cell r="D417">
            <v>990</v>
          </cell>
          <cell r="E417">
            <v>2620</v>
          </cell>
          <cell r="F417">
            <v>923</v>
          </cell>
          <cell r="G417">
            <v>340091</v>
          </cell>
          <cell r="H417">
            <v>218816</v>
          </cell>
          <cell r="I417">
            <v>1056368</v>
          </cell>
          <cell r="J417">
            <v>698855</v>
          </cell>
        </row>
        <row r="418">
          <cell r="A418" t="str">
            <v>MORANGOS FRESCOS</v>
          </cell>
          <cell r="B418" t="str">
            <v>(3º Nível) MORANGOS FRESCOS</v>
          </cell>
          <cell r="C418">
            <v>0</v>
          </cell>
          <cell r="D418">
            <v>0</v>
          </cell>
          <cell r="E418">
            <v>19013</v>
          </cell>
          <cell r="F418">
            <v>14747</v>
          </cell>
        </row>
        <row r="419">
          <cell r="A419" t="str">
            <v>MORANGOS PREPARADOS OU CONSERVADOS</v>
          </cell>
          <cell r="B419" t="str">
            <v>(3º Nível) MORANGOS PREPARADOS OU CONSERVADOS</v>
          </cell>
          <cell r="C419">
            <v>14924</v>
          </cell>
          <cell r="D419">
            <v>1005</v>
          </cell>
          <cell r="E419">
            <v>20358</v>
          </cell>
          <cell r="F419">
            <v>2005</v>
          </cell>
          <cell r="G419">
            <v>0</v>
          </cell>
          <cell r="H419">
            <v>0</v>
          </cell>
          <cell r="I419">
            <v>5860</v>
          </cell>
          <cell r="J419">
            <v>1128</v>
          </cell>
        </row>
        <row r="420">
          <cell r="A420" t="str">
            <v>MÓVEIS DE MADEIRA</v>
          </cell>
          <cell r="B420" t="str">
            <v>(3º Nível) MÓVEIS DE MADEIRA</v>
          </cell>
          <cell r="C420">
            <v>47953578</v>
          </cell>
          <cell r="D420">
            <v>27248304</v>
          </cell>
          <cell r="E420">
            <v>41698543</v>
          </cell>
          <cell r="F420">
            <v>24253476</v>
          </cell>
          <cell r="G420">
            <v>1470773</v>
          </cell>
          <cell r="H420">
            <v>569325</v>
          </cell>
          <cell r="I420">
            <v>1085562</v>
          </cell>
          <cell r="J420">
            <v>464738</v>
          </cell>
        </row>
        <row r="421">
          <cell r="A421" t="str">
            <v>MUDAS DE PLANTAS NÃO ORNAMENTAIS</v>
          </cell>
          <cell r="B421" t="str">
            <v>(3º Nível) MUDAS DE PLANTAS NÃO ORNAMENTAIS</v>
          </cell>
          <cell r="C421">
            <v>0</v>
          </cell>
          <cell r="D421">
            <v>0</v>
          </cell>
          <cell r="E421">
            <v>13</v>
          </cell>
          <cell r="F421">
            <v>2</v>
          </cell>
          <cell r="G421">
            <v>3172227</v>
          </cell>
          <cell r="H421">
            <v>346255</v>
          </cell>
          <cell r="I421">
            <v>1894028</v>
          </cell>
          <cell r="J421">
            <v>168859</v>
          </cell>
        </row>
        <row r="422">
          <cell r="A422" t="str">
            <v>MUDAS DE PLANTAS ORNAMENTAIS</v>
          </cell>
          <cell r="B422" t="str">
            <v>(3º Nível) MUDAS DE PLANTAS ORNAMENTAIS</v>
          </cell>
          <cell r="C422">
            <v>440141</v>
          </cell>
          <cell r="D422">
            <v>14281</v>
          </cell>
          <cell r="E422">
            <v>354899</v>
          </cell>
          <cell r="F422">
            <v>8006</v>
          </cell>
          <cell r="G422">
            <v>2519858</v>
          </cell>
          <cell r="H422">
            <v>84576</v>
          </cell>
          <cell r="I422">
            <v>1546201</v>
          </cell>
          <cell r="J422">
            <v>60883</v>
          </cell>
        </row>
        <row r="423">
          <cell r="A423" t="str">
            <v>NOZ-MOSCADA</v>
          </cell>
          <cell r="B423" t="str">
            <v>(3º Nível) NOZ-MOSCADA</v>
          </cell>
          <cell r="C423">
            <v>501</v>
          </cell>
          <cell r="D423">
            <v>80</v>
          </cell>
          <cell r="E423">
            <v>223</v>
          </cell>
          <cell r="F423">
            <v>11</v>
          </cell>
          <cell r="G423">
            <v>0</v>
          </cell>
          <cell r="H423">
            <v>0</v>
          </cell>
          <cell r="I423">
            <v>196443</v>
          </cell>
          <cell r="J423">
            <v>60000</v>
          </cell>
        </row>
        <row r="424">
          <cell r="A424" t="str">
            <v>NOZES</v>
          </cell>
          <cell r="B424" t="str">
            <v>(3º Nível) NOZES</v>
          </cell>
          <cell r="C424">
            <v>741005</v>
          </cell>
          <cell r="D424">
            <v>51030</v>
          </cell>
          <cell r="E424">
            <v>762034</v>
          </cell>
          <cell r="F424">
            <v>51354</v>
          </cell>
          <cell r="G424">
            <v>2431411</v>
          </cell>
          <cell r="H424">
            <v>276937</v>
          </cell>
          <cell r="I424">
            <v>2051080</v>
          </cell>
          <cell r="J424">
            <v>316820</v>
          </cell>
        </row>
        <row r="425">
          <cell r="A425" t="str">
            <v>OBRAS DE MARCENARIA OU CARPINTARIA</v>
          </cell>
          <cell r="B425" t="str">
            <v>(3º Nível) OBRAS DE MARCENARIA OU CARPINTARIA</v>
          </cell>
          <cell r="C425">
            <v>28578708</v>
          </cell>
          <cell r="D425">
            <v>17270868</v>
          </cell>
          <cell r="E425">
            <v>28113041</v>
          </cell>
          <cell r="F425">
            <v>16169720</v>
          </cell>
          <cell r="G425">
            <v>110671</v>
          </cell>
          <cell r="H425">
            <v>33603</v>
          </cell>
          <cell r="I425">
            <v>50089</v>
          </cell>
          <cell r="J425">
            <v>31309</v>
          </cell>
        </row>
        <row r="426">
          <cell r="A426" t="str">
            <v>OLEO DE ALGODÃO</v>
          </cell>
          <cell r="B426" t="str">
            <v>(3º Nível) OLEO DE ALGODÃO</v>
          </cell>
          <cell r="C426">
            <v>38774</v>
          </cell>
          <cell r="D426">
            <v>19488</v>
          </cell>
          <cell r="E426">
            <v>34589</v>
          </cell>
          <cell r="F426">
            <v>20880</v>
          </cell>
          <cell r="G426">
            <v>244</v>
          </cell>
          <cell r="H426">
            <v>34</v>
          </cell>
          <cell r="I426">
            <v>0</v>
          </cell>
          <cell r="J426">
            <v>0</v>
          </cell>
        </row>
        <row r="427">
          <cell r="A427" t="str">
            <v>ÒLEO DE AMENDOIM</v>
          </cell>
          <cell r="B427" t="str">
            <v>(3º Nível) ÒLEO DE AMENDOIM</v>
          </cell>
          <cell r="C427">
            <v>7813794</v>
          </cell>
          <cell r="D427">
            <v>6735010</v>
          </cell>
          <cell r="E427">
            <v>5265962</v>
          </cell>
          <cell r="F427">
            <v>4148118</v>
          </cell>
          <cell r="G427">
            <v>20150</v>
          </cell>
          <cell r="H427">
            <v>5090</v>
          </cell>
          <cell r="I427">
            <v>74370</v>
          </cell>
          <cell r="J427">
            <v>4764</v>
          </cell>
        </row>
        <row r="428">
          <cell r="A428" t="str">
            <v>OLEO DE BABAÇU</v>
          </cell>
          <cell r="B428" t="str">
            <v>(3º Nível) OLEO DE BABAÇU</v>
          </cell>
          <cell r="C428">
            <v>54761</v>
          </cell>
          <cell r="D428">
            <v>16020</v>
          </cell>
          <cell r="E428">
            <v>90559</v>
          </cell>
          <cell r="F428">
            <v>15938</v>
          </cell>
        </row>
        <row r="429">
          <cell r="A429" t="str">
            <v>OLEO DE COCO</v>
          </cell>
          <cell r="B429" t="str">
            <v>(3º Nível) OLEO DE COCO</v>
          </cell>
          <cell r="C429">
            <v>3803</v>
          </cell>
          <cell r="D429">
            <v>432</v>
          </cell>
          <cell r="E429">
            <v>12677</v>
          </cell>
          <cell r="F429">
            <v>1131</v>
          </cell>
          <cell r="G429">
            <v>1420964</v>
          </cell>
          <cell r="H429">
            <v>457536</v>
          </cell>
          <cell r="I429">
            <v>780914</v>
          </cell>
          <cell r="J429">
            <v>378134</v>
          </cell>
        </row>
        <row r="430">
          <cell r="A430" t="str">
            <v>OLEO DE DENDÊ OU DE PALMA</v>
          </cell>
          <cell r="B430" t="str">
            <v>(3º Nível) OLEO DE DENDÊ OU DE PALMA</v>
          </cell>
          <cell r="C430">
            <v>204295</v>
          </cell>
          <cell r="D430">
            <v>112277</v>
          </cell>
          <cell r="E430">
            <v>368714</v>
          </cell>
          <cell r="F430">
            <v>213285</v>
          </cell>
          <cell r="G430">
            <v>3476943</v>
          </cell>
          <cell r="H430">
            <v>3422490</v>
          </cell>
          <cell r="I430">
            <v>24124887</v>
          </cell>
          <cell r="J430">
            <v>35624081</v>
          </cell>
        </row>
        <row r="431">
          <cell r="A431" t="str">
            <v>OLEO DE GIRASSOL</v>
          </cell>
          <cell r="B431" t="str">
            <v>(3º Nível) OLEO DE GIRASSOL</v>
          </cell>
          <cell r="C431">
            <v>874</v>
          </cell>
          <cell r="D431">
            <v>414</v>
          </cell>
          <cell r="E431">
            <v>7464</v>
          </cell>
          <cell r="F431">
            <v>3478</v>
          </cell>
          <cell r="G431">
            <v>8230014</v>
          </cell>
          <cell r="H431">
            <v>10852680</v>
          </cell>
          <cell r="I431">
            <v>2672988</v>
          </cell>
          <cell r="J431">
            <v>3624334</v>
          </cell>
        </row>
        <row r="432">
          <cell r="A432" t="str">
            <v>OLEO DE MILHO</v>
          </cell>
          <cell r="B432" t="str">
            <v>(3º Nível) OLEO DE MILHO</v>
          </cell>
          <cell r="C432">
            <v>1331528</v>
          </cell>
          <cell r="D432">
            <v>1850664</v>
          </cell>
          <cell r="E432">
            <v>989637</v>
          </cell>
          <cell r="F432">
            <v>1524210</v>
          </cell>
          <cell r="G432">
            <v>35889</v>
          </cell>
          <cell r="H432">
            <v>20810</v>
          </cell>
          <cell r="I432">
            <v>737900</v>
          </cell>
          <cell r="J432">
            <v>1636296</v>
          </cell>
        </row>
        <row r="433">
          <cell r="A433" t="str">
            <v>OLEO DE SOJA EM BRUTO</v>
          </cell>
          <cell r="B433" t="str">
            <v>(3º Nível) OLEO DE SOJA EM BRUTO</v>
          </cell>
          <cell r="C433">
            <v>90673200</v>
          </cell>
          <cell r="D433">
            <v>126068056</v>
          </cell>
          <cell r="E433">
            <v>88096662</v>
          </cell>
          <cell r="F433">
            <v>140230755</v>
          </cell>
          <cell r="G433">
            <v>0</v>
          </cell>
          <cell r="H433">
            <v>0</v>
          </cell>
          <cell r="I433">
            <v>421922</v>
          </cell>
          <cell r="J433">
            <v>650000</v>
          </cell>
        </row>
        <row r="434">
          <cell r="A434" t="str">
            <v>OLEO DE SOJA REFINADO</v>
          </cell>
          <cell r="B434" t="str">
            <v>(3º Nível) OLEO DE SOJA REFINADO</v>
          </cell>
          <cell r="C434">
            <v>3160332</v>
          </cell>
          <cell r="D434">
            <v>3224001</v>
          </cell>
          <cell r="E434">
            <v>5250844</v>
          </cell>
          <cell r="F434">
            <v>5550196</v>
          </cell>
          <cell r="G434">
            <v>0</v>
          </cell>
          <cell r="H434">
            <v>0</v>
          </cell>
          <cell r="I434">
            <v>23754</v>
          </cell>
          <cell r="J434">
            <v>7600</v>
          </cell>
        </row>
        <row r="435">
          <cell r="A435" t="str">
            <v>OLEO ESSENCIAL DE LARANJA</v>
          </cell>
          <cell r="B435" t="str">
            <v>(3º Nível) OLEO ESSENCIAL DE LARANJA</v>
          </cell>
          <cell r="C435">
            <v>25701387</v>
          </cell>
          <cell r="D435">
            <v>2878163</v>
          </cell>
          <cell r="E435">
            <v>15494372</v>
          </cell>
          <cell r="F435">
            <v>2267891</v>
          </cell>
          <cell r="G435">
            <v>82629</v>
          </cell>
          <cell r="H435">
            <v>2342</v>
          </cell>
          <cell r="I435">
            <v>200479</v>
          </cell>
          <cell r="J435">
            <v>19747</v>
          </cell>
        </row>
        <row r="436">
          <cell r="A436" t="str">
            <v>OSSOS E OSSEÍNA</v>
          </cell>
          <cell r="B436" t="str">
            <v>(3º Nível) OSSOS E OSSEÍNA</v>
          </cell>
          <cell r="C436">
            <v>123300</v>
          </cell>
          <cell r="D436">
            <v>86114</v>
          </cell>
          <cell r="E436">
            <v>500983</v>
          </cell>
          <cell r="F436">
            <v>804353</v>
          </cell>
        </row>
        <row r="437">
          <cell r="A437" t="str">
            <v>OUTRAS BEBIDAS ALCÓOLICAS</v>
          </cell>
          <cell r="B437" t="str">
            <v>(3º Nível) OUTRAS BEBIDAS ALCÓOLICAS</v>
          </cell>
          <cell r="C437">
            <v>1890508</v>
          </cell>
          <cell r="D437">
            <v>1614254</v>
          </cell>
          <cell r="E437">
            <v>1307342</v>
          </cell>
          <cell r="F437">
            <v>1106738</v>
          </cell>
          <cell r="G437">
            <v>2356482</v>
          </cell>
          <cell r="H437">
            <v>14862509</v>
          </cell>
          <cell r="I437">
            <v>1739651</v>
          </cell>
          <cell r="J437">
            <v>412145</v>
          </cell>
        </row>
        <row r="438">
          <cell r="A438" t="str">
            <v>OUTRAS BEBIDAS NÃO ALCOÓLICAS</v>
          </cell>
          <cell r="B438" t="str">
            <v>(3º Nível) OUTRAS BEBIDAS NÃO ALCOÓLICAS</v>
          </cell>
          <cell r="C438">
            <v>337635</v>
          </cell>
          <cell r="D438">
            <v>699697</v>
          </cell>
          <cell r="E438">
            <v>704749</v>
          </cell>
          <cell r="F438">
            <v>1217242</v>
          </cell>
          <cell r="G438">
            <v>4925656</v>
          </cell>
          <cell r="H438">
            <v>6712858</v>
          </cell>
          <cell r="I438">
            <v>7148605</v>
          </cell>
          <cell r="J438">
            <v>6104274</v>
          </cell>
        </row>
        <row r="439">
          <cell r="A439" t="str">
            <v>OUTRAS FRUTAS CONGELADAS</v>
          </cell>
          <cell r="B439" t="str">
            <v>(3º Nível) OUTRAS FRUTAS CONGELADAS</v>
          </cell>
          <cell r="C439">
            <v>1073832</v>
          </cell>
          <cell r="D439">
            <v>436626</v>
          </cell>
          <cell r="E439">
            <v>545979</v>
          </cell>
          <cell r="F439">
            <v>244127</v>
          </cell>
          <cell r="G439">
            <v>765496</v>
          </cell>
          <cell r="H439">
            <v>210282</v>
          </cell>
          <cell r="I439">
            <v>1174039</v>
          </cell>
          <cell r="J439">
            <v>537491</v>
          </cell>
        </row>
        <row r="440">
          <cell r="A440" t="str">
            <v>OUTRAS FRUTAS PREPARADAS OU CONSERVADAS</v>
          </cell>
          <cell r="B440" t="str">
            <v>(3º Nível) OUTRAS FRUTAS PREPARADAS OU CONSERVADAS</v>
          </cell>
          <cell r="C440">
            <v>7358249</v>
          </cell>
          <cell r="D440">
            <v>3545647</v>
          </cell>
          <cell r="E440">
            <v>4919380</v>
          </cell>
          <cell r="F440">
            <v>2531323</v>
          </cell>
          <cell r="G440">
            <v>2371405</v>
          </cell>
          <cell r="H440">
            <v>975386</v>
          </cell>
          <cell r="I440">
            <v>2573341</v>
          </cell>
          <cell r="J440">
            <v>1313828</v>
          </cell>
        </row>
        <row r="441">
          <cell r="A441" t="str">
            <v>OUTRAS FRUTAS SECAS OU FRESCAS</v>
          </cell>
          <cell r="B441" t="str">
            <v>(3º Nível) OUTRAS FRUTAS SECAS OU FRESCAS</v>
          </cell>
          <cell r="C441">
            <v>1644377</v>
          </cell>
          <cell r="D441">
            <v>508823</v>
          </cell>
          <cell r="E441">
            <v>669248</v>
          </cell>
          <cell r="F441">
            <v>216411</v>
          </cell>
          <cell r="G441">
            <v>1209549</v>
          </cell>
          <cell r="H441">
            <v>400674</v>
          </cell>
          <cell r="I441">
            <v>2122210</v>
          </cell>
          <cell r="J441">
            <v>970541</v>
          </cell>
        </row>
        <row r="442">
          <cell r="A442" t="str">
            <v>OUTRAS GORDURAS E OLEOS DE ORIGEM ANIMAL</v>
          </cell>
          <cell r="B442" t="str">
            <v>(3º Nível) OUTRAS GORDURAS E OLEOS DE ORIGEM ANIMAL</v>
          </cell>
          <cell r="C442">
            <v>771136</v>
          </cell>
          <cell r="D442">
            <v>373015</v>
          </cell>
          <cell r="E442">
            <v>600075</v>
          </cell>
          <cell r="F442">
            <v>186950</v>
          </cell>
          <cell r="G442">
            <v>2566854</v>
          </cell>
          <cell r="H442">
            <v>571503</v>
          </cell>
          <cell r="I442">
            <v>2249104</v>
          </cell>
          <cell r="J442">
            <v>522583</v>
          </cell>
        </row>
        <row r="443">
          <cell r="A443" t="str">
            <v>OUTRAS PLANTAS VIVAS, ESTACAS E ENXERTOS</v>
          </cell>
          <cell r="B443" t="str">
            <v>(3º Nível) OUTRAS PLANTAS VIVAS, ESTACAS E ENXERTOS</v>
          </cell>
          <cell r="C443">
            <v>42679</v>
          </cell>
          <cell r="D443">
            <v>16379</v>
          </cell>
          <cell r="E443">
            <v>23925</v>
          </cell>
          <cell r="F443">
            <v>720</v>
          </cell>
        </row>
        <row r="444">
          <cell r="A444" t="str">
            <v>OUTRAS PREPARAÇÕES ALIMENTÍCIAS</v>
          </cell>
          <cell r="B444" t="str">
            <v>(3º Nível) OUTRAS PREPARAÇÕES ALIMENTÍCIAS</v>
          </cell>
          <cell r="C444">
            <v>9891682</v>
          </cell>
          <cell r="D444">
            <v>2667255</v>
          </cell>
          <cell r="E444">
            <v>16360493</v>
          </cell>
          <cell r="F444">
            <v>3576833</v>
          </cell>
          <cell r="G444">
            <v>17732258</v>
          </cell>
          <cell r="H444">
            <v>3308024</v>
          </cell>
          <cell r="I444">
            <v>15465398</v>
          </cell>
          <cell r="J444">
            <v>3156178</v>
          </cell>
        </row>
        <row r="445">
          <cell r="A445" t="str">
            <v>OUTRAS PREPARAÇÕES ALIMENTÍCIAS A BASE DE CEREAIS</v>
          </cell>
          <cell r="B445" t="str">
            <v>(3º Nível) OUTRAS PREPARAÇÕES ALIMENTÍCIAS A BASE DE CEREAIS</v>
          </cell>
          <cell r="C445">
            <v>4299836</v>
          </cell>
          <cell r="D445">
            <v>1859194</v>
          </cell>
          <cell r="E445">
            <v>5133045</v>
          </cell>
          <cell r="F445">
            <v>3583367</v>
          </cell>
          <cell r="G445">
            <v>4524188</v>
          </cell>
          <cell r="H445">
            <v>1939900</v>
          </cell>
          <cell r="I445">
            <v>5312100</v>
          </cell>
          <cell r="J445">
            <v>2123305</v>
          </cell>
        </row>
        <row r="446">
          <cell r="A446" t="str">
            <v>OUTRAS RAÇÕES PARA ANIMAIS DOMÉSTICOS</v>
          </cell>
          <cell r="B446" t="str">
            <v>(3º Nível) OUTRAS RAÇÕES PARA ANIMAIS DOMÉSTICOS</v>
          </cell>
          <cell r="C446">
            <v>21215190</v>
          </cell>
          <cell r="D446">
            <v>19571507</v>
          </cell>
          <cell r="E446">
            <v>21289100</v>
          </cell>
          <cell r="F446">
            <v>20943126</v>
          </cell>
          <cell r="G446">
            <v>20267456</v>
          </cell>
          <cell r="H446">
            <v>9079151</v>
          </cell>
          <cell r="I446">
            <v>19102827</v>
          </cell>
          <cell r="J446">
            <v>9431124</v>
          </cell>
        </row>
        <row r="447">
          <cell r="A447" t="str">
            <v>OUTRAS SUBSTÂNCIAS PROTEICAS</v>
          </cell>
          <cell r="B447" t="str">
            <v>(3º Nível) OUTRAS SUBSTÂNCIAS PROTEICAS</v>
          </cell>
          <cell r="C447">
            <v>4352394</v>
          </cell>
          <cell r="D447">
            <v>1611879</v>
          </cell>
          <cell r="E447">
            <v>9776384</v>
          </cell>
          <cell r="F447">
            <v>2492535</v>
          </cell>
          <cell r="G447">
            <v>3310967</v>
          </cell>
          <cell r="H447">
            <v>181018</v>
          </cell>
          <cell r="I447">
            <v>1903459</v>
          </cell>
          <cell r="J447">
            <v>169988</v>
          </cell>
        </row>
        <row r="448">
          <cell r="A448" t="str">
            <v>OUTROS ANIMAIS VIVOS</v>
          </cell>
          <cell r="B448" t="str">
            <v>(3º Nível) OUTROS ANIMAIS VIVOS</v>
          </cell>
          <cell r="C448">
            <v>59430</v>
          </cell>
          <cell r="D448">
            <v>53</v>
          </cell>
          <cell r="E448">
            <v>505</v>
          </cell>
          <cell r="F448">
            <v>207</v>
          </cell>
          <cell r="G448">
            <v>15841</v>
          </cell>
          <cell r="H448">
            <v>48</v>
          </cell>
          <cell r="I448">
            <v>46892</v>
          </cell>
          <cell r="J448">
            <v>49</v>
          </cell>
        </row>
        <row r="449">
          <cell r="A449" t="str">
            <v>OUTROS CAMARÕES</v>
          </cell>
          <cell r="B449" t="str">
            <v>(3º Nível) OUTROS CAMARÕES</v>
          </cell>
          <cell r="C449">
            <v>0</v>
          </cell>
          <cell r="D449">
            <v>0</v>
          </cell>
          <cell r="E449">
            <v>308</v>
          </cell>
          <cell r="F449">
            <v>35</v>
          </cell>
        </row>
        <row r="450">
          <cell r="A450" t="str">
            <v>OUTROS COUROS/PELES DE BOVINOS, CURTIDO</v>
          </cell>
          <cell r="B450" t="str">
            <v>(3º Nível) OUTROS COUROS/PELES DE BOVINOS, CURTIDO</v>
          </cell>
          <cell r="C450">
            <v>42063256</v>
          </cell>
          <cell r="D450">
            <v>34277565</v>
          </cell>
          <cell r="E450">
            <v>23767704</v>
          </cell>
          <cell r="F450">
            <v>25701883</v>
          </cell>
          <cell r="G450">
            <v>437276</v>
          </cell>
          <cell r="H450">
            <v>211870</v>
          </cell>
          <cell r="I450">
            <v>603570</v>
          </cell>
          <cell r="J450">
            <v>380164</v>
          </cell>
        </row>
        <row r="451">
          <cell r="A451" t="str">
            <v>OUTROS COUROS/PELES DE OVINOS, CURTIDAS</v>
          </cell>
          <cell r="B451" t="str">
            <v>(3º Nível) OUTROS COUROS/PELES DE OVINOS, CURTIDAS</v>
          </cell>
          <cell r="G451">
            <v>0</v>
          </cell>
          <cell r="H451">
            <v>0</v>
          </cell>
          <cell r="I451">
            <v>153</v>
          </cell>
          <cell r="J451">
            <v>32</v>
          </cell>
        </row>
        <row r="452">
          <cell r="A452" t="str">
            <v>OUTROS FILES DE PEIXE SECOS, SALGADOS OU DEFUMADOS</v>
          </cell>
          <cell r="B452" t="str">
            <v>(3º Nível) OUTROS FILES DE PEIXE SECOS, SALGADOS OU DEFUMADOS</v>
          </cell>
          <cell r="C452">
            <v>2</v>
          </cell>
          <cell r="D452">
            <v>0</v>
          </cell>
          <cell r="E452">
            <v>0</v>
          </cell>
          <cell r="F452">
            <v>0</v>
          </cell>
          <cell r="G452">
            <v>130742</v>
          </cell>
          <cell r="H452">
            <v>27000</v>
          </cell>
          <cell r="I452">
            <v>48240</v>
          </cell>
          <cell r="J452">
            <v>10000</v>
          </cell>
        </row>
        <row r="453">
          <cell r="A453" t="str">
            <v>OUTROS FILES DE PEIXE, CONGELADOS</v>
          </cell>
          <cell r="B453" t="str">
            <v>(3º Nível) OUTROS FILES DE PEIXE, CONGELADOS</v>
          </cell>
          <cell r="C453">
            <v>354946</v>
          </cell>
          <cell r="D453">
            <v>57040</v>
          </cell>
          <cell r="E453">
            <v>377475</v>
          </cell>
          <cell r="F453">
            <v>94807</v>
          </cell>
          <cell r="G453">
            <v>17673476</v>
          </cell>
          <cell r="H453">
            <v>5049580</v>
          </cell>
          <cell r="I453">
            <v>16362770</v>
          </cell>
          <cell r="J453">
            <v>4480715</v>
          </cell>
        </row>
        <row r="454">
          <cell r="A454" t="str">
            <v>OUTROS FILES DE PEIXE, FRESCOS OU REFRIGERADOS</v>
          </cell>
          <cell r="B454" t="str">
            <v>(3º Nível) OUTROS FILES DE PEIXE, FRESCOS OU REFRIGERADOS</v>
          </cell>
          <cell r="C454">
            <v>135801</v>
          </cell>
          <cell r="D454">
            <v>18068</v>
          </cell>
          <cell r="E454">
            <v>485082</v>
          </cell>
          <cell r="F454">
            <v>63557</v>
          </cell>
          <cell r="G454">
            <v>896711</v>
          </cell>
          <cell r="H454">
            <v>76300</v>
          </cell>
          <cell r="I454">
            <v>488060</v>
          </cell>
          <cell r="J454">
            <v>47850</v>
          </cell>
        </row>
        <row r="455">
          <cell r="A455" t="str">
            <v>OUTROS PEIXES CONGELADOS</v>
          </cell>
          <cell r="B455" t="str">
            <v>(3º Nível) OUTROS PEIXES CONGELADOS</v>
          </cell>
          <cell r="C455">
            <v>7953614</v>
          </cell>
          <cell r="D455">
            <v>1580029</v>
          </cell>
          <cell r="E455">
            <v>3454279</v>
          </cell>
          <cell r="F455">
            <v>1149367</v>
          </cell>
          <cell r="G455">
            <v>4126739</v>
          </cell>
          <cell r="H455">
            <v>2070324</v>
          </cell>
          <cell r="I455">
            <v>3618930</v>
          </cell>
          <cell r="J455">
            <v>1741442</v>
          </cell>
        </row>
        <row r="456">
          <cell r="A456" t="str">
            <v>OUTROS PEIXES FRESCOS OU REFRIGERADOS</v>
          </cell>
          <cell r="B456" t="str">
            <v>(3º Nível) OUTROS PEIXES FRESCOS OU REFRIGERADOS</v>
          </cell>
          <cell r="C456">
            <v>2459731</v>
          </cell>
          <cell r="D456">
            <v>406651</v>
          </cell>
          <cell r="E456">
            <v>2991549</v>
          </cell>
          <cell r="F456">
            <v>518417</v>
          </cell>
          <cell r="G456">
            <v>56854</v>
          </cell>
          <cell r="H456">
            <v>2627</v>
          </cell>
          <cell r="I456">
            <v>69223</v>
          </cell>
          <cell r="J456">
            <v>2988</v>
          </cell>
        </row>
        <row r="457">
          <cell r="A457" t="str">
            <v>OUTROS PEIXES SECOS, SALGADOS OU DEFUMADOS</v>
          </cell>
          <cell r="B457" t="str">
            <v>(3º Nível) OUTROS PEIXES SECOS, SALGADOS OU DEFUMADOS</v>
          </cell>
          <cell r="C457">
            <v>1785974</v>
          </cell>
          <cell r="D457">
            <v>62616</v>
          </cell>
          <cell r="E457">
            <v>2032723</v>
          </cell>
          <cell r="F457">
            <v>57605</v>
          </cell>
          <cell r="G457">
            <v>2923453</v>
          </cell>
          <cell r="H457">
            <v>790500</v>
          </cell>
          <cell r="I457">
            <v>1581957</v>
          </cell>
          <cell r="J457">
            <v>421140</v>
          </cell>
        </row>
        <row r="458">
          <cell r="A458" t="str">
            <v>OUTROS PRODUTOS DE ORIGEM ANIMAL</v>
          </cell>
          <cell r="B458" t="str">
            <v>(3º Nível) OUTROS PRODUTOS DE ORIGEM ANIMAL</v>
          </cell>
          <cell r="C458">
            <v>9383963</v>
          </cell>
          <cell r="D458">
            <v>4210592</v>
          </cell>
          <cell r="E458">
            <v>14335823</v>
          </cell>
          <cell r="F458">
            <v>6236047</v>
          </cell>
          <cell r="G458">
            <v>2614471</v>
          </cell>
          <cell r="H458">
            <v>2250136</v>
          </cell>
          <cell r="I458">
            <v>1152998</v>
          </cell>
          <cell r="J458">
            <v>1173131</v>
          </cell>
        </row>
        <row r="459">
          <cell r="A459" t="str">
            <v>OUTROS PRODUTOS DE ORIGEM VEGETAL</v>
          </cell>
          <cell r="B459" t="str">
            <v>(3º Nível) OUTROS PRODUTOS DE ORIGEM VEGETAL</v>
          </cell>
          <cell r="C459">
            <v>16739606</v>
          </cell>
          <cell r="D459">
            <v>9247541</v>
          </cell>
          <cell r="E459">
            <v>16459809</v>
          </cell>
          <cell r="F459">
            <v>10575809</v>
          </cell>
          <cell r="G459">
            <v>4871931</v>
          </cell>
          <cell r="H459">
            <v>3300401</v>
          </cell>
          <cell r="I459">
            <v>4178451</v>
          </cell>
          <cell r="J459">
            <v>3060361</v>
          </cell>
        </row>
        <row r="460">
          <cell r="A460" t="str">
            <v>OUTROS SUCOS</v>
          </cell>
          <cell r="B460" t="str">
            <v>(3º Nível) OUTROS SUCOS</v>
          </cell>
          <cell r="C460">
            <v>241366</v>
          </cell>
          <cell r="D460">
            <v>125852</v>
          </cell>
          <cell r="E460">
            <v>114697</v>
          </cell>
          <cell r="F460">
            <v>54396</v>
          </cell>
          <cell r="G460">
            <v>170724</v>
          </cell>
          <cell r="H460">
            <v>102192</v>
          </cell>
          <cell r="I460">
            <v>53376</v>
          </cell>
          <cell r="J460">
            <v>34532</v>
          </cell>
        </row>
        <row r="461">
          <cell r="A461" t="str">
            <v>OVINOS VIVOS</v>
          </cell>
          <cell r="B461" t="str">
            <v>(3º Nível) OVINOS VIVOS</v>
          </cell>
          <cell r="G461">
            <v>1260</v>
          </cell>
          <cell r="H461">
            <v>208</v>
          </cell>
          <cell r="I461">
            <v>0</v>
          </cell>
          <cell r="J461">
            <v>0</v>
          </cell>
        </row>
        <row r="462">
          <cell r="A462" t="str">
            <v>OVOS</v>
          </cell>
          <cell r="B462" t="str">
            <v>(3º Nível) OVOS</v>
          </cell>
          <cell r="C462">
            <v>5590541</v>
          </cell>
          <cell r="D462">
            <v>1522607</v>
          </cell>
          <cell r="E462">
            <v>5071454</v>
          </cell>
          <cell r="F462">
            <v>1481639</v>
          </cell>
          <cell r="G462">
            <v>1875710</v>
          </cell>
          <cell r="H462">
            <v>29339</v>
          </cell>
          <cell r="I462">
            <v>4945184</v>
          </cell>
          <cell r="J462">
            <v>28622</v>
          </cell>
        </row>
        <row r="463">
          <cell r="A463" t="str">
            <v>PÃES, BISCOITOS E PRODUTOS DE PASTELARIA</v>
          </cell>
          <cell r="B463" t="str">
            <v>(3º Nível) PÃES, BISCOITOS E PRODUTOS DE PASTELARIA</v>
          </cell>
          <cell r="C463">
            <v>5443652</v>
          </cell>
          <cell r="D463">
            <v>2796934</v>
          </cell>
          <cell r="E463">
            <v>4510028</v>
          </cell>
          <cell r="F463">
            <v>2578865</v>
          </cell>
          <cell r="G463">
            <v>5454466</v>
          </cell>
          <cell r="H463">
            <v>2215256</v>
          </cell>
          <cell r="I463">
            <v>4521902</v>
          </cell>
          <cell r="J463">
            <v>1165389</v>
          </cell>
        </row>
        <row r="464">
          <cell r="A464" t="str">
            <v>PAINÇO</v>
          </cell>
          <cell r="B464" t="str">
            <v>(3º Nível) PAINÇO</v>
          </cell>
          <cell r="C464">
            <v>5</v>
          </cell>
          <cell r="D464">
            <v>5</v>
          </cell>
          <cell r="E464">
            <v>0</v>
          </cell>
          <cell r="F464">
            <v>0</v>
          </cell>
          <cell r="G464">
            <v>99211</v>
          </cell>
          <cell r="H464">
            <v>209681</v>
          </cell>
          <cell r="I464">
            <v>100320</v>
          </cell>
          <cell r="J464">
            <v>177728</v>
          </cell>
        </row>
        <row r="465">
          <cell r="A465" t="str">
            <v>PAINÉIS DE FIBRAS OU DE PARTÍCULAS DE MADEIRA</v>
          </cell>
          <cell r="B465" t="str">
            <v>(3º Nível) PAINÉIS DE FIBRAS OU DE PARTÍCULAS DE MADEIRA</v>
          </cell>
          <cell r="C465">
            <v>26986844</v>
          </cell>
          <cell r="D465">
            <v>80275491</v>
          </cell>
          <cell r="E465">
            <v>23986357</v>
          </cell>
          <cell r="F465">
            <v>75146779</v>
          </cell>
          <cell r="G465">
            <v>370397</v>
          </cell>
          <cell r="H465">
            <v>414402</v>
          </cell>
          <cell r="I465">
            <v>613572</v>
          </cell>
          <cell r="J465">
            <v>938742</v>
          </cell>
        </row>
        <row r="466">
          <cell r="A466" t="str">
            <v>PALMITOS PREPARADOS OU CONSERVADOS</v>
          </cell>
          <cell r="B466" t="str">
            <v>(3º Nível) PALMITOS PREPARADOS OU CONSERVADOS</v>
          </cell>
          <cell r="C466">
            <v>157156</v>
          </cell>
          <cell r="D466">
            <v>26233</v>
          </cell>
          <cell r="E466">
            <v>11354</v>
          </cell>
          <cell r="F466">
            <v>3539</v>
          </cell>
        </row>
        <row r="467">
          <cell r="A467" t="str">
            <v>PAPEL</v>
          </cell>
          <cell r="B467" t="str">
            <v>(3º Nível) PAPEL</v>
          </cell>
          <cell r="C467">
            <v>178213036</v>
          </cell>
          <cell r="D467">
            <v>180088397</v>
          </cell>
          <cell r="E467">
            <v>165905324</v>
          </cell>
          <cell r="F467">
            <v>178962256</v>
          </cell>
          <cell r="G467">
            <v>76586576</v>
          </cell>
          <cell r="H467">
            <v>64904010</v>
          </cell>
          <cell r="I467">
            <v>63243667</v>
          </cell>
          <cell r="J467">
            <v>49833081</v>
          </cell>
        </row>
        <row r="468">
          <cell r="A468" t="str">
            <v>PARGOS CONGELADOS</v>
          </cell>
          <cell r="B468" t="str">
            <v>(3º Nível) PARGOS CONGELADOS</v>
          </cell>
          <cell r="C468">
            <v>4683738</v>
          </cell>
          <cell r="D468">
            <v>749204</v>
          </cell>
          <cell r="E468">
            <v>2129532</v>
          </cell>
          <cell r="F468">
            <v>326092</v>
          </cell>
        </row>
        <row r="469">
          <cell r="A469" t="str">
            <v>PASTA DE CACAU</v>
          </cell>
          <cell r="B469" t="str">
            <v>(3º Nível) PASTA DE CACAU</v>
          </cell>
          <cell r="C469">
            <v>2039020</v>
          </cell>
          <cell r="D469">
            <v>586000</v>
          </cell>
          <cell r="E469">
            <v>2935754</v>
          </cell>
          <cell r="F469">
            <v>776489</v>
          </cell>
          <cell r="G469">
            <v>2941820</v>
          </cell>
          <cell r="H469">
            <v>1983775</v>
          </cell>
          <cell r="I469">
            <v>1409596</v>
          </cell>
          <cell r="J469">
            <v>1119230</v>
          </cell>
        </row>
        <row r="470">
          <cell r="A470" t="str">
            <v>PATOS VIVOS</v>
          </cell>
          <cell r="B470" t="str">
            <v>(3º Nível) PATOS VIVOS</v>
          </cell>
          <cell r="C470">
            <v>0</v>
          </cell>
          <cell r="D470">
            <v>0</v>
          </cell>
          <cell r="E470">
            <v>70</v>
          </cell>
          <cell r="F470">
            <v>20</v>
          </cell>
        </row>
        <row r="471">
          <cell r="A471" t="str">
            <v>PEIXES ORNAMENTAIS VIVOS</v>
          </cell>
          <cell r="B471" t="str">
            <v>(3º Nível) PEIXES ORNAMENTAIS VIVOS</v>
          </cell>
          <cell r="C471">
            <v>426655</v>
          </cell>
          <cell r="D471">
            <v>3570</v>
          </cell>
          <cell r="E471">
            <v>398561</v>
          </cell>
          <cell r="F471">
            <v>4807</v>
          </cell>
          <cell r="G471">
            <v>17091</v>
          </cell>
          <cell r="H471">
            <v>1674</v>
          </cell>
          <cell r="I471">
            <v>17778</v>
          </cell>
          <cell r="J471">
            <v>1491</v>
          </cell>
        </row>
        <row r="472">
          <cell r="A472" t="str">
            <v>PEIXES SECOS, SALGADOS OU DEFUMADOS</v>
          </cell>
          <cell r="B472" t="str">
            <v>(3º Nível) PEIXES SECOS, SALGADOS OU DEFUMADOS</v>
          </cell>
          <cell r="C472">
            <v>0</v>
          </cell>
          <cell r="D472">
            <v>0</v>
          </cell>
          <cell r="E472">
            <v>529</v>
          </cell>
          <cell r="F472">
            <v>117</v>
          </cell>
          <cell r="G472">
            <v>441346</v>
          </cell>
          <cell r="H472">
            <v>112500</v>
          </cell>
          <cell r="I472">
            <v>0</v>
          </cell>
          <cell r="J472">
            <v>0</v>
          </cell>
        </row>
        <row r="473">
          <cell r="A473" t="str">
            <v>PEIXES VIVOS</v>
          </cell>
          <cell r="B473" t="str">
            <v>(3º Nível) PEIXES VIVOS</v>
          </cell>
          <cell r="G473">
            <v>7664</v>
          </cell>
          <cell r="H473">
            <v>20</v>
          </cell>
          <cell r="I473">
            <v>0</v>
          </cell>
          <cell r="J473">
            <v>0</v>
          </cell>
        </row>
        <row r="474">
          <cell r="A474" t="str">
            <v>PELETERIA</v>
          </cell>
          <cell r="B474" t="str">
            <v>(3º Nível) PELETERIA</v>
          </cell>
          <cell r="C474">
            <v>2788133</v>
          </cell>
          <cell r="D474">
            <v>131235</v>
          </cell>
          <cell r="E474">
            <v>1977825</v>
          </cell>
          <cell r="F474">
            <v>88514</v>
          </cell>
          <cell r="G474">
            <v>462519</v>
          </cell>
          <cell r="H474">
            <v>12537</v>
          </cell>
          <cell r="I474">
            <v>343331</v>
          </cell>
          <cell r="J474">
            <v>11931</v>
          </cell>
        </row>
        <row r="475">
          <cell r="A475" t="str">
            <v>PENAS E PELES DE AVES</v>
          </cell>
          <cell r="B475" t="str">
            <v>(3º Nível) PENAS E PELES DE AVES</v>
          </cell>
          <cell r="C475">
            <v>258854</v>
          </cell>
          <cell r="D475">
            <v>612089</v>
          </cell>
          <cell r="E475">
            <v>444327</v>
          </cell>
          <cell r="F475">
            <v>1178985</v>
          </cell>
          <cell r="G475">
            <v>153868</v>
          </cell>
          <cell r="H475">
            <v>165299</v>
          </cell>
          <cell r="I475">
            <v>99041</v>
          </cell>
          <cell r="J475">
            <v>113863</v>
          </cell>
        </row>
        <row r="476">
          <cell r="A476" t="str">
            <v>PEPINOS PREPARADOS OU CONSERVADOS</v>
          </cell>
          <cell r="B476" t="str">
            <v>(3º Nível) PEPINOS PREPARADOS OU CONSERVADOS</v>
          </cell>
          <cell r="C476">
            <v>35247</v>
          </cell>
          <cell r="D476">
            <v>16046</v>
          </cell>
          <cell r="E476">
            <v>29579</v>
          </cell>
          <cell r="F476">
            <v>11771</v>
          </cell>
          <cell r="G476">
            <v>275127</v>
          </cell>
          <cell r="H476">
            <v>300585</v>
          </cell>
          <cell r="I476">
            <v>340559</v>
          </cell>
          <cell r="J476">
            <v>303637</v>
          </cell>
        </row>
        <row r="477">
          <cell r="A477" t="str">
            <v>PEPTONAS E SEUS DERIVADOS</v>
          </cell>
          <cell r="B477" t="str">
            <v>(3º Nível) PEPTONAS E SEUS DERIVADOS</v>
          </cell>
          <cell r="C477">
            <v>287528</v>
          </cell>
          <cell r="D477">
            <v>21507</v>
          </cell>
          <cell r="E477">
            <v>2373528</v>
          </cell>
          <cell r="F477">
            <v>353938</v>
          </cell>
          <cell r="G477">
            <v>372279</v>
          </cell>
          <cell r="H477">
            <v>4238</v>
          </cell>
          <cell r="I477">
            <v>152393</v>
          </cell>
          <cell r="J477">
            <v>14355</v>
          </cell>
        </row>
        <row r="478">
          <cell r="A478" t="str">
            <v>PÊRAS FRESCAS</v>
          </cell>
          <cell r="B478" t="str">
            <v>(3º Nível) PÊRAS FRESCAS</v>
          </cell>
          <cell r="C478">
            <v>183</v>
          </cell>
          <cell r="D478">
            <v>68</v>
          </cell>
          <cell r="E478">
            <v>12366</v>
          </cell>
          <cell r="F478">
            <v>5028</v>
          </cell>
          <cell r="G478">
            <v>9588308</v>
          </cell>
          <cell r="H478">
            <v>10880624</v>
          </cell>
          <cell r="I478">
            <v>8777404</v>
          </cell>
          <cell r="J478">
            <v>11460547</v>
          </cell>
        </row>
        <row r="479">
          <cell r="A479" t="str">
            <v>PÊRAS PREPARADAS OU CONSERVADAS</v>
          </cell>
          <cell r="B479" t="str">
            <v>(3º Nível) PÊRAS PREPARADAS OU CONSERVADAS</v>
          </cell>
          <cell r="G479">
            <v>175</v>
          </cell>
          <cell r="H479">
            <v>7</v>
          </cell>
          <cell r="I479">
            <v>61</v>
          </cell>
          <cell r="J479">
            <v>15</v>
          </cell>
        </row>
        <row r="480">
          <cell r="A480" t="str">
            <v>PÊRAS SECAS</v>
          </cell>
          <cell r="B480" t="str">
            <v>(3º Nível) PÊRAS SECAS</v>
          </cell>
          <cell r="G480">
            <v>0</v>
          </cell>
          <cell r="H480">
            <v>0</v>
          </cell>
          <cell r="I480">
            <v>6750</v>
          </cell>
          <cell r="J480">
            <v>1500</v>
          </cell>
        </row>
        <row r="481">
          <cell r="A481" t="str">
            <v>PERUS VIVOS</v>
          </cell>
          <cell r="B481" t="str">
            <v>(3º Nível) PERUS VIVOS</v>
          </cell>
          <cell r="C481">
            <v>0</v>
          </cell>
          <cell r="D481">
            <v>0</v>
          </cell>
          <cell r="E481">
            <v>40</v>
          </cell>
          <cell r="F481">
            <v>10</v>
          </cell>
        </row>
        <row r="482">
          <cell r="A482" t="str">
            <v>PÊSSEGOS FRESCOS</v>
          </cell>
          <cell r="B482" t="str">
            <v>(3º Nível) PÊSSEGOS FRESCOS</v>
          </cell>
          <cell r="C482">
            <v>0</v>
          </cell>
          <cell r="D482">
            <v>0</v>
          </cell>
          <cell r="E482">
            <v>1207</v>
          </cell>
          <cell r="F482">
            <v>427</v>
          </cell>
          <cell r="G482">
            <v>868899</v>
          </cell>
          <cell r="H482">
            <v>392857</v>
          </cell>
          <cell r="I482">
            <v>1173687</v>
          </cell>
          <cell r="J482">
            <v>769233</v>
          </cell>
        </row>
        <row r="483">
          <cell r="A483" t="str">
            <v>PÊSSEGOS PREPARADOS OU CONSERVADOS</v>
          </cell>
          <cell r="B483" t="str">
            <v>(3º Nível) PÊSSEGOS PREPARADOS OU CONSERVADOS</v>
          </cell>
          <cell r="C483">
            <v>25474</v>
          </cell>
          <cell r="D483">
            <v>23244</v>
          </cell>
          <cell r="E483">
            <v>2257</v>
          </cell>
          <cell r="F483">
            <v>634</v>
          </cell>
          <cell r="G483">
            <v>18597</v>
          </cell>
          <cell r="H483">
            <v>10214</v>
          </cell>
          <cell r="I483">
            <v>173659</v>
          </cell>
          <cell r="J483">
            <v>182476</v>
          </cell>
        </row>
        <row r="484">
          <cell r="A484" t="str">
            <v>PIMENTA PIPER SECA, TRITURADA OU EM PÓ</v>
          </cell>
          <cell r="B484" t="str">
            <v>(3º Nível) PIMENTA PIPER SECA, TRITURADA OU EM PÓ</v>
          </cell>
          <cell r="C484">
            <v>11545284</v>
          </cell>
          <cell r="D484">
            <v>4117423</v>
          </cell>
          <cell r="E484">
            <v>6942025</v>
          </cell>
          <cell r="F484">
            <v>3021849</v>
          </cell>
          <cell r="G484">
            <v>51565</v>
          </cell>
          <cell r="H484">
            <v>14925</v>
          </cell>
          <cell r="I484">
            <v>162905</v>
          </cell>
          <cell r="J484">
            <v>58628</v>
          </cell>
        </row>
        <row r="485">
          <cell r="A485" t="str">
            <v>PIMENTÕES E PIMENTAS</v>
          </cell>
          <cell r="B485" t="str">
            <v>(3º Nível) PIMENTÕES E PIMENTAS</v>
          </cell>
          <cell r="C485">
            <v>32</v>
          </cell>
          <cell r="D485">
            <v>25</v>
          </cell>
          <cell r="E485">
            <v>28051</v>
          </cell>
          <cell r="F485">
            <v>11056</v>
          </cell>
        </row>
        <row r="486">
          <cell r="A486" t="str">
            <v>PIMENTÕES E PIMENTAS SECOS, PÓ</v>
          </cell>
          <cell r="B486" t="str">
            <v>(3º Nível) PIMENTÕES E PIMENTAS SECOS, PÓ</v>
          </cell>
          <cell r="C486">
            <v>1644</v>
          </cell>
          <cell r="D486">
            <v>140</v>
          </cell>
          <cell r="E486">
            <v>803</v>
          </cell>
          <cell r="F486">
            <v>225</v>
          </cell>
          <cell r="G486">
            <v>280365</v>
          </cell>
          <cell r="H486">
            <v>125162</v>
          </cell>
          <cell r="I486">
            <v>365301</v>
          </cell>
          <cell r="J486">
            <v>175966</v>
          </cell>
        </row>
        <row r="487">
          <cell r="A487" t="str">
            <v>PLANTAS ORNAMENTAIS</v>
          </cell>
          <cell r="B487" t="str">
            <v>(3º Nível) PLANTAS ORNAMENTAIS</v>
          </cell>
          <cell r="C487">
            <v>1387</v>
          </cell>
          <cell r="D487">
            <v>1112</v>
          </cell>
          <cell r="E487">
            <v>0</v>
          </cell>
          <cell r="F487">
            <v>0</v>
          </cell>
        </row>
        <row r="488">
          <cell r="A488" t="str">
            <v>PLANTAS PARA MEDICINA OU PERFUMARIA</v>
          </cell>
          <cell r="B488" t="str">
            <v>(3º Nível) PLANTAS PARA MEDICINA OU PERFUMARIA</v>
          </cell>
          <cell r="C488">
            <v>1246408</v>
          </cell>
          <cell r="D488">
            <v>207149</v>
          </cell>
          <cell r="E488">
            <v>905012</v>
          </cell>
          <cell r="F488">
            <v>112160</v>
          </cell>
          <cell r="G488">
            <v>2055877</v>
          </cell>
          <cell r="H488">
            <v>802252</v>
          </cell>
          <cell r="I488">
            <v>1820163</v>
          </cell>
          <cell r="J488">
            <v>666899</v>
          </cell>
        </row>
        <row r="489">
          <cell r="A489" t="str">
            <v>POLVOS</v>
          </cell>
          <cell r="B489" t="str">
            <v>(3º Nível) POLVOS</v>
          </cell>
          <cell r="C489">
            <v>0</v>
          </cell>
          <cell r="D489">
            <v>0</v>
          </cell>
          <cell r="E489">
            <v>1667</v>
          </cell>
          <cell r="F489">
            <v>125</v>
          </cell>
          <cell r="G489">
            <v>436682</v>
          </cell>
          <cell r="H489">
            <v>41071</v>
          </cell>
          <cell r="I489">
            <v>169727</v>
          </cell>
          <cell r="J489">
            <v>16529</v>
          </cell>
        </row>
        <row r="490">
          <cell r="A490" t="str">
            <v>POMELOS</v>
          </cell>
          <cell r="B490" t="str">
            <v>(3º Nível) POMELOS</v>
          </cell>
          <cell r="C490">
            <v>0</v>
          </cell>
          <cell r="D490">
            <v>0</v>
          </cell>
          <cell r="E490">
            <v>1239</v>
          </cell>
          <cell r="F490">
            <v>344</v>
          </cell>
        </row>
        <row r="491">
          <cell r="A491" t="str">
            <v>PREPARAÇÕES ALIMENTÍCIAS HOMOGENEIZADAS</v>
          </cell>
          <cell r="B491" t="str">
            <v>(3º Nível) PREPARAÇÕES ALIMENTÍCIAS HOMOGENEIZADAS</v>
          </cell>
          <cell r="C491">
            <v>8415</v>
          </cell>
          <cell r="D491">
            <v>866</v>
          </cell>
          <cell r="E491">
            <v>27695</v>
          </cell>
          <cell r="F491">
            <v>8569</v>
          </cell>
          <cell r="G491">
            <v>7694</v>
          </cell>
          <cell r="H491">
            <v>2341</v>
          </cell>
          <cell r="I491">
            <v>1006</v>
          </cell>
          <cell r="J491">
            <v>2379</v>
          </cell>
        </row>
        <row r="492">
          <cell r="A492" t="str">
            <v>PREPARAÇÕES DE CRUSTÁCEOS E MOLUSCOS</v>
          </cell>
          <cell r="B492" t="str">
            <v>(3º Nível) PREPARAÇÕES DE CRUSTÁCEOS E MOLUSCOS</v>
          </cell>
          <cell r="C492">
            <v>0</v>
          </cell>
          <cell r="D492">
            <v>0</v>
          </cell>
          <cell r="E492">
            <v>5214</v>
          </cell>
          <cell r="F492">
            <v>810</v>
          </cell>
          <cell r="G492">
            <v>77611</v>
          </cell>
          <cell r="H492">
            <v>23969</v>
          </cell>
          <cell r="I492">
            <v>54725</v>
          </cell>
          <cell r="J492">
            <v>21500</v>
          </cell>
        </row>
        <row r="493">
          <cell r="A493" t="str">
            <v>PREPARAÇÕES E CONSERVAS DE ATUNS</v>
          </cell>
          <cell r="B493" t="str">
            <v>(3º Nível) PREPARAÇÕES E CONSERVAS DE ATUNS</v>
          </cell>
          <cell r="C493">
            <v>241900</v>
          </cell>
          <cell r="D493">
            <v>45861</v>
          </cell>
          <cell r="E493">
            <v>800594</v>
          </cell>
          <cell r="F493">
            <v>211978</v>
          </cell>
          <cell r="G493">
            <v>2302476</v>
          </cell>
          <cell r="H493">
            <v>684654</v>
          </cell>
          <cell r="I493">
            <v>1344504</v>
          </cell>
          <cell r="J493">
            <v>430583</v>
          </cell>
        </row>
        <row r="494">
          <cell r="A494" t="str">
            <v>PREPARAÇÕES E CONSERVAS DE DEMAIS PEIXES</v>
          </cell>
          <cell r="B494" t="str">
            <v>(3º Nível) PREPARAÇÕES E CONSERVAS DE DEMAIS PEIXES</v>
          </cell>
          <cell r="C494">
            <v>20983</v>
          </cell>
          <cell r="D494">
            <v>5400</v>
          </cell>
          <cell r="E494">
            <v>109044</v>
          </cell>
          <cell r="F494">
            <v>25324</v>
          </cell>
          <cell r="G494">
            <v>2072625</v>
          </cell>
          <cell r="H494">
            <v>642830</v>
          </cell>
          <cell r="I494">
            <v>1962984</v>
          </cell>
          <cell r="J494">
            <v>611857</v>
          </cell>
        </row>
        <row r="495">
          <cell r="A495" t="str">
            <v>PREPARAÇÕES E CONSERVAS DE SARDINHAS</v>
          </cell>
          <cell r="B495" t="str">
            <v>(3º Nível) PREPARAÇÕES E CONSERVAS DE SARDINHAS</v>
          </cell>
          <cell r="C495">
            <v>312891</v>
          </cell>
          <cell r="D495">
            <v>62101</v>
          </cell>
          <cell r="E495">
            <v>9579</v>
          </cell>
          <cell r="F495">
            <v>3208</v>
          </cell>
          <cell r="G495">
            <v>57333</v>
          </cell>
          <cell r="H495">
            <v>16437</v>
          </cell>
          <cell r="I495">
            <v>17811</v>
          </cell>
          <cell r="J495">
            <v>2520</v>
          </cell>
        </row>
        <row r="496">
          <cell r="A496" t="str">
            <v>PREPARAÇÕES P/ ELABORAÇÃO DE BEBIDAS</v>
          </cell>
          <cell r="B496" t="str">
            <v>(3º Nível) PREPARAÇÕES P/ ELABORAÇÃO DE BEBIDAS</v>
          </cell>
          <cell r="C496">
            <v>9367310</v>
          </cell>
          <cell r="D496">
            <v>606069</v>
          </cell>
          <cell r="E496">
            <v>14964532</v>
          </cell>
          <cell r="F496">
            <v>727541</v>
          </cell>
          <cell r="G496">
            <v>415776</v>
          </cell>
          <cell r="H496">
            <v>105624</v>
          </cell>
          <cell r="I496">
            <v>3712721</v>
          </cell>
          <cell r="J496">
            <v>481162</v>
          </cell>
        </row>
        <row r="497">
          <cell r="A497" t="str">
            <v>PREPARAÇÕES PARA ALIMENTAÇÃO INFANTIL</v>
          </cell>
          <cell r="B497" t="str">
            <v>(3º Nível) PREPARAÇÕES PARA ALIMENTAÇÃO INFANTIL</v>
          </cell>
          <cell r="C497">
            <v>2396815</v>
          </cell>
          <cell r="D497">
            <v>833499</v>
          </cell>
          <cell r="E497">
            <v>1513690</v>
          </cell>
          <cell r="F497">
            <v>564592</v>
          </cell>
          <cell r="G497">
            <v>4216396</v>
          </cell>
          <cell r="H497">
            <v>597870</v>
          </cell>
          <cell r="I497">
            <v>1949720</v>
          </cell>
          <cell r="J497">
            <v>288986</v>
          </cell>
        </row>
        <row r="498">
          <cell r="A498" t="str">
            <v>PRODUTOS DE CONFEITARIA</v>
          </cell>
          <cell r="B498" t="str">
            <v>(3º Nível) PRODUTOS DE CONFEITARIA</v>
          </cell>
          <cell r="C498">
            <v>14080422</v>
          </cell>
          <cell r="D498">
            <v>7026237</v>
          </cell>
          <cell r="E498">
            <v>11903558</v>
          </cell>
          <cell r="F498">
            <v>7247188</v>
          </cell>
          <cell r="G498">
            <v>3936261</v>
          </cell>
          <cell r="H498">
            <v>2759471</v>
          </cell>
          <cell r="I498">
            <v>3543586</v>
          </cell>
          <cell r="J498">
            <v>753778</v>
          </cell>
        </row>
        <row r="499">
          <cell r="A499" t="str">
            <v>PRODUTOS DE LINHO</v>
          </cell>
          <cell r="B499" t="str">
            <v>(3º Nível) PRODUTOS DE LINHO</v>
          </cell>
          <cell r="C499">
            <v>151898</v>
          </cell>
          <cell r="D499">
            <v>8636</v>
          </cell>
          <cell r="E499">
            <v>58782</v>
          </cell>
          <cell r="F499">
            <v>4425</v>
          </cell>
          <cell r="G499">
            <v>1450170</v>
          </cell>
          <cell r="H499">
            <v>202765</v>
          </cell>
          <cell r="I499">
            <v>1381101</v>
          </cell>
          <cell r="J499">
            <v>105330</v>
          </cell>
        </row>
        <row r="500">
          <cell r="A500" t="str">
            <v>PRODUTOS HORTÍCOLAS HOMOGENEIZADOS PREPARADOS OU CONSERVADOS</v>
          </cell>
          <cell r="B500" t="str">
            <v>(3º Nível) PRODUTOS HORTÍCOLAS HOMOGENEIZADOS PREPARADOS OU CONSERVADOS</v>
          </cell>
          <cell r="C500">
            <v>0</v>
          </cell>
          <cell r="D500">
            <v>0</v>
          </cell>
          <cell r="E500">
            <v>455</v>
          </cell>
          <cell r="F500">
            <v>116</v>
          </cell>
        </row>
        <row r="501">
          <cell r="A501" t="str">
            <v>PRODUTOS MUCILAGINOSOS E ESPESSANTES</v>
          </cell>
          <cell r="B501" t="str">
            <v>(3º Nível) PRODUTOS MUCILAGINOSOS E ESPESSANTES</v>
          </cell>
          <cell r="C501">
            <v>13328</v>
          </cell>
          <cell r="D501">
            <v>3000</v>
          </cell>
          <cell r="E501">
            <v>36766</v>
          </cell>
          <cell r="F501">
            <v>10055</v>
          </cell>
          <cell r="G501">
            <v>5476399</v>
          </cell>
          <cell r="H501">
            <v>577477</v>
          </cell>
          <cell r="I501">
            <v>3555065</v>
          </cell>
          <cell r="J501">
            <v>439655</v>
          </cell>
        </row>
        <row r="502">
          <cell r="A502" t="str">
            <v>PSITACIFORMES (INCL.OS PAPAGAIOS,AS ARARAS,ETC) VIVOS</v>
          </cell>
          <cell r="B502" t="str">
            <v>(3º Nível) PSITACIFORMES (INCL.OS PAPAGAIOS,AS ARARAS,ETC) VIVOS</v>
          </cell>
          <cell r="G502">
            <v>4221</v>
          </cell>
          <cell r="H502">
            <v>15</v>
          </cell>
          <cell r="I502">
            <v>0</v>
          </cell>
          <cell r="J502">
            <v>0</v>
          </cell>
        </row>
        <row r="503">
          <cell r="A503" t="str">
            <v>QUEIJOS</v>
          </cell>
          <cell r="B503" t="str">
            <v>(3º Nível) QUEIJOS</v>
          </cell>
          <cell r="C503">
            <v>1863814</v>
          </cell>
          <cell r="D503">
            <v>378256</v>
          </cell>
          <cell r="E503">
            <v>1131083</v>
          </cell>
          <cell r="F503">
            <v>253889</v>
          </cell>
          <cell r="G503">
            <v>12409787</v>
          </cell>
          <cell r="H503">
            <v>2686899</v>
          </cell>
          <cell r="I503">
            <v>9190572</v>
          </cell>
          <cell r="J503">
            <v>2290348</v>
          </cell>
        </row>
        <row r="504">
          <cell r="A504" t="str">
            <v>REFRIGERANTE</v>
          </cell>
          <cell r="B504" t="str">
            <v>(3º Nível) REFRIGERANTE</v>
          </cell>
          <cell r="C504">
            <v>845735</v>
          </cell>
          <cell r="D504">
            <v>2562655</v>
          </cell>
          <cell r="E504">
            <v>903635</v>
          </cell>
          <cell r="F504">
            <v>2421523</v>
          </cell>
          <cell r="G504">
            <v>27756</v>
          </cell>
          <cell r="H504">
            <v>35594</v>
          </cell>
          <cell r="I504">
            <v>41988</v>
          </cell>
          <cell r="J504">
            <v>46052</v>
          </cell>
        </row>
        <row r="505">
          <cell r="A505" t="str">
            <v>RÉPTEIS VIVOS</v>
          </cell>
          <cell r="B505" t="str">
            <v>(3º Nível) RÉPTEIS VIVOS</v>
          </cell>
          <cell r="C505">
            <v>0</v>
          </cell>
          <cell r="D505">
            <v>0</v>
          </cell>
          <cell r="E505">
            <v>29633</v>
          </cell>
          <cell r="F505">
            <v>50</v>
          </cell>
        </row>
        <row r="506">
          <cell r="A506" t="str">
            <v>RESÍDUOS DO CAFÉ</v>
          </cell>
          <cell r="B506" t="str">
            <v>(3º Nível) RESÍDUOS DO CAFÉ</v>
          </cell>
          <cell r="C506">
            <v>0</v>
          </cell>
          <cell r="D506">
            <v>0</v>
          </cell>
          <cell r="E506">
            <v>911</v>
          </cell>
          <cell r="F506">
            <v>463</v>
          </cell>
        </row>
        <row r="507">
          <cell r="A507" t="str">
            <v>SALMÕES CONGELADOS</v>
          </cell>
          <cell r="B507" t="str">
            <v>(3º Nível) SALMÕES CONGELADOS</v>
          </cell>
          <cell r="C507">
            <v>0</v>
          </cell>
          <cell r="D507">
            <v>0</v>
          </cell>
          <cell r="E507">
            <v>6095</v>
          </cell>
          <cell r="F507">
            <v>598</v>
          </cell>
          <cell r="G507">
            <v>1668208</v>
          </cell>
          <cell r="H507">
            <v>307130</v>
          </cell>
          <cell r="I507">
            <v>2680393</v>
          </cell>
          <cell r="J507">
            <v>506681</v>
          </cell>
        </row>
        <row r="508">
          <cell r="A508" t="str">
            <v>SALMÕES, FRESCOS OU REFRIGERADOS</v>
          </cell>
          <cell r="B508" t="str">
            <v>(3º Nível) SALMÕES, FRESCOS OU REFRIGERADOS</v>
          </cell>
          <cell r="C508">
            <v>0</v>
          </cell>
          <cell r="D508">
            <v>0</v>
          </cell>
          <cell r="E508">
            <v>1837</v>
          </cell>
          <cell r="F508">
            <v>970</v>
          </cell>
          <cell r="G508">
            <v>43444361</v>
          </cell>
          <cell r="H508">
            <v>5545365</v>
          </cell>
          <cell r="I508">
            <v>39453214</v>
          </cell>
          <cell r="J508">
            <v>6022585</v>
          </cell>
        </row>
        <row r="509">
          <cell r="A509" t="str">
            <v>SALMÕES, SECOS, SALGADOS OU DEFUMDOS</v>
          </cell>
          <cell r="B509" t="str">
            <v>(3º Nível) SALMÕES, SECOS, SALGADOS OU DEFUMDOS</v>
          </cell>
          <cell r="C509">
            <v>0</v>
          </cell>
          <cell r="D509">
            <v>0</v>
          </cell>
          <cell r="E509">
            <v>919</v>
          </cell>
          <cell r="F509">
            <v>30</v>
          </cell>
          <cell r="G509">
            <v>85467</v>
          </cell>
          <cell r="H509">
            <v>5834</v>
          </cell>
          <cell r="I509">
            <v>0</v>
          </cell>
          <cell r="J509">
            <v>0</v>
          </cell>
        </row>
        <row r="510">
          <cell r="A510" t="str">
            <v>SARDINHAS CONGELADAS</v>
          </cell>
          <cell r="B510" t="str">
            <v>(3º Nível) SARDINHAS CONGELADAS</v>
          </cell>
          <cell r="C510">
            <v>0</v>
          </cell>
          <cell r="D510">
            <v>0</v>
          </cell>
          <cell r="E510">
            <v>85163</v>
          </cell>
          <cell r="F510">
            <v>84057</v>
          </cell>
          <cell r="G510">
            <v>6513305</v>
          </cell>
          <cell r="H510">
            <v>7368352</v>
          </cell>
          <cell r="I510">
            <v>4658650</v>
          </cell>
          <cell r="J510">
            <v>4911654</v>
          </cell>
        </row>
        <row r="511">
          <cell r="A511" t="str">
            <v>SEBO BOVINO</v>
          </cell>
          <cell r="B511" t="str">
            <v>(3º Nível) SEBO BOVINO</v>
          </cell>
          <cell r="C511">
            <v>208871</v>
          </cell>
          <cell r="D511">
            <v>157825</v>
          </cell>
          <cell r="E511">
            <v>212081</v>
          </cell>
          <cell r="F511">
            <v>248053</v>
          </cell>
          <cell r="G511">
            <v>2169727</v>
          </cell>
          <cell r="H511">
            <v>4144120</v>
          </cell>
          <cell r="I511">
            <v>1289409</v>
          </cell>
          <cell r="J511">
            <v>2833790</v>
          </cell>
        </row>
        <row r="512">
          <cell r="A512" t="str">
            <v>SEMEAS, FARELOS E OUTROS RESÍDUOS DE MILHO</v>
          </cell>
          <cell r="B512" t="str">
            <v>(3º Nível) SEMEAS, FARELOS E OUTROS RESÍDUOS DE MILHO</v>
          </cell>
          <cell r="C512">
            <v>89881</v>
          </cell>
          <cell r="D512">
            <v>127275</v>
          </cell>
          <cell r="E512">
            <v>58835</v>
          </cell>
          <cell r="F512">
            <v>100000</v>
          </cell>
          <cell r="G512">
            <v>184721</v>
          </cell>
          <cell r="H512">
            <v>894000</v>
          </cell>
          <cell r="I512">
            <v>469826</v>
          </cell>
          <cell r="J512">
            <v>3735920</v>
          </cell>
        </row>
        <row r="513">
          <cell r="A513" t="str">
            <v>SÊMEN DE BOVINO</v>
          </cell>
          <cell r="B513" t="str">
            <v>(3º Nível) SÊMEN DE BOVINO</v>
          </cell>
          <cell r="C513">
            <v>318079</v>
          </cell>
          <cell r="D513">
            <v>48</v>
          </cell>
          <cell r="E513">
            <v>161721</v>
          </cell>
          <cell r="F513">
            <v>38</v>
          </cell>
          <cell r="G513">
            <v>2270331</v>
          </cell>
          <cell r="H513">
            <v>1782</v>
          </cell>
          <cell r="I513">
            <v>2960383</v>
          </cell>
          <cell r="J513">
            <v>555</v>
          </cell>
        </row>
        <row r="514">
          <cell r="A514" t="str">
            <v>SÊMEN E EMBRIÕES DE OUTROS ANIMAIS</v>
          </cell>
          <cell r="B514" t="str">
            <v>(3º Nível) SÊMEN E EMBRIÕES DE OUTROS ANIMAIS</v>
          </cell>
          <cell r="C514">
            <v>32885</v>
          </cell>
          <cell r="D514">
            <v>1</v>
          </cell>
          <cell r="E514">
            <v>22060</v>
          </cell>
          <cell r="F514">
            <v>3</v>
          </cell>
          <cell r="G514">
            <v>116670</v>
          </cell>
          <cell r="H514">
            <v>6</v>
          </cell>
          <cell r="I514">
            <v>21800</v>
          </cell>
          <cell r="J514">
            <v>0</v>
          </cell>
        </row>
        <row r="515">
          <cell r="A515" t="str">
            <v>SEMENTES DE ANIS E BADIANA</v>
          </cell>
          <cell r="B515" t="str">
            <v>(3º Nível) SEMENTES DE ANIS E BADIANA</v>
          </cell>
          <cell r="C515">
            <v>530</v>
          </cell>
          <cell r="D515">
            <v>129</v>
          </cell>
          <cell r="E515">
            <v>307</v>
          </cell>
          <cell r="F515">
            <v>67</v>
          </cell>
          <cell r="G515">
            <v>680343</v>
          </cell>
          <cell r="H515">
            <v>215682</v>
          </cell>
          <cell r="I515">
            <v>573074</v>
          </cell>
          <cell r="J515">
            <v>157055</v>
          </cell>
        </row>
        <row r="516">
          <cell r="A516" t="str">
            <v>SEMENTES DE CEREAIS</v>
          </cell>
          <cell r="B516" t="str">
            <v>(3º Nível) SEMENTES DE CEREAIS</v>
          </cell>
          <cell r="C516">
            <v>5871089</v>
          </cell>
          <cell r="D516">
            <v>1897319</v>
          </cell>
          <cell r="E516">
            <v>3410423</v>
          </cell>
          <cell r="F516">
            <v>1084616</v>
          </cell>
          <cell r="G516">
            <v>16810</v>
          </cell>
          <cell r="H516">
            <v>6788</v>
          </cell>
          <cell r="I516">
            <v>11004</v>
          </cell>
          <cell r="J516">
            <v>1965</v>
          </cell>
        </row>
        <row r="517">
          <cell r="A517" t="str">
            <v>SEMENTES DE COENTRO</v>
          </cell>
          <cell r="B517" t="str">
            <v>(3º Nível) SEMENTES DE COENTRO</v>
          </cell>
          <cell r="C517">
            <v>119</v>
          </cell>
          <cell r="D517">
            <v>102</v>
          </cell>
          <cell r="E517">
            <v>357</v>
          </cell>
          <cell r="F517">
            <v>68</v>
          </cell>
          <cell r="G517">
            <v>256509</v>
          </cell>
          <cell r="H517">
            <v>225580</v>
          </cell>
          <cell r="I517">
            <v>187335</v>
          </cell>
          <cell r="J517">
            <v>157700</v>
          </cell>
        </row>
        <row r="518">
          <cell r="A518" t="str">
            <v>SEMENTES DE COMINHO</v>
          </cell>
          <cell r="B518" t="str">
            <v>(3º Nível) SEMENTES DE COMINHO</v>
          </cell>
          <cell r="C518">
            <v>25</v>
          </cell>
          <cell r="D518">
            <v>57</v>
          </cell>
          <cell r="E518">
            <v>656</v>
          </cell>
          <cell r="F518">
            <v>105</v>
          </cell>
          <cell r="G518">
            <v>1319026</v>
          </cell>
          <cell r="H518">
            <v>631000</v>
          </cell>
          <cell r="I518">
            <v>571489</v>
          </cell>
          <cell r="J518">
            <v>338670</v>
          </cell>
        </row>
        <row r="519">
          <cell r="A519" t="str">
            <v>SEMENTES DE HORTÍCOLAS, LEGUMINOSAS, RAÍZES E TUBÉRCULOS</v>
          </cell>
          <cell r="B519" t="str">
            <v>(3º Nível) SEMENTES DE HORTÍCOLAS, LEGUMINOSAS, RAÍZES E TUBÉRCULOS</v>
          </cell>
          <cell r="C519">
            <v>1707855</v>
          </cell>
          <cell r="D519">
            <v>10406</v>
          </cell>
          <cell r="E519">
            <v>1029455</v>
          </cell>
          <cell r="F519">
            <v>6078</v>
          </cell>
          <cell r="G519">
            <v>7129378</v>
          </cell>
          <cell r="H519">
            <v>435000</v>
          </cell>
          <cell r="I519">
            <v>9989618</v>
          </cell>
          <cell r="J519">
            <v>868535</v>
          </cell>
        </row>
        <row r="520">
          <cell r="A520" t="str">
            <v>SEMENTES DE OLEAGINOSAS (EXCLUI SOJA)</v>
          </cell>
          <cell r="B520" t="str">
            <v>(3º Nível) SEMENTES DE OLEAGINOSAS (EXCLUI SOJA)</v>
          </cell>
          <cell r="C520">
            <v>281073</v>
          </cell>
          <cell r="D520">
            <v>1022969</v>
          </cell>
          <cell r="E520">
            <v>404190</v>
          </cell>
          <cell r="F520">
            <v>1529937</v>
          </cell>
          <cell r="G520">
            <v>1582664</v>
          </cell>
          <cell r="H520">
            <v>1634615</v>
          </cell>
          <cell r="I520">
            <v>1593668</v>
          </cell>
          <cell r="J520">
            <v>1352623</v>
          </cell>
        </row>
        <row r="521">
          <cell r="A521" t="str">
            <v>SEMENTES DE OLEAGINOSAS PARA SEMEADURA</v>
          </cell>
          <cell r="B521" t="str">
            <v>(3º Nível) SEMENTES DE OLEAGINOSAS PARA SEMEADURA</v>
          </cell>
          <cell r="C521">
            <v>533</v>
          </cell>
          <cell r="D521">
            <v>350</v>
          </cell>
          <cell r="E521">
            <v>11401</v>
          </cell>
          <cell r="F521">
            <v>20086</v>
          </cell>
          <cell r="G521">
            <v>31472</v>
          </cell>
          <cell r="H521">
            <v>141</v>
          </cell>
          <cell r="I521">
            <v>111299</v>
          </cell>
          <cell r="J521">
            <v>18758</v>
          </cell>
        </row>
        <row r="522">
          <cell r="A522" t="str">
            <v>SOJA EM GRÃOS</v>
          </cell>
          <cell r="B522" t="str">
            <v>(3º Nível) SOJA EM GRÃOS</v>
          </cell>
          <cell r="C522">
            <v>4199194498</v>
          </cell>
          <cell r="D522">
            <v>10420130276</v>
          </cell>
          <cell r="E522">
            <v>3103428321</v>
          </cell>
          <cell r="F522">
            <v>9066491565</v>
          </cell>
          <cell r="G522">
            <v>3168500</v>
          </cell>
          <cell r="H522">
            <v>9500000</v>
          </cell>
          <cell r="I522">
            <v>3074171</v>
          </cell>
          <cell r="J522">
            <v>10014260</v>
          </cell>
        </row>
        <row r="523">
          <cell r="A523" t="str">
            <v>SORGO</v>
          </cell>
          <cell r="B523" t="str">
            <v>(3º Nível) SORGO</v>
          </cell>
          <cell r="C523">
            <v>0</v>
          </cell>
          <cell r="D523">
            <v>0</v>
          </cell>
          <cell r="E523">
            <v>30</v>
          </cell>
          <cell r="F523">
            <v>12</v>
          </cell>
        </row>
        <row r="524">
          <cell r="A524" t="str">
            <v>SORO DE LEITE</v>
          </cell>
          <cell r="B524" t="str">
            <v>(3º Nível) SORO DE LEITE</v>
          </cell>
          <cell r="C524">
            <v>0</v>
          </cell>
          <cell r="D524">
            <v>0</v>
          </cell>
          <cell r="E524">
            <v>269709</v>
          </cell>
          <cell r="F524">
            <v>146094</v>
          </cell>
          <cell r="G524">
            <v>2090408</v>
          </cell>
          <cell r="H524">
            <v>1690500</v>
          </cell>
          <cell r="I524">
            <v>2377158</v>
          </cell>
          <cell r="J524">
            <v>1396275</v>
          </cell>
        </row>
        <row r="525">
          <cell r="A525" t="str">
            <v>SORVETES E PREPARAÇÕES P/ SORVETES, CREMES, ETC.</v>
          </cell>
          <cell r="B525" t="str">
            <v>(3º Nível) SORVETES E PREPARAÇÕES P/ SORVETES, CREMES, ETC.</v>
          </cell>
          <cell r="C525">
            <v>445598</v>
          </cell>
          <cell r="D525">
            <v>91918</v>
          </cell>
          <cell r="E525">
            <v>506944</v>
          </cell>
          <cell r="F525">
            <v>99355</v>
          </cell>
          <cell r="G525">
            <v>902554</v>
          </cell>
          <cell r="H525">
            <v>253729</v>
          </cell>
          <cell r="I525">
            <v>552951</v>
          </cell>
          <cell r="J525">
            <v>134833</v>
          </cell>
        </row>
        <row r="526">
          <cell r="A526" t="str">
            <v>SUBSTÂNCIAS ANIMAIS  PARA PREPARAÇÕES FARMACEUT.</v>
          </cell>
          <cell r="B526" t="str">
            <v>(3º Nível) SUBSTÂNCIAS ANIMAIS  PARA PREPARAÇÕES FARMACEUT.</v>
          </cell>
          <cell r="C526">
            <v>6670228</v>
          </cell>
          <cell r="D526">
            <v>112629</v>
          </cell>
          <cell r="E526">
            <v>7378186</v>
          </cell>
          <cell r="F526">
            <v>127318</v>
          </cell>
          <cell r="G526">
            <v>1503574</v>
          </cell>
          <cell r="H526">
            <v>90648</v>
          </cell>
          <cell r="I526">
            <v>3862070</v>
          </cell>
          <cell r="J526">
            <v>189802</v>
          </cell>
        </row>
        <row r="527">
          <cell r="A527" t="str">
            <v>SUCO DE TOMATE</v>
          </cell>
          <cell r="B527" t="str">
            <v>(3º Nível) SUCO DE TOMATE</v>
          </cell>
          <cell r="C527">
            <v>0</v>
          </cell>
          <cell r="D527">
            <v>0</v>
          </cell>
          <cell r="E527">
            <v>8417</v>
          </cell>
          <cell r="F527">
            <v>4115</v>
          </cell>
          <cell r="G527">
            <v>47029</v>
          </cell>
          <cell r="H527">
            <v>44614</v>
          </cell>
          <cell r="I527">
            <v>29646</v>
          </cell>
          <cell r="J527">
            <v>36449</v>
          </cell>
        </row>
        <row r="528">
          <cell r="A528" t="str">
            <v>SUCOS DE ABACAXI</v>
          </cell>
          <cell r="B528" t="str">
            <v>(3º Nível) SUCOS DE ABACAXI</v>
          </cell>
          <cell r="C528">
            <v>305455</v>
          </cell>
          <cell r="D528">
            <v>235796</v>
          </cell>
          <cell r="E528">
            <v>386960</v>
          </cell>
          <cell r="F528">
            <v>368616</v>
          </cell>
          <cell r="G528">
            <v>0</v>
          </cell>
          <cell r="H528">
            <v>0</v>
          </cell>
          <cell r="I528">
            <v>517</v>
          </cell>
          <cell r="J528">
            <v>657</v>
          </cell>
        </row>
        <row r="529">
          <cell r="A529" t="str">
            <v>SUCOS DE LARANJA</v>
          </cell>
          <cell r="B529" t="str">
            <v>(3º Nível) SUCOS DE LARANJA</v>
          </cell>
          <cell r="C529">
            <v>192452947</v>
          </cell>
          <cell r="D529">
            <v>204980735</v>
          </cell>
          <cell r="E529">
            <v>114524139</v>
          </cell>
          <cell r="F529">
            <v>139561133</v>
          </cell>
          <cell r="G529">
            <v>3455</v>
          </cell>
          <cell r="H529">
            <v>4740</v>
          </cell>
          <cell r="I529">
            <v>586</v>
          </cell>
          <cell r="J529">
            <v>653</v>
          </cell>
        </row>
        <row r="530">
          <cell r="A530" t="str">
            <v>SUCOS DE MAÇÃ</v>
          </cell>
          <cell r="B530" t="str">
            <v>(3º Nível) SUCOS DE MAÇÃ</v>
          </cell>
          <cell r="C530">
            <v>5749015</v>
          </cell>
          <cell r="D530">
            <v>4992787</v>
          </cell>
          <cell r="E530">
            <v>741232</v>
          </cell>
          <cell r="F530">
            <v>598195</v>
          </cell>
          <cell r="G530">
            <v>11992</v>
          </cell>
          <cell r="H530">
            <v>17782</v>
          </cell>
          <cell r="I530">
            <v>9180</v>
          </cell>
          <cell r="J530">
            <v>12217</v>
          </cell>
        </row>
        <row r="531">
          <cell r="A531" t="str">
            <v>SUCOS DE OUTROS CÍTRICOS</v>
          </cell>
          <cell r="B531" t="str">
            <v>(3º Nível) SUCOS DE OUTROS CÍTRICOS</v>
          </cell>
          <cell r="C531">
            <v>4106769</v>
          </cell>
          <cell r="D531">
            <v>1683159</v>
          </cell>
          <cell r="E531">
            <v>2975951</v>
          </cell>
          <cell r="F531">
            <v>1456956</v>
          </cell>
          <cell r="G531">
            <v>0</v>
          </cell>
          <cell r="H531">
            <v>0</v>
          </cell>
          <cell r="I531">
            <v>103</v>
          </cell>
          <cell r="J531">
            <v>62</v>
          </cell>
        </row>
        <row r="532">
          <cell r="A532" t="str">
            <v>SUCOS DE UVA</v>
          </cell>
          <cell r="B532" t="str">
            <v>(3º Nível) SUCOS DE UVA</v>
          </cell>
          <cell r="C532">
            <v>231413</v>
          </cell>
          <cell r="D532">
            <v>101573</v>
          </cell>
          <cell r="E532">
            <v>132857</v>
          </cell>
          <cell r="F532">
            <v>71632</v>
          </cell>
          <cell r="G532">
            <v>1903</v>
          </cell>
          <cell r="H532">
            <v>1807</v>
          </cell>
          <cell r="I532">
            <v>3969</v>
          </cell>
          <cell r="J532">
            <v>4273</v>
          </cell>
        </row>
        <row r="533">
          <cell r="A533" t="str">
            <v>SUCOS E EXTRATOS VEGETAIS</v>
          </cell>
          <cell r="B533" t="str">
            <v>(3º Nível) SUCOS E EXTRATOS VEGETAIS</v>
          </cell>
          <cell r="C533">
            <v>8887623</v>
          </cell>
          <cell r="D533">
            <v>1442388</v>
          </cell>
          <cell r="E533">
            <v>5738196</v>
          </cell>
          <cell r="F533">
            <v>930867</v>
          </cell>
          <cell r="G533">
            <v>6901413</v>
          </cell>
          <cell r="H533">
            <v>231175</v>
          </cell>
          <cell r="I533">
            <v>5907146</v>
          </cell>
          <cell r="J533">
            <v>171736</v>
          </cell>
        </row>
        <row r="534">
          <cell r="A534" t="str">
            <v>SUÍNOS VIVOS</v>
          </cell>
          <cell r="B534" t="str">
            <v>(3º Nível) SUÍNOS VIVOS</v>
          </cell>
          <cell r="C534">
            <v>721151</v>
          </cell>
          <cell r="D534">
            <v>157054</v>
          </cell>
          <cell r="E534">
            <v>57</v>
          </cell>
          <cell r="F534">
            <v>12</v>
          </cell>
        </row>
        <row r="535">
          <cell r="A535" t="str">
            <v>SURUBINS CONGELADOS</v>
          </cell>
          <cell r="B535" t="str">
            <v>(3º Nível) SURUBINS CONGELADOS</v>
          </cell>
          <cell r="C535">
            <v>7567</v>
          </cell>
          <cell r="D535">
            <v>2571</v>
          </cell>
          <cell r="E535">
            <v>0</v>
          </cell>
          <cell r="F535">
            <v>0</v>
          </cell>
        </row>
        <row r="536">
          <cell r="A536" t="str">
            <v>SURUBINS, FRESCOS OU REFRIGERADOS</v>
          </cell>
          <cell r="B536" t="str">
            <v>(3º Nível) SURUBINS, FRESCOS OU REFRIGERADOS</v>
          </cell>
          <cell r="C536">
            <v>0</v>
          </cell>
          <cell r="D536">
            <v>0</v>
          </cell>
          <cell r="E536">
            <v>8448</v>
          </cell>
          <cell r="F536">
            <v>2720</v>
          </cell>
        </row>
        <row r="537">
          <cell r="A537" t="str">
            <v>TAMARAS FRESCAS</v>
          </cell>
          <cell r="B537" t="str">
            <v>(3º Nível) TAMARAS FRESCAS</v>
          </cell>
          <cell r="C537">
            <v>0</v>
          </cell>
          <cell r="D537">
            <v>0</v>
          </cell>
          <cell r="E537">
            <v>44</v>
          </cell>
          <cell r="F537">
            <v>16</v>
          </cell>
        </row>
        <row r="538">
          <cell r="A538" t="str">
            <v>TAMARAS SECAS</v>
          </cell>
          <cell r="B538" t="str">
            <v>(3º Nível) TAMARAS SECAS</v>
          </cell>
          <cell r="C538">
            <v>0</v>
          </cell>
          <cell r="D538">
            <v>0</v>
          </cell>
          <cell r="E538">
            <v>416</v>
          </cell>
          <cell r="F538">
            <v>52</v>
          </cell>
          <cell r="G538">
            <v>390517</v>
          </cell>
          <cell r="H538">
            <v>142040</v>
          </cell>
          <cell r="I538">
            <v>361847</v>
          </cell>
          <cell r="J538">
            <v>130210</v>
          </cell>
        </row>
        <row r="539">
          <cell r="A539" t="str">
            <v>TANGERINAS, MANDARINAS E SATOSUMAS FRESCAS OU SECAS</v>
          </cell>
          <cell r="B539" t="str">
            <v>(3º Nível) TANGERINAS, MANDARINAS E SATOSUMAS FRESCAS OU SECAS</v>
          </cell>
          <cell r="C539">
            <v>0</v>
          </cell>
          <cell r="D539">
            <v>0</v>
          </cell>
          <cell r="E539">
            <v>124</v>
          </cell>
          <cell r="F539">
            <v>132</v>
          </cell>
          <cell r="G539">
            <v>111237</v>
          </cell>
          <cell r="H539">
            <v>146327</v>
          </cell>
          <cell r="I539">
            <v>42926</v>
          </cell>
          <cell r="J539">
            <v>63603</v>
          </cell>
        </row>
        <row r="540">
          <cell r="A540" t="str">
            <v>TAPIOCA E SEUS SUCEDÂNEOS</v>
          </cell>
          <cell r="B540" t="str">
            <v>(3º Nível) TAPIOCA E SEUS SUCEDÂNEOS</v>
          </cell>
          <cell r="C540">
            <v>237561</v>
          </cell>
          <cell r="D540">
            <v>164565</v>
          </cell>
          <cell r="E540">
            <v>206231</v>
          </cell>
          <cell r="F540">
            <v>138786</v>
          </cell>
          <cell r="G540">
            <v>2336</v>
          </cell>
          <cell r="H540">
            <v>2700</v>
          </cell>
          <cell r="I540">
            <v>595</v>
          </cell>
          <cell r="J540">
            <v>1098</v>
          </cell>
        </row>
        <row r="541">
          <cell r="A541" t="str">
            <v>TECIDOS E OUTROS PRODUTOS TÊXTEIS DE SEDA</v>
          </cell>
          <cell r="B541" t="str">
            <v>(3º Nível) TECIDOS E OUTROS PRODUTOS TÊXTEIS DE SEDA</v>
          </cell>
          <cell r="C541">
            <v>26421</v>
          </cell>
          <cell r="D541">
            <v>45</v>
          </cell>
          <cell r="E541">
            <v>10774</v>
          </cell>
          <cell r="F541">
            <v>46</v>
          </cell>
          <cell r="G541">
            <v>959531</v>
          </cell>
          <cell r="H541">
            <v>5280</v>
          </cell>
          <cell r="I541">
            <v>674805</v>
          </cell>
          <cell r="J541">
            <v>3537</v>
          </cell>
        </row>
        <row r="542">
          <cell r="A542" t="str">
            <v>TILÁPIAS CONGELADAS</v>
          </cell>
          <cell r="B542" t="str">
            <v>(3º Nível) TILÁPIAS CONGELADAS</v>
          </cell>
          <cell r="C542">
            <v>0</v>
          </cell>
          <cell r="D542">
            <v>0</v>
          </cell>
          <cell r="E542">
            <v>4731</v>
          </cell>
          <cell r="F542">
            <v>1173</v>
          </cell>
        </row>
        <row r="543">
          <cell r="A543" t="str">
            <v>TILÁPIAS, FRESCAS OU REFRIGERADAS</v>
          </cell>
          <cell r="B543" t="str">
            <v>(3º Nível) TILÁPIAS, FRESCAS OU REFRIGERADAS</v>
          </cell>
          <cell r="C543">
            <v>50629</v>
          </cell>
          <cell r="D543">
            <v>24421</v>
          </cell>
          <cell r="E543">
            <v>1211</v>
          </cell>
          <cell r="F543">
            <v>277</v>
          </cell>
        </row>
        <row r="544">
          <cell r="A544" t="str">
            <v>TILÁPIAS, VIVAS</v>
          </cell>
          <cell r="B544" t="str">
            <v>(3º Nível) TILÁPIAS, VIVAS</v>
          </cell>
          <cell r="C544">
            <v>0</v>
          </cell>
          <cell r="D544">
            <v>0</v>
          </cell>
          <cell r="E544">
            <v>786</v>
          </cell>
          <cell r="F544">
            <v>290</v>
          </cell>
        </row>
        <row r="545">
          <cell r="A545" t="str">
            <v>TOMATES</v>
          </cell>
          <cell r="B545" t="str">
            <v>(3º Nível) TOMATES</v>
          </cell>
          <cell r="C545">
            <v>169669</v>
          </cell>
          <cell r="D545">
            <v>575160</v>
          </cell>
          <cell r="E545">
            <v>30946</v>
          </cell>
          <cell r="F545">
            <v>18246</v>
          </cell>
        </row>
        <row r="546">
          <cell r="A546" t="str">
            <v>TOMATES PREPARADOS OU CONSERVADOS</v>
          </cell>
          <cell r="B546" t="str">
            <v>(3º Nível) TOMATES PREPARADOS OU CONSERVADOS</v>
          </cell>
          <cell r="C546">
            <v>239016</v>
          </cell>
          <cell r="D546">
            <v>259110</v>
          </cell>
          <cell r="E546">
            <v>209573</v>
          </cell>
          <cell r="F546">
            <v>161867</v>
          </cell>
          <cell r="G546">
            <v>2365358</v>
          </cell>
          <cell r="H546">
            <v>3013982</v>
          </cell>
          <cell r="I546">
            <v>2888351</v>
          </cell>
          <cell r="J546">
            <v>3707883</v>
          </cell>
        </row>
        <row r="547">
          <cell r="A547" t="str">
            <v>TRIGO</v>
          </cell>
          <cell r="B547" t="str">
            <v>(3º Nível) TRIGO</v>
          </cell>
          <cell r="G547">
            <v>131671356</v>
          </cell>
          <cell r="H547">
            <v>584925980</v>
          </cell>
          <cell r="I547">
            <v>98863615</v>
          </cell>
          <cell r="J547">
            <v>419739736</v>
          </cell>
        </row>
        <row r="548">
          <cell r="A548" t="str">
            <v>TRIGO MOURISCO</v>
          </cell>
          <cell r="B548" t="str">
            <v>(3º Nível) TRIGO MOURISCO</v>
          </cell>
          <cell r="C548">
            <v>201961</v>
          </cell>
          <cell r="D548">
            <v>439435</v>
          </cell>
          <cell r="E548">
            <v>425</v>
          </cell>
          <cell r="F548">
            <v>59</v>
          </cell>
        </row>
        <row r="549">
          <cell r="A549" t="str">
            <v>TRUTAS CONGELADAS</v>
          </cell>
          <cell r="B549" t="str">
            <v>(3º Nível) TRUTAS CONGELADAS</v>
          </cell>
          <cell r="G549">
            <v>131302</v>
          </cell>
          <cell r="H549">
            <v>22445</v>
          </cell>
          <cell r="I549">
            <v>9847</v>
          </cell>
          <cell r="J549">
            <v>1858</v>
          </cell>
        </row>
        <row r="550">
          <cell r="A550" t="str">
            <v>TRUTAS, VIVAS</v>
          </cell>
          <cell r="B550" t="str">
            <v>(3º Nível) TRUTAS, VIVAS</v>
          </cell>
          <cell r="C550">
            <v>0</v>
          </cell>
          <cell r="D550">
            <v>0</v>
          </cell>
          <cell r="E550">
            <v>106</v>
          </cell>
          <cell r="F550">
            <v>30</v>
          </cell>
          <cell r="G550">
            <v>0</v>
          </cell>
          <cell r="H550">
            <v>0</v>
          </cell>
          <cell r="I550">
            <v>152900</v>
          </cell>
          <cell r="J550">
            <v>25000</v>
          </cell>
        </row>
        <row r="551">
          <cell r="A551" t="str">
            <v>UÍSQUE</v>
          </cell>
          <cell r="B551" t="str">
            <v>(3º Nível) UÍSQUE</v>
          </cell>
          <cell r="C551">
            <v>234356</v>
          </cell>
          <cell r="D551">
            <v>84074</v>
          </cell>
          <cell r="E551">
            <v>117563</v>
          </cell>
          <cell r="F551">
            <v>32997</v>
          </cell>
          <cell r="G551">
            <v>2547147</v>
          </cell>
          <cell r="H551">
            <v>974068</v>
          </cell>
          <cell r="I551">
            <v>4887005</v>
          </cell>
          <cell r="J551">
            <v>1522278</v>
          </cell>
        </row>
        <row r="552">
          <cell r="A552" t="str">
            <v>UVAS FRESCAS</v>
          </cell>
          <cell r="B552" t="str">
            <v>(3º Nível) UVAS FRESCAS</v>
          </cell>
          <cell r="C552">
            <v>1130227</v>
          </cell>
          <cell r="D552">
            <v>481286</v>
          </cell>
          <cell r="E552">
            <v>2409849</v>
          </cell>
          <cell r="F552">
            <v>1274682</v>
          </cell>
          <cell r="G552">
            <v>2604024</v>
          </cell>
          <cell r="H552">
            <v>1598226</v>
          </cell>
          <cell r="I552">
            <v>998893</v>
          </cell>
          <cell r="J552">
            <v>629780</v>
          </cell>
        </row>
        <row r="553">
          <cell r="A553" t="str">
            <v>UVAS SECAS</v>
          </cell>
          <cell r="B553" t="str">
            <v>(3º Nível) UVAS SECAS</v>
          </cell>
          <cell r="C553">
            <v>231</v>
          </cell>
          <cell r="D553">
            <v>62</v>
          </cell>
          <cell r="E553">
            <v>1680</v>
          </cell>
          <cell r="F553">
            <v>413</v>
          </cell>
          <cell r="G553">
            <v>5495925</v>
          </cell>
          <cell r="H553">
            <v>2984470</v>
          </cell>
          <cell r="I553">
            <v>4900598</v>
          </cell>
          <cell r="J553">
            <v>2434657</v>
          </cell>
        </row>
        <row r="554">
          <cell r="A554" t="str">
            <v>VESTUÁRIO E OUTROS PRODUTOS TÊXTEIS DE ALGODÃO</v>
          </cell>
          <cell r="B554" t="str">
            <v>(3º Nível) VESTUÁRIO E OUTROS PRODUTOS TÊXTEIS DE ALGODÃO</v>
          </cell>
          <cell r="C554">
            <v>8247832</v>
          </cell>
          <cell r="D554">
            <v>651907</v>
          </cell>
          <cell r="E554">
            <v>6942248</v>
          </cell>
          <cell r="F554">
            <v>556953</v>
          </cell>
          <cell r="G554">
            <v>46343148</v>
          </cell>
          <cell r="H554">
            <v>2714202</v>
          </cell>
          <cell r="I554">
            <v>37227091</v>
          </cell>
          <cell r="J554">
            <v>2011745</v>
          </cell>
        </row>
        <row r="555">
          <cell r="A555" t="str">
            <v>VESTUÁRIOS E PRODUTOS TÊXTEIS DE LÃ</v>
          </cell>
          <cell r="B555" t="str">
            <v>(3º Nível) VESTUÁRIOS E PRODUTOS TÊXTEIS DE LÃ</v>
          </cell>
          <cell r="C555">
            <v>62693</v>
          </cell>
          <cell r="D555">
            <v>795</v>
          </cell>
          <cell r="E555">
            <v>183240</v>
          </cell>
          <cell r="F555">
            <v>4599</v>
          </cell>
          <cell r="G555">
            <v>1749675</v>
          </cell>
          <cell r="H555">
            <v>42344</v>
          </cell>
          <cell r="I555">
            <v>766694</v>
          </cell>
          <cell r="J555">
            <v>19541</v>
          </cell>
        </row>
        <row r="556">
          <cell r="A556" t="str">
            <v>VINAGRE</v>
          </cell>
          <cell r="B556" t="str">
            <v>(3º Nível) VINAGRE</v>
          </cell>
          <cell r="C556">
            <v>81269</v>
          </cell>
          <cell r="D556">
            <v>238203</v>
          </cell>
          <cell r="E556">
            <v>102742</v>
          </cell>
          <cell r="F556">
            <v>324722</v>
          </cell>
          <cell r="G556">
            <v>422565</v>
          </cell>
          <cell r="H556">
            <v>141148</v>
          </cell>
          <cell r="I556">
            <v>82838</v>
          </cell>
          <cell r="J556">
            <v>42924</v>
          </cell>
        </row>
        <row r="557">
          <cell r="A557" t="str">
            <v>VINHO</v>
          </cell>
          <cell r="B557" t="str">
            <v>(3º Nível) VINHO</v>
          </cell>
          <cell r="C557">
            <v>1010312</v>
          </cell>
          <cell r="D557">
            <v>473447</v>
          </cell>
          <cell r="E557">
            <v>1047259</v>
          </cell>
          <cell r="F557">
            <v>525862</v>
          </cell>
          <cell r="G557">
            <v>38180512</v>
          </cell>
          <cell r="H557">
            <v>14624291</v>
          </cell>
          <cell r="I557">
            <v>27317545</v>
          </cell>
          <cell r="J557">
            <v>8813083</v>
          </cell>
        </row>
        <row r="558">
          <cell r="A558" t="str">
            <v>VODKA</v>
          </cell>
          <cell r="B558" t="str">
            <v>(3º Nível) VODKA</v>
          </cell>
          <cell r="C558">
            <v>50229</v>
          </cell>
          <cell r="D558">
            <v>48413</v>
          </cell>
          <cell r="E558">
            <v>87100</v>
          </cell>
          <cell r="F558">
            <v>76267</v>
          </cell>
          <cell r="G558">
            <v>374121</v>
          </cell>
          <cell r="H558">
            <v>10049838</v>
          </cell>
          <cell r="I558">
            <v>430142</v>
          </cell>
          <cell r="J558">
            <v>85942</v>
          </cell>
        </row>
        <row r="559">
          <cell r="A559" t="str">
            <v>WAFFLES E 'WAFERS'</v>
          </cell>
          <cell r="B559" t="str">
            <v>(3º Nível) WAFFLES E 'WAFERS'</v>
          </cell>
          <cell r="C559">
            <v>4001506</v>
          </cell>
          <cell r="D559">
            <v>1590787</v>
          </cell>
          <cell r="E559">
            <v>3826008</v>
          </cell>
          <cell r="F559">
            <v>1581598</v>
          </cell>
          <cell r="G559">
            <v>1136422</v>
          </cell>
          <cell r="H559">
            <v>3579055</v>
          </cell>
          <cell r="I559">
            <v>991445</v>
          </cell>
          <cell r="J559">
            <v>215560</v>
          </cell>
        </row>
        <row r="560">
          <cell r="A560" t="e">
            <v>#VALUE!</v>
          </cell>
        </row>
      </sheetData>
      <sheetData sheetId="1">
        <row r="4">
          <cell r="A4" t="str">
            <v/>
          </cell>
          <cell r="B4" t="str">
            <v xml:space="preserve">(1º Nível) </v>
          </cell>
          <cell r="C4">
            <v>49475111949</v>
          </cell>
          <cell r="D4">
            <v>91954652802</v>
          </cell>
          <cell r="E4">
            <v>47687659294</v>
          </cell>
          <cell r="F4">
            <v>93452889760</v>
          </cell>
          <cell r="G4">
            <v>7036097850</v>
          </cell>
          <cell r="H4">
            <v>8405457572</v>
          </cell>
          <cell r="I4">
            <v>6954760417</v>
          </cell>
          <cell r="J4">
            <v>8835001181</v>
          </cell>
        </row>
        <row r="5">
          <cell r="A5" t="str">
            <v>ANIMAIS VIVOS (EXCETO PESCADOS)</v>
          </cell>
          <cell r="B5" t="str">
            <v>(1º Nível) ANIMAIS VIVOS (EXCETO PESCADOS)</v>
          </cell>
          <cell r="C5">
            <v>310219624</v>
          </cell>
          <cell r="D5">
            <v>107341013</v>
          </cell>
          <cell r="E5">
            <v>236160800</v>
          </cell>
          <cell r="F5">
            <v>93483424</v>
          </cell>
          <cell r="G5">
            <v>5281165</v>
          </cell>
          <cell r="H5">
            <v>115494</v>
          </cell>
          <cell r="I5">
            <v>5800310</v>
          </cell>
          <cell r="J5">
            <v>98456</v>
          </cell>
        </row>
        <row r="6">
          <cell r="A6" t="str">
            <v>BEBIDAS</v>
          </cell>
          <cell r="B6" t="str">
            <v>(1º Nível) BEBIDAS</v>
          </cell>
          <cell r="C6">
            <v>146880214</v>
          </cell>
          <cell r="D6">
            <v>97675702</v>
          </cell>
          <cell r="E6">
            <v>154858003</v>
          </cell>
          <cell r="F6">
            <v>92066104</v>
          </cell>
          <cell r="G6">
            <v>291069332</v>
          </cell>
          <cell r="H6">
            <v>152609831</v>
          </cell>
          <cell r="I6">
            <v>327692946</v>
          </cell>
          <cell r="J6">
            <v>152486061</v>
          </cell>
        </row>
        <row r="7">
          <cell r="A7" t="str">
            <v>CACAU E SEUS PRODUTOS</v>
          </cell>
          <cell r="B7" t="str">
            <v>(1º Nível) CACAU E SEUS PRODUTOS</v>
          </cell>
          <cell r="C7">
            <v>153116124</v>
          </cell>
          <cell r="D7">
            <v>38190621</v>
          </cell>
          <cell r="E7">
            <v>165748482</v>
          </cell>
          <cell r="F7">
            <v>41750441</v>
          </cell>
          <cell r="G7">
            <v>218080068</v>
          </cell>
          <cell r="H7">
            <v>138368093</v>
          </cell>
          <cell r="I7">
            <v>178923829</v>
          </cell>
          <cell r="J7">
            <v>64100522</v>
          </cell>
        </row>
        <row r="8">
          <cell r="A8" t="str">
            <v>CAFÉ</v>
          </cell>
          <cell r="B8" t="str">
            <v>(1º Nível) CAFÉ</v>
          </cell>
          <cell r="C8">
            <v>2238390390</v>
          </cell>
          <cell r="D8">
            <v>802353212</v>
          </cell>
          <cell r="E8">
            <v>2564326312</v>
          </cell>
          <cell r="F8">
            <v>1139584429</v>
          </cell>
          <cell r="G8">
            <v>33870305</v>
          </cell>
          <cell r="H8">
            <v>2024939</v>
          </cell>
          <cell r="I8">
            <v>35893905</v>
          </cell>
          <cell r="J8">
            <v>2261199</v>
          </cell>
          <cell r="M8">
            <v>405301719</v>
          </cell>
          <cell r="N8">
            <v>236560939</v>
          </cell>
          <cell r="O8">
            <v>910073131</v>
          </cell>
          <cell r="P8">
            <v>533579312</v>
          </cell>
        </row>
        <row r="9">
          <cell r="A9" t="str">
            <v>CARNES</v>
          </cell>
          <cell r="B9" t="str">
            <v>(1º Nível) CARNES</v>
          </cell>
          <cell r="C9">
            <v>6319962294</v>
          </cell>
          <cell r="D9">
            <v>2864313337</v>
          </cell>
          <cell r="E9">
            <v>7423808124</v>
          </cell>
          <cell r="F9">
            <v>3313621090</v>
          </cell>
          <cell r="G9">
            <v>245680520</v>
          </cell>
          <cell r="H9">
            <v>32058777</v>
          </cell>
          <cell r="I9">
            <v>209264955</v>
          </cell>
          <cell r="J9">
            <v>30659179</v>
          </cell>
        </row>
        <row r="10">
          <cell r="A10" t="str">
            <v>CEREAIS, FARINHAS E PREPARAÇÕES</v>
          </cell>
          <cell r="B10" t="str">
            <v>(1º Nível) CEREAIS, FARINHAS E PREPARAÇÕES</v>
          </cell>
          <cell r="C10">
            <v>1225688916</v>
          </cell>
          <cell r="D10">
            <v>6228274885</v>
          </cell>
          <cell r="E10">
            <v>2065236145</v>
          </cell>
          <cell r="F10">
            <v>10497103336</v>
          </cell>
          <cell r="G10">
            <v>1225820887</v>
          </cell>
          <cell r="H10">
            <v>4673047749</v>
          </cell>
          <cell r="I10">
            <v>1507998086</v>
          </cell>
          <cell r="J10">
            <v>5342637828</v>
          </cell>
        </row>
        <row r="11">
          <cell r="A11" t="str">
            <v>CHÁ, MATE E ESPECIARIAS</v>
          </cell>
          <cell r="B11" t="str">
            <v>(1º Nível) CHÁ, MATE E ESPECIARIAS</v>
          </cell>
          <cell r="C11">
            <v>163860875</v>
          </cell>
          <cell r="D11">
            <v>54015501</v>
          </cell>
          <cell r="E11">
            <v>149687393</v>
          </cell>
          <cell r="F11">
            <v>66388853</v>
          </cell>
          <cell r="G11">
            <v>32884678</v>
          </cell>
          <cell r="H11">
            <v>11623195</v>
          </cell>
          <cell r="I11">
            <v>24625925</v>
          </cell>
          <cell r="J11">
            <v>9464969</v>
          </cell>
        </row>
        <row r="12">
          <cell r="A12" t="str">
            <v>COMPLEXO SOJA</v>
          </cell>
          <cell r="B12" t="str">
            <v>(1º Nível) COMPLEXO SOJA</v>
          </cell>
          <cell r="C12">
            <v>22316748161</v>
          </cell>
          <cell r="D12">
            <v>55570645456</v>
          </cell>
          <cell r="E12">
            <v>18907678083</v>
          </cell>
          <cell r="F12">
            <v>53236579751</v>
          </cell>
          <cell r="G12">
            <v>66326853</v>
          </cell>
          <cell r="H12">
            <v>174025497</v>
          </cell>
          <cell r="I12">
            <v>39289948</v>
          </cell>
          <cell r="J12">
            <v>108642777</v>
          </cell>
        </row>
        <row r="13">
          <cell r="A13" t="str">
            <v>COMPLEXO SUCROALCOOLEIRO</v>
          </cell>
          <cell r="B13" t="str">
            <v>(1º Nível) COMPLEXO SUCROALCOOLEIRO</v>
          </cell>
          <cell r="C13">
            <v>3549502464</v>
          </cell>
          <cell r="D13">
            <v>10270144907</v>
          </cell>
          <cell r="E13">
            <v>2623175563</v>
          </cell>
          <cell r="F13">
            <v>8273050965</v>
          </cell>
          <cell r="G13">
            <v>539747150</v>
          </cell>
          <cell r="H13">
            <v>982477701</v>
          </cell>
          <cell r="I13">
            <v>383872073</v>
          </cell>
          <cell r="J13">
            <v>731210573</v>
          </cell>
        </row>
        <row r="14">
          <cell r="A14" t="str">
            <v>COUROS, PRODUTOS DE COURO E PELETERIA</v>
          </cell>
          <cell r="B14" t="str">
            <v>(1º Nível) COUROS, PRODUTOS DE COURO E PELETERIA</v>
          </cell>
          <cell r="C14">
            <v>995307827</v>
          </cell>
          <cell r="D14">
            <v>244887015</v>
          </cell>
          <cell r="E14">
            <v>829485160</v>
          </cell>
          <cell r="F14">
            <v>248606012</v>
          </cell>
          <cell r="G14">
            <v>73264816</v>
          </cell>
          <cell r="H14">
            <v>8408769</v>
          </cell>
          <cell r="I14">
            <v>83430036</v>
          </cell>
          <cell r="J14">
            <v>12904663</v>
          </cell>
        </row>
        <row r="15">
          <cell r="A15" t="str">
            <v>DEMAIS PRODUTOS DE ORIGEM ANIMAL</v>
          </cell>
          <cell r="B15" t="str">
            <v>(1º Nível) DEMAIS PRODUTOS DE ORIGEM ANIMAL</v>
          </cell>
          <cell r="C15">
            <v>354576275</v>
          </cell>
          <cell r="D15">
            <v>184956443</v>
          </cell>
          <cell r="E15">
            <v>433729298</v>
          </cell>
          <cell r="F15">
            <v>208083181</v>
          </cell>
          <cell r="G15">
            <v>143606721</v>
          </cell>
          <cell r="H15">
            <v>46095950</v>
          </cell>
          <cell r="I15">
            <v>147444239</v>
          </cell>
          <cell r="J15">
            <v>53044686</v>
          </cell>
        </row>
        <row r="16">
          <cell r="A16" t="str">
            <v>DEMAIS PRODUTOS DE ORIGEM VEGETAL</v>
          </cell>
          <cell r="B16" t="str">
            <v>(1º Nível) DEMAIS PRODUTOS DE ORIGEM VEGETAL</v>
          </cell>
          <cell r="C16">
            <v>658676906</v>
          </cell>
          <cell r="D16">
            <v>225462668</v>
          </cell>
          <cell r="E16">
            <v>629010361</v>
          </cell>
          <cell r="F16">
            <v>273638984</v>
          </cell>
          <cell r="G16">
            <v>325770399</v>
          </cell>
          <cell r="H16">
            <v>58971054</v>
          </cell>
          <cell r="I16">
            <v>324710911</v>
          </cell>
          <cell r="J16">
            <v>64077725</v>
          </cell>
        </row>
        <row r="17">
          <cell r="A17" t="str">
            <v>FIBRAS E PRODUTOS TÊXTEIS</v>
          </cell>
          <cell r="B17" t="str">
            <v>(1º Nível) FIBRAS E PRODUTOS TÊXTEIS</v>
          </cell>
          <cell r="C17">
            <v>603430045</v>
          </cell>
          <cell r="D17">
            <v>287575311</v>
          </cell>
          <cell r="E17">
            <v>1106260203</v>
          </cell>
          <cell r="F17">
            <v>594886180</v>
          </cell>
          <cell r="G17">
            <v>442075895</v>
          </cell>
          <cell r="H17">
            <v>58040897</v>
          </cell>
          <cell r="I17">
            <v>377168141</v>
          </cell>
          <cell r="J17">
            <v>42478216</v>
          </cell>
        </row>
        <row r="18">
          <cell r="A18" t="str">
            <v>FRUTAS (INCLUI NOZES E CASTANHAS)</v>
          </cell>
          <cell r="B18" t="str">
            <v>(1º Nível) FRUTAS (INCLUI NOZES E CASTANHAS)</v>
          </cell>
          <cell r="C18">
            <v>439309853</v>
          </cell>
          <cell r="D18">
            <v>373350935</v>
          </cell>
          <cell r="E18">
            <v>460215557</v>
          </cell>
          <cell r="F18">
            <v>442533169</v>
          </cell>
          <cell r="G18">
            <v>330244386</v>
          </cell>
          <cell r="H18">
            <v>230064745</v>
          </cell>
          <cell r="I18">
            <v>299391270</v>
          </cell>
          <cell r="J18">
            <v>234772326</v>
          </cell>
        </row>
        <row r="19">
          <cell r="A19" t="str">
            <v>FUMO E SEUS PRODUTOS</v>
          </cell>
          <cell r="B19" t="str">
            <v>(1º Nível) FUMO E SEUS PRODUTOS</v>
          </cell>
          <cell r="C19">
            <v>863469697</v>
          </cell>
          <cell r="D19">
            <v>196129068</v>
          </cell>
          <cell r="E19">
            <v>989213144</v>
          </cell>
          <cell r="F19">
            <v>243443810</v>
          </cell>
          <cell r="G19">
            <v>26659754</v>
          </cell>
          <cell r="H19">
            <v>4672729</v>
          </cell>
          <cell r="I19">
            <v>21947644</v>
          </cell>
          <cell r="J19">
            <v>4274637</v>
          </cell>
        </row>
        <row r="20">
          <cell r="A20" t="str">
            <v>LÁCTEOS</v>
          </cell>
          <cell r="B20" t="str">
            <v>(1º Nível) LÁCTEOS</v>
          </cell>
          <cell r="C20">
            <v>28024947</v>
          </cell>
          <cell r="D20">
            <v>10212611</v>
          </cell>
          <cell r="E20">
            <v>28718149</v>
          </cell>
          <cell r="F20">
            <v>12336464</v>
          </cell>
          <cell r="G20">
            <v>214245466</v>
          </cell>
          <cell r="H20">
            <v>65831991</v>
          </cell>
          <cell r="I20">
            <v>244053734</v>
          </cell>
          <cell r="J20">
            <v>77490954</v>
          </cell>
        </row>
        <row r="21">
          <cell r="A21" t="str">
            <v>PESCADOS</v>
          </cell>
          <cell r="B21" t="str">
            <v>(1º Nível) PESCADOS</v>
          </cell>
          <cell r="C21">
            <v>90014278</v>
          </cell>
          <cell r="D21">
            <v>15673262</v>
          </cell>
          <cell r="E21">
            <v>98929684</v>
          </cell>
          <cell r="F21">
            <v>19841324</v>
          </cell>
          <cell r="G21">
            <v>697334020</v>
          </cell>
          <cell r="H21">
            <v>186213248</v>
          </cell>
          <cell r="I21">
            <v>695949208</v>
          </cell>
          <cell r="J21">
            <v>182494031</v>
          </cell>
        </row>
        <row r="22">
          <cell r="A22" t="str">
            <v>PLANTAS VIVAS E PRODUTOS DE FLORICULTURA</v>
          </cell>
          <cell r="B22" t="str">
            <v>(1º Nível) PLANTAS VIVAS E PRODUTOS DE FLORICULTURA</v>
          </cell>
          <cell r="C22">
            <v>6431606</v>
          </cell>
          <cell r="D22">
            <v>1435097</v>
          </cell>
          <cell r="E22">
            <v>4895523</v>
          </cell>
          <cell r="F22">
            <v>956251</v>
          </cell>
          <cell r="G22">
            <v>25148683</v>
          </cell>
          <cell r="H22">
            <v>2882517</v>
          </cell>
          <cell r="I22">
            <v>25817711</v>
          </cell>
          <cell r="J22">
            <v>2995805</v>
          </cell>
        </row>
        <row r="23">
          <cell r="A23" t="str">
            <v>PRODUTOS ALIMENTÍCIOS DIVERSOS</v>
          </cell>
          <cell r="B23" t="str">
            <v>(1º Nível) PRODUTOS ALIMENTÍCIOS DIVERSOS</v>
          </cell>
          <cell r="C23">
            <v>326212326</v>
          </cell>
          <cell r="D23">
            <v>195768645</v>
          </cell>
          <cell r="E23">
            <v>343783905</v>
          </cell>
          <cell r="F23">
            <v>200753186</v>
          </cell>
          <cell r="G23">
            <v>181505594</v>
          </cell>
          <cell r="H23">
            <v>46494867</v>
          </cell>
          <cell r="I23">
            <v>176245073</v>
          </cell>
          <cell r="J23">
            <v>46966222</v>
          </cell>
        </row>
        <row r="24">
          <cell r="A24" t="str">
            <v>PRODUTOS APICOLAS</v>
          </cell>
          <cell r="B24" t="str">
            <v>(1º Nível) PRODUTOS APICOLAS</v>
          </cell>
          <cell r="C24">
            <v>46924778</v>
          </cell>
          <cell r="D24">
            <v>12113649</v>
          </cell>
          <cell r="E24">
            <v>33246068</v>
          </cell>
          <cell r="F24">
            <v>11319200</v>
          </cell>
          <cell r="G24">
            <v>21262</v>
          </cell>
          <cell r="H24">
            <v>4465</v>
          </cell>
          <cell r="I24">
            <v>587</v>
          </cell>
          <cell r="J24">
            <v>10</v>
          </cell>
        </row>
        <row r="25">
          <cell r="A25" t="str">
            <v>PRODUTOS FLORESTAIS</v>
          </cell>
          <cell r="B25" t="str">
            <v>(1º Nível) PRODUTOS FLORESTAIS</v>
          </cell>
          <cell r="C25">
            <v>7075895520</v>
          </cell>
          <cell r="D25">
            <v>12414766424</v>
          </cell>
          <cell r="E25">
            <v>7252099988</v>
          </cell>
          <cell r="F25">
            <v>12963729261</v>
          </cell>
          <cell r="G25">
            <v>783064669</v>
          </cell>
          <cell r="H25">
            <v>640492948</v>
          </cell>
          <cell r="I25">
            <v>753438223</v>
          </cell>
          <cell r="J25">
            <v>675182586</v>
          </cell>
        </row>
        <row r="26">
          <cell r="A26" t="str">
            <v>PRODUTOS HORTÍCOLAS, LEGUMINOSAS, RAÍZES E TUBÉRCULOS</v>
          </cell>
          <cell r="B26" t="str">
            <v>(1º Nível) PRODUTOS HORTÍCOLAS, LEGUMINOSAS, RAÍZES E TUBÉRCULOS</v>
          </cell>
          <cell r="C26">
            <v>65638506</v>
          </cell>
          <cell r="D26">
            <v>95163565</v>
          </cell>
          <cell r="E26">
            <v>69793376</v>
          </cell>
          <cell r="F26">
            <v>96903219</v>
          </cell>
          <cell r="G26">
            <v>473209088</v>
          </cell>
          <cell r="H26">
            <v>557312492</v>
          </cell>
          <cell r="I26">
            <v>500185348</v>
          </cell>
          <cell r="J26">
            <v>629607503</v>
          </cell>
        </row>
        <row r="27">
          <cell r="A27" t="str">
            <v>PRODUTOS OLEAGINOSOS (EXCLUI SOJA)</v>
          </cell>
          <cell r="B27" t="str">
            <v>(1º Nível) PRODUTOS OLEAGINOSOS (EXCLUI SOJA)</v>
          </cell>
          <cell r="C27">
            <v>151937678</v>
          </cell>
          <cell r="D27">
            <v>240874330</v>
          </cell>
          <cell r="E27">
            <v>101034298</v>
          </cell>
          <cell r="F27">
            <v>220669364</v>
          </cell>
          <cell r="G27">
            <v>498530054</v>
          </cell>
          <cell r="H27">
            <v>265477081</v>
          </cell>
          <cell r="I27">
            <v>444068759</v>
          </cell>
          <cell r="J27">
            <v>302107683</v>
          </cell>
        </row>
        <row r="28">
          <cell r="A28" t="str">
            <v>RAÇÕES PARA ANIMAIS</v>
          </cell>
          <cell r="B28" t="str">
            <v>(1º Nível) RAÇÕES PARA ANIMAIS</v>
          </cell>
          <cell r="C28">
            <v>133918949</v>
          </cell>
          <cell r="D28">
            <v>138097540</v>
          </cell>
          <cell r="E28">
            <v>132424789</v>
          </cell>
          <cell r="F28">
            <v>135125694</v>
          </cell>
          <cell r="G28">
            <v>153691625</v>
          </cell>
          <cell r="H28">
            <v>64398727</v>
          </cell>
          <cell r="I28">
            <v>140391090</v>
          </cell>
          <cell r="J28">
            <v>62402669</v>
          </cell>
        </row>
        <row r="29">
          <cell r="A29" t="str">
            <v>SUCOS</v>
          </cell>
          <cell r="B29" t="str">
            <v>(1º Nível) SUCOS</v>
          </cell>
          <cell r="C29">
            <v>1210973696</v>
          </cell>
          <cell r="D29">
            <v>1285231605</v>
          </cell>
          <cell r="E29">
            <v>884140886</v>
          </cell>
          <cell r="F29">
            <v>1026436068</v>
          </cell>
          <cell r="G29">
            <v>8964460</v>
          </cell>
          <cell r="H29">
            <v>3743816</v>
          </cell>
          <cell r="I29">
            <v>7156466</v>
          </cell>
          <cell r="J29">
            <v>2639901</v>
          </cell>
        </row>
        <row r="30">
          <cell r="A30" t="str">
            <v/>
          </cell>
          <cell r="B30" t="str">
            <v xml:space="preserve">(2º Nível) </v>
          </cell>
          <cell r="C30">
            <v>49475111949</v>
          </cell>
          <cell r="D30">
            <v>91954652802</v>
          </cell>
          <cell r="E30">
            <v>47687659294</v>
          </cell>
          <cell r="F30">
            <v>93452889760</v>
          </cell>
          <cell r="G30">
            <v>7036097850</v>
          </cell>
          <cell r="H30">
            <v>8405457572</v>
          </cell>
          <cell r="I30">
            <v>6954760417</v>
          </cell>
          <cell r="J30">
            <v>8835001181</v>
          </cell>
        </row>
        <row r="31">
          <cell r="A31" t="str">
            <v>ABACATES</v>
          </cell>
          <cell r="B31" t="str">
            <v>(2º Nível) ABACATES</v>
          </cell>
          <cell r="C31">
            <v>14827646</v>
          </cell>
          <cell r="D31">
            <v>6648791</v>
          </cell>
          <cell r="E31">
            <v>13606169</v>
          </cell>
          <cell r="F31">
            <v>7154457</v>
          </cell>
          <cell r="G31">
            <v>297680</v>
          </cell>
          <cell r="H31">
            <v>146720</v>
          </cell>
          <cell r="I31">
            <v>355344</v>
          </cell>
          <cell r="J31">
            <v>162560</v>
          </cell>
        </row>
        <row r="32">
          <cell r="A32" t="str">
            <v>ABACAXIS</v>
          </cell>
          <cell r="B32" t="str">
            <v>(2º Nível) ABACAXIS</v>
          </cell>
          <cell r="C32">
            <v>336477</v>
          </cell>
          <cell r="D32">
            <v>464495</v>
          </cell>
          <cell r="E32">
            <v>325832</v>
          </cell>
          <cell r="F32">
            <v>389426</v>
          </cell>
          <cell r="G32">
            <v>259944</v>
          </cell>
          <cell r="H32">
            <v>107942</v>
          </cell>
          <cell r="I32">
            <v>128455</v>
          </cell>
          <cell r="J32">
            <v>44410</v>
          </cell>
        </row>
        <row r="33">
          <cell r="A33" t="str">
            <v>ABELHAS VIVAS</v>
          </cell>
          <cell r="B33" t="str">
            <v>(2º Nível) ABELHAS VIVAS</v>
          </cell>
          <cell r="C33">
            <v>0</v>
          </cell>
          <cell r="D33">
            <v>0</v>
          </cell>
          <cell r="E33">
            <v>920</v>
          </cell>
          <cell r="F33">
            <v>75</v>
          </cell>
        </row>
        <row r="34">
          <cell r="A34" t="str">
            <v>AÇÚCAR DE CANA OU BETERRABA</v>
          </cell>
          <cell r="B34" t="str">
            <v>(2º Nível) AÇÚCAR DE CANA OU BETERRABA</v>
          </cell>
          <cell r="C34">
            <v>3210656316</v>
          </cell>
          <cell r="D34">
            <v>9811705387</v>
          </cell>
          <cell r="E34">
            <v>2274817979</v>
          </cell>
          <cell r="F34">
            <v>7742237153</v>
          </cell>
          <cell r="G34">
            <v>1200069</v>
          </cell>
          <cell r="H34">
            <v>1445784</v>
          </cell>
          <cell r="I34">
            <v>1208836</v>
          </cell>
          <cell r="J34">
            <v>1185708</v>
          </cell>
        </row>
        <row r="35">
          <cell r="A35" t="str">
            <v>ALBUMINA, GELATINAS E OUTRAS SUBSTÂNCIAS PROTEICAS</v>
          </cell>
          <cell r="B35" t="str">
            <v>(2º Nível) ALBUMINA, GELATINAS E OUTRAS SUBSTÂNCIAS PROTEICAS</v>
          </cell>
          <cell r="C35">
            <v>150168122</v>
          </cell>
          <cell r="D35">
            <v>34061903</v>
          </cell>
          <cell r="E35">
            <v>190597031</v>
          </cell>
          <cell r="F35">
            <v>42443749</v>
          </cell>
          <cell r="G35">
            <v>55958893</v>
          </cell>
          <cell r="H35">
            <v>6921436</v>
          </cell>
          <cell r="I35">
            <v>50374828</v>
          </cell>
          <cell r="J35">
            <v>6075119</v>
          </cell>
        </row>
        <row r="36">
          <cell r="A36" t="str">
            <v>ÁLCOOL</v>
          </cell>
          <cell r="B36" t="str">
            <v>(2º Nível) ÁLCOOL</v>
          </cell>
          <cell r="C36">
            <v>329769923</v>
          </cell>
          <cell r="D36">
            <v>436114486</v>
          </cell>
          <cell r="E36">
            <v>342509133</v>
          </cell>
          <cell r="F36">
            <v>520832087</v>
          </cell>
          <cell r="G36">
            <v>515953741</v>
          </cell>
          <cell r="H36">
            <v>962351383</v>
          </cell>
          <cell r="I36">
            <v>361955432</v>
          </cell>
          <cell r="J36">
            <v>710379125</v>
          </cell>
        </row>
        <row r="37">
          <cell r="A37" t="str">
            <v>ALGODÃO E PRODUTOS TÊXTEIS DE ALGODÃO</v>
          </cell>
          <cell r="B37" t="str">
            <v>(2º Nível) ALGODÃO E PRODUTOS TÊXTEIS DE ALGODÃO</v>
          </cell>
          <cell r="C37">
            <v>532882051</v>
          </cell>
          <cell r="D37">
            <v>263158649</v>
          </cell>
          <cell r="E37">
            <v>1025439173</v>
          </cell>
          <cell r="F37">
            <v>556846977</v>
          </cell>
          <cell r="G37">
            <v>404714720</v>
          </cell>
          <cell r="H37">
            <v>50294708</v>
          </cell>
          <cell r="I37">
            <v>344616133</v>
          </cell>
          <cell r="J37">
            <v>33660463</v>
          </cell>
        </row>
        <row r="38">
          <cell r="A38" t="str">
            <v>AMEIXAS</v>
          </cell>
          <cell r="B38" t="str">
            <v>(2º Nível) AMEIXAS</v>
          </cell>
          <cell r="C38">
            <v>7189</v>
          </cell>
          <cell r="D38">
            <v>1126</v>
          </cell>
          <cell r="E38">
            <v>5849</v>
          </cell>
          <cell r="F38">
            <v>1504</v>
          </cell>
          <cell r="G38">
            <v>7070581</v>
          </cell>
          <cell r="H38">
            <v>4306135</v>
          </cell>
          <cell r="I38">
            <v>7059486</v>
          </cell>
          <cell r="J38">
            <v>4281164</v>
          </cell>
        </row>
        <row r="39">
          <cell r="A39" t="str">
            <v>AMENDOIM  E PREPARAÇÕES (EXCETO OLEO)</v>
          </cell>
          <cell r="B39" t="str">
            <v>(2º Nível) AMENDOIM  E PREPARAÇÕES (EXCETO OLEO)</v>
          </cell>
          <cell r="C39">
            <v>113965560</v>
          </cell>
          <cell r="D39">
            <v>102013157</v>
          </cell>
          <cell r="E39">
            <v>117164650</v>
          </cell>
          <cell r="F39">
            <v>100990076</v>
          </cell>
          <cell r="G39">
            <v>1587002</v>
          </cell>
          <cell r="H39">
            <v>820649</v>
          </cell>
          <cell r="I39">
            <v>890639</v>
          </cell>
          <cell r="J39">
            <v>459848</v>
          </cell>
        </row>
        <row r="40">
          <cell r="A40" t="str">
            <v>AVES DE RAPINA VIVAS</v>
          </cell>
          <cell r="B40" t="str">
            <v>(2º Nível) AVES DE RAPINA VIVAS</v>
          </cell>
          <cell r="G40">
            <v>824</v>
          </cell>
          <cell r="H40">
            <v>5</v>
          </cell>
          <cell r="I40">
            <v>0</v>
          </cell>
          <cell r="J40">
            <v>0</v>
          </cell>
        </row>
        <row r="41">
          <cell r="A41" t="str">
            <v>AVESTRUZES VIVAS</v>
          </cell>
          <cell r="B41" t="str">
            <v>(2º Nível) AVESTRUZES VIVAS</v>
          </cell>
          <cell r="C41">
            <v>0</v>
          </cell>
          <cell r="D41">
            <v>0</v>
          </cell>
          <cell r="E41">
            <v>2</v>
          </cell>
          <cell r="F41">
            <v>2</v>
          </cell>
        </row>
        <row r="42">
          <cell r="A42" t="str">
            <v>BANANAS</v>
          </cell>
          <cell r="B42" t="str">
            <v>(2º Nível) BANANAS</v>
          </cell>
          <cell r="C42">
            <v>10773521</v>
          </cell>
          <cell r="D42">
            <v>28760335</v>
          </cell>
          <cell r="E42">
            <v>14011496</v>
          </cell>
          <cell r="F42">
            <v>45094076</v>
          </cell>
          <cell r="G42">
            <v>133690</v>
          </cell>
          <cell r="H42">
            <v>46480</v>
          </cell>
          <cell r="I42">
            <v>140174</v>
          </cell>
          <cell r="J42">
            <v>49307</v>
          </cell>
        </row>
        <row r="43">
          <cell r="A43" t="str">
            <v>BEBIDAS ALCÓOLICAS</v>
          </cell>
          <cell r="B43" t="str">
            <v>(2º Nível) BEBIDAS ALCÓOLICAS</v>
          </cell>
          <cell r="C43">
            <v>66063822</v>
          </cell>
          <cell r="D43">
            <v>78365646</v>
          </cell>
          <cell r="E43">
            <v>54888863</v>
          </cell>
          <cell r="F43">
            <v>64843810</v>
          </cell>
          <cell r="G43">
            <v>254665560</v>
          </cell>
          <cell r="H43">
            <v>115444616</v>
          </cell>
          <cell r="I43">
            <v>259958201</v>
          </cell>
          <cell r="J43">
            <v>107755507</v>
          </cell>
        </row>
        <row r="44">
          <cell r="A44" t="str">
            <v>BEBIDAS NÃO ALCOÓLICAS</v>
          </cell>
          <cell r="B44" t="str">
            <v>(2º Nível) BEBIDAS NÃO ALCOÓLICAS</v>
          </cell>
          <cell r="C44">
            <v>6024434</v>
          </cell>
          <cell r="D44">
            <v>14926915</v>
          </cell>
          <cell r="E44">
            <v>10118482</v>
          </cell>
          <cell r="F44">
            <v>22619354</v>
          </cell>
          <cell r="G44">
            <v>28760504</v>
          </cell>
          <cell r="H44">
            <v>36549625</v>
          </cell>
          <cell r="I44">
            <v>45877663</v>
          </cell>
          <cell r="J44">
            <v>42173530</v>
          </cell>
        </row>
        <row r="45">
          <cell r="A45" t="str">
            <v>BORRACHA NATURAL E GOMAS NATURAIS</v>
          </cell>
          <cell r="B45" t="str">
            <v>(2º Nível) BORRACHA NATURAL E GOMAS NATURAIS</v>
          </cell>
          <cell r="C45">
            <v>887409</v>
          </cell>
          <cell r="D45">
            <v>330384</v>
          </cell>
          <cell r="E45">
            <v>1297099</v>
          </cell>
          <cell r="F45">
            <v>649628</v>
          </cell>
          <cell r="G45">
            <v>187301833</v>
          </cell>
          <cell r="H45">
            <v>118604100</v>
          </cell>
          <cell r="I45">
            <v>156345604</v>
          </cell>
          <cell r="J45">
            <v>109761201</v>
          </cell>
        </row>
        <row r="46">
          <cell r="A46" t="str">
            <v>BOVINOS E BUBALINOS VIVOS</v>
          </cell>
          <cell r="B46" t="str">
            <v>(2º Nível) BOVINOS E BUBALINOS VIVOS</v>
          </cell>
          <cell r="C46">
            <v>267155470</v>
          </cell>
          <cell r="D46">
            <v>106427256</v>
          </cell>
          <cell r="E46">
            <v>180565550</v>
          </cell>
          <cell r="F46">
            <v>92474213</v>
          </cell>
          <cell r="G46">
            <v>10000</v>
          </cell>
          <cell r="H46">
            <v>1845</v>
          </cell>
          <cell r="I46">
            <v>12090</v>
          </cell>
          <cell r="J46">
            <v>3800</v>
          </cell>
        </row>
        <row r="47">
          <cell r="A47" t="str">
            <v>CACAU INTEIRO OU PARTIDO</v>
          </cell>
          <cell r="B47" t="str">
            <v>(2º Nível) CACAU INTEIRO OU PARTIDO</v>
          </cell>
          <cell r="C47">
            <v>698083</v>
          </cell>
          <cell r="D47">
            <v>127039</v>
          </cell>
          <cell r="E47">
            <v>552555</v>
          </cell>
          <cell r="F47">
            <v>138896</v>
          </cell>
          <cell r="G47">
            <v>99434734</v>
          </cell>
          <cell r="H47">
            <v>45452298</v>
          </cell>
          <cell r="I47">
            <v>82502635</v>
          </cell>
          <cell r="J47">
            <v>37051393</v>
          </cell>
        </row>
        <row r="48">
          <cell r="A48" t="str">
            <v>CAFÉ VERDE E CAFÉ TORRADO</v>
          </cell>
          <cell r="B48" t="str">
            <v>(2º Nível) CAFÉ VERDE E CAFÉ TORRADO</v>
          </cell>
          <cell r="C48">
            <v>1958788781</v>
          </cell>
          <cell r="D48">
            <v>761487294</v>
          </cell>
          <cell r="E48">
            <v>2279963830</v>
          </cell>
          <cell r="F48">
            <v>1092159550</v>
          </cell>
          <cell r="G48">
            <v>29377272</v>
          </cell>
          <cell r="H48">
            <v>1558328</v>
          </cell>
          <cell r="I48">
            <v>32101993</v>
          </cell>
          <cell r="J48">
            <v>1877577</v>
          </cell>
        </row>
        <row r="49">
          <cell r="A49" t="str">
            <v>CAMELOS E OUTROS CAMELIDEOS VIVOS</v>
          </cell>
          <cell r="B49" t="str">
            <v>(2º Nível) CAMELOS E OUTROS CAMELIDEOS VIVOS</v>
          </cell>
          <cell r="G49">
            <v>0</v>
          </cell>
          <cell r="H49">
            <v>0</v>
          </cell>
          <cell r="I49">
            <v>12545</v>
          </cell>
          <cell r="J49">
            <v>6540</v>
          </cell>
        </row>
        <row r="50">
          <cell r="A50" t="str">
            <v>CAQUIS</v>
          </cell>
          <cell r="B50" t="str">
            <v>(2º Nível) CAQUIS</v>
          </cell>
          <cell r="C50">
            <v>543907</v>
          </cell>
          <cell r="D50">
            <v>202760</v>
          </cell>
          <cell r="E50">
            <v>670873</v>
          </cell>
          <cell r="F50">
            <v>281825</v>
          </cell>
          <cell r="G50">
            <v>262966</v>
          </cell>
          <cell r="H50">
            <v>163908</v>
          </cell>
          <cell r="I50">
            <v>619651</v>
          </cell>
          <cell r="J50">
            <v>404101</v>
          </cell>
        </row>
        <row r="51">
          <cell r="A51" t="str">
            <v>CARNE BOVINA</v>
          </cell>
          <cell r="B51" t="str">
            <v>(2º Nível) CARNE BOVINA</v>
          </cell>
          <cell r="C51">
            <v>2672223694</v>
          </cell>
          <cell r="D51">
            <v>657934866</v>
          </cell>
          <cell r="E51">
            <v>3107788732</v>
          </cell>
          <cell r="F51">
            <v>826104834</v>
          </cell>
          <cell r="G51">
            <v>117541940</v>
          </cell>
          <cell r="H51">
            <v>17599364</v>
          </cell>
          <cell r="I51">
            <v>88778003</v>
          </cell>
          <cell r="J51">
            <v>15091292</v>
          </cell>
        </row>
        <row r="52">
          <cell r="A52" t="str">
            <v>CARNE DE FRANGO</v>
          </cell>
          <cell r="B52" t="str">
            <v>(2º Nível) CARNE DE FRANGO</v>
          </cell>
          <cell r="C52">
            <v>2851344976</v>
          </cell>
          <cell r="D52">
            <v>1805378380</v>
          </cell>
          <cell r="E52">
            <v>3393629958</v>
          </cell>
          <cell r="F52">
            <v>2023450115</v>
          </cell>
          <cell r="G52">
            <v>5208332</v>
          </cell>
          <cell r="H52">
            <v>1551510</v>
          </cell>
          <cell r="I52">
            <v>5283925</v>
          </cell>
          <cell r="J52">
            <v>2196118</v>
          </cell>
        </row>
        <row r="53">
          <cell r="A53" t="str">
            <v>CARNE DE OVINO E CAPRINO</v>
          </cell>
          <cell r="B53" t="str">
            <v>(2º Nível) CARNE DE OVINO E CAPRINO</v>
          </cell>
          <cell r="C53">
            <v>0</v>
          </cell>
          <cell r="D53">
            <v>0</v>
          </cell>
          <cell r="E53">
            <v>228359</v>
          </cell>
          <cell r="F53">
            <v>22371</v>
          </cell>
          <cell r="G53">
            <v>26297299</v>
          </cell>
          <cell r="H53">
            <v>4061861</v>
          </cell>
          <cell r="I53">
            <v>19516443</v>
          </cell>
          <cell r="J53">
            <v>2942941</v>
          </cell>
        </row>
        <row r="54">
          <cell r="A54" t="str">
            <v>CARNE DE PATO</v>
          </cell>
          <cell r="B54" t="str">
            <v>(2º Nível) CARNE DE PATO</v>
          </cell>
          <cell r="C54">
            <v>2851164</v>
          </cell>
          <cell r="D54">
            <v>1064334</v>
          </cell>
          <cell r="E54">
            <v>3842628</v>
          </cell>
          <cell r="F54">
            <v>1421703</v>
          </cell>
          <cell r="G54">
            <v>172298</v>
          </cell>
          <cell r="H54">
            <v>8452</v>
          </cell>
          <cell r="I54">
            <v>319015</v>
          </cell>
          <cell r="J54">
            <v>14210</v>
          </cell>
        </row>
        <row r="55">
          <cell r="A55" t="str">
            <v>CARNE DE PERU</v>
          </cell>
          <cell r="B55" t="str">
            <v>(2º Nível) CARNE DE PERU</v>
          </cell>
          <cell r="C55">
            <v>65239361</v>
          </cell>
          <cell r="D55">
            <v>33974277</v>
          </cell>
          <cell r="E55">
            <v>32299242</v>
          </cell>
          <cell r="F55">
            <v>15790787</v>
          </cell>
        </row>
        <row r="56">
          <cell r="A56" t="str">
            <v>CARNE SUÍNA</v>
          </cell>
          <cell r="B56" t="str">
            <v>(2º Nível) CARNE SUÍNA</v>
          </cell>
          <cell r="C56">
            <v>554293085</v>
          </cell>
          <cell r="D56">
            <v>275782070</v>
          </cell>
          <cell r="E56">
            <v>698525456</v>
          </cell>
          <cell r="F56">
            <v>343550686</v>
          </cell>
          <cell r="G56">
            <v>94516226</v>
          </cell>
          <cell r="H56">
            <v>8546042</v>
          </cell>
          <cell r="I56">
            <v>93925015</v>
          </cell>
          <cell r="J56">
            <v>10199594</v>
          </cell>
        </row>
        <row r="57">
          <cell r="A57" t="str">
            <v>CARNES DE EQÜIDEOS</v>
          </cell>
          <cell r="B57" t="str">
            <v>(2º Nível) CARNES DE EQÜIDEOS</v>
          </cell>
          <cell r="C57">
            <v>3487009</v>
          </cell>
          <cell r="D57">
            <v>1533948</v>
          </cell>
          <cell r="E57">
            <v>3129033</v>
          </cell>
          <cell r="F57">
            <v>1287919</v>
          </cell>
        </row>
        <row r="58">
          <cell r="A58" t="str">
            <v>CAVALOS, ASININOS E MUARES VIVOS</v>
          </cell>
          <cell r="B58" t="str">
            <v>(2º Nível) CAVALOS, ASININOS E MUARES VIVOS</v>
          </cell>
          <cell r="C58">
            <v>4598898</v>
          </cell>
          <cell r="D58">
            <v>103930</v>
          </cell>
          <cell r="E58">
            <v>7875045</v>
          </cell>
          <cell r="F58">
            <v>117300</v>
          </cell>
          <cell r="G58">
            <v>2579017</v>
          </cell>
          <cell r="H58">
            <v>49650</v>
          </cell>
          <cell r="I58">
            <v>2448677</v>
          </cell>
          <cell r="J58">
            <v>32530</v>
          </cell>
        </row>
        <row r="59">
          <cell r="A59" t="str">
            <v>CELULOSE</v>
          </cell>
          <cell r="B59" t="str">
            <v>(2º Nível) CELULOSE</v>
          </cell>
          <cell r="C59">
            <v>4338238157</v>
          </cell>
          <cell r="D59">
            <v>7963134606</v>
          </cell>
          <cell r="E59">
            <v>4476701208</v>
          </cell>
          <cell r="F59">
            <v>8086939538</v>
          </cell>
          <cell r="G59">
            <v>82159939</v>
          </cell>
          <cell r="H59">
            <v>101572979</v>
          </cell>
          <cell r="I59">
            <v>102674462</v>
          </cell>
          <cell r="J59">
            <v>170968579</v>
          </cell>
        </row>
        <row r="60">
          <cell r="A60" t="str">
            <v>CEREAIS</v>
          </cell>
          <cell r="B60" t="str">
            <v>(2º Nível) CEREAIS</v>
          </cell>
          <cell r="C60">
            <v>1106050357</v>
          </cell>
          <cell r="D60">
            <v>6096813994</v>
          </cell>
          <cell r="E60">
            <v>1943120229</v>
          </cell>
          <cell r="F60">
            <v>10358431076</v>
          </cell>
          <cell r="G60">
            <v>853041648</v>
          </cell>
          <cell r="H60">
            <v>4052493264</v>
          </cell>
          <cell r="I60">
            <v>1081443389</v>
          </cell>
          <cell r="J60">
            <v>4593196535</v>
          </cell>
        </row>
        <row r="61">
          <cell r="A61" t="str">
            <v>CEREJAS</v>
          </cell>
          <cell r="B61" t="str">
            <v>(2º Nível) CEREJAS</v>
          </cell>
          <cell r="C61">
            <v>38023</v>
          </cell>
          <cell r="D61">
            <v>6557</v>
          </cell>
          <cell r="E61">
            <v>26662</v>
          </cell>
          <cell r="F61">
            <v>3427</v>
          </cell>
          <cell r="G61">
            <v>5304318</v>
          </cell>
          <cell r="H61">
            <v>1801841</v>
          </cell>
          <cell r="I61">
            <v>5998629</v>
          </cell>
          <cell r="J61">
            <v>2015470</v>
          </cell>
        </row>
        <row r="62">
          <cell r="A62" t="str">
            <v>CHÁ, MATE E SUAS PREPARAÇÕES</v>
          </cell>
          <cell r="B62" t="str">
            <v>(2º Nível) CHÁ, MATE E SUAS PREPARAÇÕES</v>
          </cell>
          <cell r="C62">
            <v>41918052</v>
          </cell>
          <cell r="D62">
            <v>17267363</v>
          </cell>
          <cell r="E62">
            <v>40920296</v>
          </cell>
          <cell r="F62">
            <v>17450729</v>
          </cell>
          <cell r="G62">
            <v>7352959</v>
          </cell>
          <cell r="H62">
            <v>875632</v>
          </cell>
          <cell r="I62">
            <v>4248602</v>
          </cell>
          <cell r="J62">
            <v>628589</v>
          </cell>
        </row>
        <row r="63">
          <cell r="A63" t="str">
            <v>CLEMENTINAS</v>
          </cell>
          <cell r="B63" t="str">
            <v>(2º Nível) CLEMENTINAS</v>
          </cell>
          <cell r="G63">
            <v>272133</v>
          </cell>
          <cell r="H63">
            <v>276992</v>
          </cell>
          <cell r="I63">
            <v>580531</v>
          </cell>
          <cell r="J63">
            <v>671471</v>
          </cell>
        </row>
        <row r="64">
          <cell r="A64" t="str">
            <v>COCOS</v>
          </cell>
          <cell r="B64" t="str">
            <v>(2º Nível) COCOS</v>
          </cell>
          <cell r="C64">
            <v>500561</v>
          </cell>
          <cell r="D64">
            <v>754763</v>
          </cell>
          <cell r="E64">
            <v>554042</v>
          </cell>
          <cell r="F64">
            <v>529074</v>
          </cell>
          <cell r="G64">
            <v>13151474</v>
          </cell>
          <cell r="H64">
            <v>7173121</v>
          </cell>
          <cell r="I64">
            <v>10069515</v>
          </cell>
          <cell r="J64">
            <v>7331422</v>
          </cell>
        </row>
        <row r="65">
          <cell r="A65" t="str">
            <v>CONSERVAS E PREPARAÇÕES DE FRUTAS (EXCL. SUCOS)</v>
          </cell>
          <cell r="B65" t="str">
            <v>(2º Nível) CONSERVAS E PREPARAÇÕES DE FRUTAS (EXCL. SUCOS)</v>
          </cell>
          <cell r="C65">
            <v>35242171</v>
          </cell>
          <cell r="D65">
            <v>21931502</v>
          </cell>
          <cell r="E65">
            <v>29814891</v>
          </cell>
          <cell r="F65">
            <v>17418409</v>
          </cell>
          <cell r="G65">
            <v>16319204</v>
          </cell>
          <cell r="H65">
            <v>6567823</v>
          </cell>
          <cell r="I65">
            <v>15894774</v>
          </cell>
          <cell r="J65">
            <v>7356558</v>
          </cell>
        </row>
        <row r="66">
          <cell r="A66" t="str">
            <v>COUROS E PELES DE BOVINOS OU EQUÍDEOS</v>
          </cell>
          <cell r="B66" t="str">
            <v>(2º Nível) COUROS E PELES DE BOVINOS OU EQUÍDEOS</v>
          </cell>
          <cell r="C66">
            <v>790642246</v>
          </cell>
          <cell r="D66">
            <v>237776365</v>
          </cell>
          <cell r="E66">
            <v>620099696</v>
          </cell>
          <cell r="F66">
            <v>241337308</v>
          </cell>
          <cell r="G66">
            <v>15797453</v>
          </cell>
          <cell r="H66">
            <v>6638992</v>
          </cell>
          <cell r="I66">
            <v>14131707</v>
          </cell>
          <cell r="J66">
            <v>10645987</v>
          </cell>
        </row>
        <row r="67">
          <cell r="A67" t="str">
            <v>COUROS E PELES DE CAPRINOS</v>
          </cell>
          <cell r="B67" t="str">
            <v>(2º Nível) COUROS E PELES DE CAPRINOS</v>
          </cell>
          <cell r="C67">
            <v>464122</v>
          </cell>
          <cell r="D67">
            <v>56626</v>
          </cell>
          <cell r="E67">
            <v>1113824</v>
          </cell>
          <cell r="F67">
            <v>173870</v>
          </cell>
          <cell r="G67">
            <v>738907</v>
          </cell>
          <cell r="H67">
            <v>20920</v>
          </cell>
          <cell r="I67">
            <v>808139</v>
          </cell>
          <cell r="J67">
            <v>42702</v>
          </cell>
        </row>
        <row r="68">
          <cell r="A68" t="str">
            <v>COUROS E PELES DE OUTROS ANIMAIS</v>
          </cell>
          <cell r="B68" t="str">
            <v>(2º Nível) COUROS E PELES DE OUTROS ANIMAIS</v>
          </cell>
          <cell r="C68">
            <v>1180498</v>
          </cell>
          <cell r="D68">
            <v>5588</v>
          </cell>
          <cell r="E68">
            <v>1681198</v>
          </cell>
          <cell r="F68">
            <v>8197</v>
          </cell>
          <cell r="G68">
            <v>47439</v>
          </cell>
          <cell r="H68">
            <v>600</v>
          </cell>
          <cell r="I68">
            <v>375444</v>
          </cell>
          <cell r="J68">
            <v>1165</v>
          </cell>
        </row>
        <row r="69">
          <cell r="A69" t="str">
            <v>COUROS E PELES DE OVINOS</v>
          </cell>
          <cell r="B69" t="str">
            <v>(2º Nível) COUROS E PELES DE OVINOS</v>
          </cell>
          <cell r="C69">
            <v>699648</v>
          </cell>
          <cell r="D69">
            <v>30508</v>
          </cell>
          <cell r="E69">
            <v>1493358</v>
          </cell>
          <cell r="F69">
            <v>45376</v>
          </cell>
          <cell r="G69">
            <v>424641</v>
          </cell>
          <cell r="H69">
            <v>113627</v>
          </cell>
          <cell r="I69">
            <v>2952934</v>
          </cell>
          <cell r="J69">
            <v>541535</v>
          </cell>
        </row>
        <row r="70">
          <cell r="A70" t="str">
            <v>COUROS E PELES DE RÉPTEIS</v>
          </cell>
          <cell r="B70" t="str">
            <v>(2º Nível) COUROS E PELES DE RÉPTEIS</v>
          </cell>
          <cell r="C70">
            <v>129569</v>
          </cell>
          <cell r="D70">
            <v>6391</v>
          </cell>
          <cell r="E70">
            <v>82301</v>
          </cell>
          <cell r="F70">
            <v>1307</v>
          </cell>
          <cell r="G70">
            <v>308389</v>
          </cell>
          <cell r="H70">
            <v>1435</v>
          </cell>
          <cell r="I70">
            <v>537246</v>
          </cell>
          <cell r="J70">
            <v>2392</v>
          </cell>
        </row>
        <row r="71">
          <cell r="A71" t="str">
            <v>COUROS E PELES DE SUÍNOS</v>
          </cell>
          <cell r="B71" t="str">
            <v>(2º Nível) COUROS E PELES DE SUÍNOS</v>
          </cell>
          <cell r="C71">
            <v>30081</v>
          </cell>
          <cell r="D71">
            <v>19726</v>
          </cell>
          <cell r="E71">
            <v>10058</v>
          </cell>
          <cell r="F71">
            <v>407</v>
          </cell>
          <cell r="G71">
            <v>214466</v>
          </cell>
          <cell r="H71">
            <v>20420</v>
          </cell>
          <cell r="I71">
            <v>296502</v>
          </cell>
          <cell r="J71">
            <v>28010</v>
          </cell>
        </row>
        <row r="72">
          <cell r="A72" t="str">
            <v>CRUSTÁCEOS E MOLUSCOS</v>
          </cell>
          <cell r="B72" t="str">
            <v>(2º Nível) CRUSTÁCEOS E MOLUSCOS</v>
          </cell>
          <cell r="C72">
            <v>7740797</v>
          </cell>
          <cell r="D72">
            <v>305042</v>
          </cell>
          <cell r="E72">
            <v>12225643</v>
          </cell>
          <cell r="F72">
            <v>513157</v>
          </cell>
          <cell r="G72">
            <v>26276372</v>
          </cell>
          <cell r="H72">
            <v>5847040</v>
          </cell>
          <cell r="I72">
            <v>15836224</v>
          </cell>
          <cell r="J72">
            <v>3896022</v>
          </cell>
        </row>
        <row r="73">
          <cell r="A73" t="str">
            <v>DAMASCOS</v>
          </cell>
          <cell r="B73" t="str">
            <v>(2º Nível) DAMASCOS</v>
          </cell>
          <cell r="C73">
            <v>60</v>
          </cell>
          <cell r="D73">
            <v>7</v>
          </cell>
          <cell r="E73">
            <v>92615</v>
          </cell>
          <cell r="F73">
            <v>40155</v>
          </cell>
          <cell r="G73">
            <v>6310246</v>
          </cell>
          <cell r="H73">
            <v>1810198</v>
          </cell>
          <cell r="I73">
            <v>4267148</v>
          </cell>
          <cell r="J73">
            <v>1482731</v>
          </cell>
        </row>
        <row r="74">
          <cell r="A74" t="str">
            <v>DEMAIS  PRODUTOS LÁCTEOS</v>
          </cell>
          <cell r="B74" t="str">
            <v>(2º Nível) DEMAIS  PRODUTOS LÁCTEOS</v>
          </cell>
          <cell r="C74">
            <v>3879056</v>
          </cell>
          <cell r="D74">
            <v>1176367</v>
          </cell>
          <cell r="E74">
            <v>1264128</v>
          </cell>
          <cell r="F74">
            <v>491816</v>
          </cell>
          <cell r="G74">
            <v>13773932</v>
          </cell>
          <cell r="H74">
            <v>2477822</v>
          </cell>
          <cell r="I74">
            <v>22926129</v>
          </cell>
          <cell r="J74">
            <v>4718854</v>
          </cell>
        </row>
        <row r="75">
          <cell r="A75" t="str">
            <v>DEMAIS AÇÚCARES</v>
          </cell>
          <cell r="B75" t="str">
            <v>(2º Nível) DEMAIS AÇÚCARES</v>
          </cell>
          <cell r="C75">
            <v>9076225</v>
          </cell>
          <cell r="D75">
            <v>22325034</v>
          </cell>
          <cell r="E75">
            <v>5848451</v>
          </cell>
          <cell r="F75">
            <v>9981725</v>
          </cell>
          <cell r="G75">
            <v>22593340</v>
          </cell>
          <cell r="H75">
            <v>18680534</v>
          </cell>
          <cell r="I75">
            <v>20707805</v>
          </cell>
          <cell r="J75">
            <v>19645740</v>
          </cell>
        </row>
        <row r="76">
          <cell r="A76" t="str">
            <v>DEMAIS ÁLCOOIS</v>
          </cell>
          <cell r="B76" t="str">
            <v>(2º Nível) DEMAIS ÁLCOOIS</v>
          </cell>
          <cell r="C76">
            <v>4411185</v>
          </cell>
          <cell r="D76">
            <v>1774666</v>
          </cell>
          <cell r="E76">
            <v>3247544</v>
          </cell>
          <cell r="F76">
            <v>1359642</v>
          </cell>
          <cell r="G76">
            <v>5956250</v>
          </cell>
          <cell r="H76">
            <v>4826009</v>
          </cell>
          <cell r="I76">
            <v>6247356</v>
          </cell>
          <cell r="J76">
            <v>5042553</v>
          </cell>
        </row>
        <row r="77">
          <cell r="A77" t="str">
            <v>DEMAIS CARNES, MIUDEZAS E PREPARAÇÕES</v>
          </cell>
          <cell r="B77" t="str">
            <v>(2º Nível) DEMAIS CARNES, MIUDEZAS E PREPARAÇÕES</v>
          </cell>
          <cell r="C77">
            <v>170523005</v>
          </cell>
          <cell r="D77">
            <v>88645462</v>
          </cell>
          <cell r="E77">
            <v>184364716</v>
          </cell>
          <cell r="F77">
            <v>101992675</v>
          </cell>
          <cell r="G77">
            <v>1944425</v>
          </cell>
          <cell r="H77">
            <v>291548</v>
          </cell>
          <cell r="I77">
            <v>1442554</v>
          </cell>
          <cell r="J77">
            <v>215024</v>
          </cell>
        </row>
        <row r="78">
          <cell r="A78" t="str">
            <v>DEMAIS FIBRAS E PRODUTOS TÊXTEIS</v>
          </cell>
          <cell r="B78" t="str">
            <v>(2º Nível) DEMAIS FIBRAS E PRODUTOS TÊXTEIS</v>
          </cell>
          <cell r="C78">
            <v>22292056</v>
          </cell>
          <cell r="D78">
            <v>13170844</v>
          </cell>
          <cell r="E78">
            <v>32575241</v>
          </cell>
          <cell r="F78">
            <v>23975388</v>
          </cell>
          <cell r="G78">
            <v>7066310</v>
          </cell>
          <cell r="H78">
            <v>5551532</v>
          </cell>
          <cell r="I78">
            <v>8557772</v>
          </cell>
          <cell r="J78">
            <v>6942920</v>
          </cell>
        </row>
        <row r="79">
          <cell r="A79" t="str">
            <v>DEMAIS PRODUTOS APÍCOLAS</v>
          </cell>
          <cell r="B79" t="str">
            <v>(2º Nível) DEMAIS PRODUTOS APÍCOLAS</v>
          </cell>
          <cell r="C79">
            <v>2185400</v>
          </cell>
          <cell r="D79">
            <v>12953</v>
          </cell>
          <cell r="E79">
            <v>4607961</v>
          </cell>
          <cell r="F79">
            <v>21366</v>
          </cell>
        </row>
        <row r="80">
          <cell r="A80" t="str">
            <v>DURIOES</v>
          </cell>
          <cell r="B80" t="str">
            <v>(2º Nível) DURIOES</v>
          </cell>
          <cell r="C80">
            <v>0</v>
          </cell>
          <cell r="D80">
            <v>0</v>
          </cell>
          <cell r="E80">
            <v>3734</v>
          </cell>
          <cell r="F80">
            <v>449</v>
          </cell>
        </row>
        <row r="81">
          <cell r="A81" t="str">
            <v>ENZIMAS E SEUS CONCENTRADOS</v>
          </cell>
          <cell r="B81" t="str">
            <v>(2º Nível) ENZIMAS E SEUS CONCENTRADOS</v>
          </cell>
          <cell r="C81">
            <v>23410129</v>
          </cell>
          <cell r="D81">
            <v>3011430</v>
          </cell>
          <cell r="E81">
            <v>20775299</v>
          </cell>
          <cell r="F81">
            <v>2898922</v>
          </cell>
          <cell r="G81">
            <v>73053802</v>
          </cell>
          <cell r="H81">
            <v>8772122</v>
          </cell>
          <cell r="I81">
            <v>71056907</v>
          </cell>
          <cell r="J81">
            <v>8144717</v>
          </cell>
        </row>
        <row r="82">
          <cell r="A82" t="str">
            <v>ESPECIARIAS</v>
          </cell>
          <cell r="B82" t="str">
            <v>(2º Nível) ESPECIARIAS</v>
          </cell>
          <cell r="C82">
            <v>121942823</v>
          </cell>
          <cell r="D82">
            <v>36748138</v>
          </cell>
          <cell r="E82">
            <v>108767097</v>
          </cell>
          <cell r="F82">
            <v>48938124</v>
          </cell>
          <cell r="G82">
            <v>25531719</v>
          </cell>
          <cell r="H82">
            <v>10747563</v>
          </cell>
          <cell r="I82">
            <v>20377323</v>
          </cell>
          <cell r="J82">
            <v>8836380</v>
          </cell>
        </row>
        <row r="83">
          <cell r="A83" t="str">
            <v>EXTRATOS DE CAFÉ E SUCEDÂNEOS DO CAFÉ</v>
          </cell>
          <cell r="B83" t="str">
            <v>(2º Nível) EXTRATOS DE CAFÉ E SUCEDÂNEOS DO CAFÉ</v>
          </cell>
          <cell r="C83">
            <v>279601609</v>
          </cell>
          <cell r="D83">
            <v>40865918</v>
          </cell>
          <cell r="E83">
            <v>284362482</v>
          </cell>
          <cell r="F83">
            <v>47424879</v>
          </cell>
          <cell r="G83">
            <v>4493033</v>
          </cell>
          <cell r="H83">
            <v>466611</v>
          </cell>
          <cell r="I83">
            <v>3791912</v>
          </cell>
          <cell r="J83">
            <v>383622</v>
          </cell>
        </row>
        <row r="84">
          <cell r="A84" t="str">
            <v>EXTRATOS TANANTES E TINTORIAIS,  TANINOS E SEUS DERIVADOS,  MAT. CORANTES DE ORIG. VEG.</v>
          </cell>
          <cell r="B84" t="str">
            <v>(2º Nível) EXTRATOS TANANTES E TINTORIAIS,  TANINOS E SEUS DERIVADOS,  MAT. CORANTES DE ORIG. VEG.</v>
          </cell>
          <cell r="C84">
            <v>29745123</v>
          </cell>
          <cell r="D84">
            <v>14976971</v>
          </cell>
          <cell r="E84">
            <v>25884347</v>
          </cell>
          <cell r="F84">
            <v>14073069</v>
          </cell>
          <cell r="G84">
            <v>9255908</v>
          </cell>
          <cell r="H84">
            <v>1384530</v>
          </cell>
          <cell r="I84">
            <v>8832653</v>
          </cell>
          <cell r="J84">
            <v>1650276</v>
          </cell>
        </row>
        <row r="85">
          <cell r="A85" t="str">
            <v>FARELO DE SOJA</v>
          </cell>
          <cell r="B85" t="str">
            <v>(2º Nível) FARELO DE SOJA</v>
          </cell>
          <cell r="C85">
            <v>3338297052</v>
          </cell>
          <cell r="D85">
            <v>8570991661</v>
          </cell>
          <cell r="E85">
            <v>2906878674</v>
          </cell>
          <cell r="F85">
            <v>8132309381</v>
          </cell>
          <cell r="G85">
            <v>311743</v>
          </cell>
          <cell r="H85">
            <v>141081</v>
          </cell>
          <cell r="I85">
            <v>615367</v>
          </cell>
          <cell r="J85">
            <v>1104844</v>
          </cell>
        </row>
        <row r="86">
          <cell r="A86" t="str">
            <v>FIGOS</v>
          </cell>
          <cell r="B86" t="str">
            <v>(2º Nível) FIGOS</v>
          </cell>
          <cell r="C86">
            <v>3825882</v>
          </cell>
          <cell r="D86">
            <v>905204</v>
          </cell>
          <cell r="E86">
            <v>3283874</v>
          </cell>
          <cell r="F86">
            <v>868449</v>
          </cell>
          <cell r="G86">
            <v>211997</v>
          </cell>
          <cell r="H86">
            <v>48920</v>
          </cell>
          <cell r="I86">
            <v>23407</v>
          </cell>
          <cell r="J86">
            <v>6000</v>
          </cell>
        </row>
        <row r="87">
          <cell r="A87" t="str">
            <v>FUMO NÃO MANUFATURADO E DESPERDÍCIOS DE FUMO</v>
          </cell>
          <cell r="B87" t="str">
            <v>(2º Nível) FUMO NÃO MANUFATURADO E DESPERDÍCIOS DE FUMO</v>
          </cell>
          <cell r="C87">
            <v>816680469</v>
          </cell>
          <cell r="D87">
            <v>186665126</v>
          </cell>
          <cell r="E87">
            <v>948787439</v>
          </cell>
          <cell r="F87">
            <v>234448583</v>
          </cell>
          <cell r="G87">
            <v>10278197</v>
          </cell>
          <cell r="H87">
            <v>2710538</v>
          </cell>
          <cell r="I87">
            <v>9257720</v>
          </cell>
          <cell r="J87">
            <v>2252958</v>
          </cell>
        </row>
        <row r="88">
          <cell r="A88" t="str">
            <v>GALOS E GALINHAS VIVOS</v>
          </cell>
          <cell r="B88" t="str">
            <v>(2º Nível) GALOS E GALINHAS VIVOS</v>
          </cell>
          <cell r="C88">
            <v>35443621</v>
          </cell>
          <cell r="D88">
            <v>525345</v>
          </cell>
          <cell r="E88">
            <v>43549846</v>
          </cell>
          <cell r="F88">
            <v>509972</v>
          </cell>
          <cell r="G88">
            <v>2021048</v>
          </cell>
          <cell r="H88">
            <v>3977</v>
          </cell>
          <cell r="I88">
            <v>2121650</v>
          </cell>
          <cell r="J88">
            <v>947</v>
          </cell>
        </row>
        <row r="89">
          <cell r="A89" t="str">
            <v>GOIABAS</v>
          </cell>
          <cell r="B89" t="str">
            <v>(2º Nível) GOIABAS</v>
          </cell>
          <cell r="C89">
            <v>208761</v>
          </cell>
          <cell r="D89">
            <v>83656</v>
          </cell>
          <cell r="E89">
            <v>220557</v>
          </cell>
          <cell r="F89">
            <v>99299</v>
          </cell>
        </row>
        <row r="90">
          <cell r="A90" t="str">
            <v>GOMAS, RESINAS E DEMAIS SUCOS E EXTRATOS VEGETAIS</v>
          </cell>
          <cell r="B90" t="str">
            <v>(2º Nível) GOMAS, RESINAS E DEMAIS SUCOS E EXTRATOS VEGETAIS</v>
          </cell>
          <cell r="C90">
            <v>66285940</v>
          </cell>
          <cell r="D90">
            <v>21876364</v>
          </cell>
          <cell r="E90">
            <v>77636974</v>
          </cell>
          <cell r="F90">
            <v>33108879</v>
          </cell>
          <cell r="G90">
            <v>66444886</v>
          </cell>
          <cell r="H90">
            <v>6189874</v>
          </cell>
          <cell r="I90">
            <v>65356326</v>
          </cell>
          <cell r="J90">
            <v>6025341</v>
          </cell>
        </row>
        <row r="91">
          <cell r="A91" t="str">
            <v>GORDURAS e OLEOS DE ORIGEM ANIMAL</v>
          </cell>
          <cell r="B91" t="str">
            <v>(2º Nível) GORDURAS e OLEOS DE ORIGEM ANIMAL</v>
          </cell>
          <cell r="C91">
            <v>6500883</v>
          </cell>
          <cell r="D91">
            <v>4144137</v>
          </cell>
          <cell r="E91">
            <v>5638080</v>
          </cell>
          <cell r="F91">
            <v>4933839</v>
          </cell>
          <cell r="G91">
            <v>26167565</v>
          </cell>
          <cell r="H91">
            <v>26674857</v>
          </cell>
          <cell r="I91">
            <v>27325445</v>
          </cell>
          <cell r="J91">
            <v>32381086</v>
          </cell>
        </row>
        <row r="92">
          <cell r="A92" t="str">
            <v>IOGURTE E LEITELHO</v>
          </cell>
          <cell r="B92" t="str">
            <v>(2º Nível) IOGURTE E LEITELHO</v>
          </cell>
          <cell r="C92">
            <v>492787</v>
          </cell>
          <cell r="D92">
            <v>389769</v>
          </cell>
          <cell r="E92">
            <v>525418</v>
          </cell>
          <cell r="F92">
            <v>433308</v>
          </cell>
          <cell r="G92">
            <v>2654449</v>
          </cell>
          <cell r="H92">
            <v>696000</v>
          </cell>
          <cell r="I92">
            <v>553306</v>
          </cell>
          <cell r="J92">
            <v>118481</v>
          </cell>
        </row>
        <row r="93">
          <cell r="A93" t="str">
            <v>KIWIS</v>
          </cell>
          <cell r="B93" t="str">
            <v>(2º Nível) KIWIS</v>
          </cell>
          <cell r="C93">
            <v>0</v>
          </cell>
          <cell r="D93">
            <v>0</v>
          </cell>
          <cell r="E93">
            <v>65543</v>
          </cell>
          <cell r="F93">
            <v>17569</v>
          </cell>
          <cell r="G93">
            <v>19966154</v>
          </cell>
          <cell r="H93">
            <v>11216876</v>
          </cell>
          <cell r="I93">
            <v>18211368</v>
          </cell>
          <cell r="J93">
            <v>14114852</v>
          </cell>
        </row>
        <row r="94">
          <cell r="A94" t="str">
            <v>LÃ OU PELOS FINOS E PRODUTOS TÊXTEIS DE LÃ OU PELOS FINOS</v>
          </cell>
          <cell r="B94" t="str">
            <v>(2º Nível) LÃ OU PELOS FINOS E PRODUTOS TÊXTEIS DE LÃ OU PELOS FINOS</v>
          </cell>
          <cell r="C94">
            <v>13671932</v>
          </cell>
          <cell r="D94">
            <v>3634005</v>
          </cell>
          <cell r="E94">
            <v>17142791</v>
          </cell>
          <cell r="F94">
            <v>4719231</v>
          </cell>
          <cell r="G94">
            <v>12877725</v>
          </cell>
          <cell r="H94">
            <v>870561</v>
          </cell>
          <cell r="I94">
            <v>10855409</v>
          </cell>
          <cell r="J94">
            <v>911981</v>
          </cell>
        </row>
        <row r="95">
          <cell r="A95" t="str">
            <v>LARANJAS</v>
          </cell>
          <cell r="B95" t="str">
            <v>(2º Nível) LARANJAS</v>
          </cell>
          <cell r="C95">
            <v>1350491</v>
          </cell>
          <cell r="D95">
            <v>6538492</v>
          </cell>
          <cell r="E95">
            <v>344769</v>
          </cell>
          <cell r="F95">
            <v>551478</v>
          </cell>
          <cell r="G95">
            <v>13097166</v>
          </cell>
          <cell r="H95">
            <v>13618304</v>
          </cell>
          <cell r="I95">
            <v>12966194</v>
          </cell>
          <cell r="J95">
            <v>16930894</v>
          </cell>
        </row>
        <row r="96">
          <cell r="A96" t="str">
            <v>LEITE CONDENSADO E CREME DE LEITE</v>
          </cell>
          <cell r="B96" t="str">
            <v>(2º Nível) LEITE CONDENSADO E CREME DE LEITE</v>
          </cell>
          <cell r="C96">
            <v>13893972</v>
          </cell>
          <cell r="D96">
            <v>6708558</v>
          </cell>
          <cell r="E96">
            <v>16017728</v>
          </cell>
          <cell r="F96">
            <v>7955111</v>
          </cell>
        </row>
        <row r="97">
          <cell r="A97" t="str">
            <v>LEITE FLUIDO E LEITE EM PÓ</v>
          </cell>
          <cell r="B97" t="str">
            <v>(2º Nível) LEITE FLUIDO E LEITE EM PÓ</v>
          </cell>
          <cell r="C97">
            <v>195197</v>
          </cell>
          <cell r="D97">
            <v>53051</v>
          </cell>
          <cell r="E97">
            <v>1429575</v>
          </cell>
          <cell r="F97">
            <v>1373475</v>
          </cell>
          <cell r="G97">
            <v>108163748</v>
          </cell>
          <cell r="H97">
            <v>37793020</v>
          </cell>
          <cell r="I97">
            <v>133514549</v>
          </cell>
          <cell r="J97">
            <v>48218684</v>
          </cell>
        </row>
        <row r="98">
          <cell r="A98" t="str">
            <v>LIMÕES E LIMAS</v>
          </cell>
          <cell r="B98" t="str">
            <v>(2º Nível) LIMÕES E LIMAS</v>
          </cell>
          <cell r="C98">
            <v>58313931</v>
          </cell>
          <cell r="D98">
            <v>63645882</v>
          </cell>
          <cell r="E98">
            <v>65917390</v>
          </cell>
          <cell r="F98">
            <v>65850679</v>
          </cell>
          <cell r="G98">
            <v>2122823</v>
          </cell>
          <cell r="H98">
            <v>1677451</v>
          </cell>
          <cell r="I98">
            <v>2026781</v>
          </cell>
          <cell r="J98">
            <v>1908784</v>
          </cell>
        </row>
        <row r="99">
          <cell r="A99" t="str">
            <v>LINHO E PRODUTOS DE LINHO</v>
          </cell>
          <cell r="B99" t="str">
            <v>(2º Nível) LINHO E PRODUTOS DE LINHO</v>
          </cell>
          <cell r="C99">
            <v>936721</v>
          </cell>
          <cell r="D99">
            <v>60606</v>
          </cell>
          <cell r="E99">
            <v>485801</v>
          </cell>
          <cell r="F99">
            <v>29704</v>
          </cell>
          <cell r="G99">
            <v>7985905</v>
          </cell>
          <cell r="H99">
            <v>1252622</v>
          </cell>
          <cell r="I99">
            <v>6512146</v>
          </cell>
          <cell r="J99">
            <v>909467</v>
          </cell>
        </row>
        <row r="100">
          <cell r="A100" t="str">
            <v>MAÇÃS</v>
          </cell>
          <cell r="B100" t="str">
            <v>(2º Nível) MAÇÃS</v>
          </cell>
          <cell r="C100">
            <v>49099343</v>
          </cell>
          <cell r="D100">
            <v>66722299</v>
          </cell>
          <cell r="E100">
            <v>39255663</v>
          </cell>
          <cell r="F100">
            <v>52173175</v>
          </cell>
          <cell r="G100">
            <v>27217660</v>
          </cell>
          <cell r="H100">
            <v>27632549</v>
          </cell>
          <cell r="I100">
            <v>27135485</v>
          </cell>
          <cell r="J100">
            <v>28521310</v>
          </cell>
        </row>
        <row r="101">
          <cell r="A101" t="str">
            <v>MADEIRA</v>
          </cell>
          <cell r="B101" t="str">
            <v>(2º Nível) MADEIRA</v>
          </cell>
          <cell r="C101">
            <v>1755271190</v>
          </cell>
          <cell r="D101">
            <v>3426410861</v>
          </cell>
          <cell r="E101">
            <v>1757550089</v>
          </cell>
          <cell r="F101">
            <v>3800170920</v>
          </cell>
          <cell r="G101">
            <v>63490806</v>
          </cell>
          <cell r="H101">
            <v>43395133</v>
          </cell>
          <cell r="I101">
            <v>68459814</v>
          </cell>
          <cell r="J101">
            <v>56740045</v>
          </cell>
        </row>
        <row r="102">
          <cell r="A102" t="str">
            <v>MAMÕES (PAPAIA)</v>
          </cell>
          <cell r="B102" t="str">
            <v>(2º Nível) MAMÕES (PAPAIA)</v>
          </cell>
          <cell r="C102">
            <v>27271048</v>
          </cell>
          <cell r="D102">
            <v>21675675</v>
          </cell>
          <cell r="E102">
            <v>24535391</v>
          </cell>
          <cell r="F102">
            <v>22332376</v>
          </cell>
        </row>
        <row r="103">
          <cell r="A103" t="str">
            <v>MANGAS</v>
          </cell>
          <cell r="B103" t="str">
            <v>(2º Nível) MANGAS</v>
          </cell>
          <cell r="C103">
            <v>53807175</v>
          </cell>
          <cell r="D103">
            <v>48111863</v>
          </cell>
          <cell r="E103">
            <v>81758847</v>
          </cell>
          <cell r="F103">
            <v>74876849</v>
          </cell>
          <cell r="G103">
            <v>27333</v>
          </cell>
          <cell r="H103">
            <v>4112</v>
          </cell>
          <cell r="I103">
            <v>6</v>
          </cell>
          <cell r="J103">
            <v>0</v>
          </cell>
        </row>
        <row r="104">
          <cell r="A104" t="str">
            <v>MANGOSTOES</v>
          </cell>
          <cell r="B104" t="str">
            <v>(2º Nível) MANGOSTOES</v>
          </cell>
          <cell r="C104">
            <v>0</v>
          </cell>
          <cell r="D104">
            <v>0</v>
          </cell>
          <cell r="E104">
            <v>11933</v>
          </cell>
          <cell r="F104">
            <v>3998</v>
          </cell>
        </row>
        <row r="105">
          <cell r="A105" t="str">
            <v>MANTEIGA E DEMAIS GORDURAS LÁCTEAS</v>
          </cell>
          <cell r="B105" t="str">
            <v>(2º Nível) MANTEIGA E DEMAIS GORDURAS LÁCTEAS</v>
          </cell>
          <cell r="C105">
            <v>493593</v>
          </cell>
          <cell r="D105">
            <v>85328</v>
          </cell>
          <cell r="E105">
            <v>295173</v>
          </cell>
          <cell r="F105">
            <v>55363</v>
          </cell>
          <cell r="G105">
            <v>17859838</v>
          </cell>
          <cell r="H105">
            <v>2969263</v>
          </cell>
          <cell r="I105">
            <v>17428216</v>
          </cell>
          <cell r="J105">
            <v>3358419</v>
          </cell>
        </row>
        <row r="106">
          <cell r="A106" t="str">
            <v>MARMELOS</v>
          </cell>
          <cell r="B106" t="str">
            <v>(2º Nível) MARMELOS</v>
          </cell>
          <cell r="C106">
            <v>0</v>
          </cell>
          <cell r="D106">
            <v>0</v>
          </cell>
          <cell r="E106">
            <v>794</v>
          </cell>
          <cell r="F106">
            <v>120</v>
          </cell>
          <cell r="G106">
            <v>16030</v>
          </cell>
          <cell r="H106">
            <v>8582</v>
          </cell>
          <cell r="I106">
            <v>50106</v>
          </cell>
          <cell r="J106">
            <v>37926</v>
          </cell>
        </row>
        <row r="107">
          <cell r="A107" t="str">
            <v>MEL NATURAL</v>
          </cell>
          <cell r="B107" t="str">
            <v>(2º Nível) MEL NATURAL</v>
          </cell>
          <cell r="C107">
            <v>44739378</v>
          </cell>
          <cell r="D107">
            <v>12100696</v>
          </cell>
          <cell r="E107">
            <v>28638107</v>
          </cell>
          <cell r="F107">
            <v>11297834</v>
          </cell>
          <cell r="G107">
            <v>21262</v>
          </cell>
          <cell r="H107">
            <v>4465</v>
          </cell>
          <cell r="I107">
            <v>587</v>
          </cell>
          <cell r="J107">
            <v>10</v>
          </cell>
        </row>
        <row r="108">
          <cell r="A108" t="str">
            <v>MELANCIAS</v>
          </cell>
          <cell r="B108" t="str">
            <v>(2º Nível) MELANCIAS</v>
          </cell>
          <cell r="C108">
            <v>7367743</v>
          </cell>
          <cell r="D108">
            <v>12984601</v>
          </cell>
          <cell r="E108">
            <v>15594409</v>
          </cell>
          <cell r="F108">
            <v>33352064</v>
          </cell>
        </row>
        <row r="109">
          <cell r="A109" t="str">
            <v>MELÕES</v>
          </cell>
          <cell r="B109" t="str">
            <v>(2º Nível) MELÕES</v>
          </cell>
          <cell r="C109">
            <v>45734357</v>
          </cell>
          <cell r="D109">
            <v>65775780</v>
          </cell>
          <cell r="E109">
            <v>57740451</v>
          </cell>
          <cell r="F109">
            <v>91650225</v>
          </cell>
        </row>
        <row r="110">
          <cell r="A110" t="str">
            <v>MORANGOS</v>
          </cell>
          <cell r="B110" t="str">
            <v>(2º Nível) MORANGOS</v>
          </cell>
          <cell r="C110">
            <v>133526</v>
          </cell>
          <cell r="D110">
            <v>17279</v>
          </cell>
          <cell r="E110">
            <v>236122</v>
          </cell>
          <cell r="F110">
            <v>105011</v>
          </cell>
          <cell r="G110">
            <v>4407171</v>
          </cell>
          <cell r="H110">
            <v>2749598</v>
          </cell>
          <cell r="I110">
            <v>5258866</v>
          </cell>
          <cell r="J110">
            <v>3292852</v>
          </cell>
        </row>
        <row r="111">
          <cell r="A111" t="str">
            <v>NOZES E CASTANHAS</v>
          </cell>
          <cell r="B111" t="str">
            <v>(2º Nível) NOZES E CASTANHAS</v>
          </cell>
          <cell r="C111">
            <v>106439824</v>
          </cell>
          <cell r="D111">
            <v>18169029</v>
          </cell>
          <cell r="E111">
            <v>75787082</v>
          </cell>
          <cell r="F111">
            <v>12827017</v>
          </cell>
          <cell r="G111">
            <v>43767148</v>
          </cell>
          <cell r="H111">
            <v>5431097</v>
          </cell>
          <cell r="I111">
            <v>40420702</v>
          </cell>
          <cell r="J111">
            <v>10401909</v>
          </cell>
        </row>
        <row r="112">
          <cell r="A112" t="str">
            <v>OLEO DE SOJA</v>
          </cell>
          <cell r="B112" t="str">
            <v>(2º Nível) OLEO DE SOJA</v>
          </cell>
          <cell r="C112">
            <v>546419733</v>
          </cell>
          <cell r="D112">
            <v>726109589</v>
          </cell>
          <cell r="E112">
            <v>397279069</v>
          </cell>
          <cell r="F112">
            <v>599675051</v>
          </cell>
          <cell r="G112">
            <v>15137432</v>
          </cell>
          <cell r="H112">
            <v>20057366</v>
          </cell>
          <cell r="I112">
            <v>10176273</v>
          </cell>
          <cell r="J112">
            <v>15924133</v>
          </cell>
        </row>
        <row r="113">
          <cell r="A113" t="str">
            <v>OLEOS ESSENCIAIS</v>
          </cell>
          <cell r="B113" t="str">
            <v>(2º Nível) OLEOS ESSENCIAIS</v>
          </cell>
          <cell r="C113">
            <v>265704513</v>
          </cell>
          <cell r="D113">
            <v>32672900</v>
          </cell>
          <cell r="E113">
            <v>186379636</v>
          </cell>
          <cell r="F113">
            <v>29137124</v>
          </cell>
          <cell r="G113">
            <v>40798512</v>
          </cell>
          <cell r="H113">
            <v>1144489</v>
          </cell>
          <cell r="I113">
            <v>37207166</v>
          </cell>
          <cell r="J113">
            <v>1034241</v>
          </cell>
        </row>
        <row r="114">
          <cell r="A114" t="str">
            <v>OLEOS VEGETAIS</v>
          </cell>
          <cell r="B114" t="str">
            <v>(2º Nível) OLEOS VEGETAIS</v>
          </cell>
          <cell r="C114">
            <v>147106949</v>
          </cell>
          <cell r="D114">
            <v>224092970</v>
          </cell>
          <cell r="E114">
            <v>93143958</v>
          </cell>
          <cell r="F114">
            <v>196795382</v>
          </cell>
          <cell r="G114">
            <v>489158572</v>
          </cell>
          <cell r="H114">
            <v>255885315</v>
          </cell>
          <cell r="I114">
            <v>433269967</v>
          </cell>
          <cell r="J114">
            <v>291116290</v>
          </cell>
        </row>
        <row r="115">
          <cell r="A115" t="str">
            <v>OSSOS, OSSEÍNAS, CARAPAÇAS E FARINHAS DE CARNE E MIUDEZAS</v>
          </cell>
          <cell r="B115" t="str">
            <v>(2º Nível) OSSOS, OSSEÍNAS, CARAPAÇAS E FARINHAS DE CARNE E MIUDEZAS</v>
          </cell>
          <cell r="C115">
            <v>60652699</v>
          </cell>
          <cell r="D115">
            <v>98889908</v>
          </cell>
          <cell r="E115">
            <v>67741778</v>
          </cell>
          <cell r="F115">
            <v>102292461</v>
          </cell>
          <cell r="G115">
            <v>3838242</v>
          </cell>
          <cell r="H115">
            <v>1920510</v>
          </cell>
          <cell r="I115">
            <v>4039708</v>
          </cell>
          <cell r="J115">
            <v>2975616</v>
          </cell>
        </row>
        <row r="116">
          <cell r="A116" t="str">
            <v>OUTRAS FRUTAS</v>
          </cell>
          <cell r="B116" t="str">
            <v>(2º Nível) OUTRAS FRUTAS</v>
          </cell>
          <cell r="C116">
            <v>14022393</v>
          </cell>
          <cell r="D116">
            <v>5401344</v>
          </cell>
          <cell r="E116">
            <v>9320855</v>
          </cell>
          <cell r="F116">
            <v>4414086</v>
          </cell>
          <cell r="G116">
            <v>32467383</v>
          </cell>
          <cell r="H116">
            <v>21998206</v>
          </cell>
          <cell r="I116">
            <v>28925037</v>
          </cell>
          <cell r="J116">
            <v>20961392</v>
          </cell>
        </row>
        <row r="117">
          <cell r="A117" t="str">
            <v>OUTROS ANIMAIS VIVOS</v>
          </cell>
          <cell r="B117" t="str">
            <v>(2º Nível) OUTROS ANIMAIS VIVOS</v>
          </cell>
          <cell r="C117">
            <v>229659</v>
          </cell>
          <cell r="D117">
            <v>276</v>
          </cell>
          <cell r="E117">
            <v>14719</v>
          </cell>
          <cell r="F117">
            <v>1227</v>
          </cell>
          <cell r="G117">
            <v>83369</v>
          </cell>
          <cell r="H117">
            <v>83</v>
          </cell>
          <cell r="I117">
            <v>139103</v>
          </cell>
          <cell r="J117">
            <v>139</v>
          </cell>
        </row>
        <row r="118">
          <cell r="A118" t="str">
            <v>OUTROS COUROS E PELES</v>
          </cell>
          <cell r="B118" t="str">
            <v>(2º Nível) OUTROS COUROS E PELES</v>
          </cell>
          <cell r="C118">
            <v>3738766</v>
          </cell>
          <cell r="D118">
            <v>489830</v>
          </cell>
          <cell r="E118">
            <v>3851239</v>
          </cell>
          <cell r="F118">
            <v>610341</v>
          </cell>
          <cell r="G118">
            <v>1507305</v>
          </cell>
          <cell r="H118">
            <v>256950</v>
          </cell>
          <cell r="I118">
            <v>961561</v>
          </cell>
          <cell r="J118">
            <v>230538</v>
          </cell>
        </row>
        <row r="119">
          <cell r="A119" t="str">
            <v>OUTROS PRODUTOS ALIMENTÍCIOS</v>
          </cell>
          <cell r="B119" t="str">
            <v>(2º Nível) OUTROS PRODUTOS ALIMENTÍCIOS</v>
          </cell>
          <cell r="C119">
            <v>139831240</v>
          </cell>
          <cell r="D119">
            <v>56090085</v>
          </cell>
          <cell r="E119">
            <v>159192430</v>
          </cell>
          <cell r="F119">
            <v>59288840</v>
          </cell>
          <cell r="G119">
            <v>159835462</v>
          </cell>
          <cell r="H119">
            <v>39468595</v>
          </cell>
          <cell r="I119">
            <v>148004823</v>
          </cell>
          <cell r="J119">
            <v>40670748</v>
          </cell>
        </row>
        <row r="120">
          <cell r="A120" t="str">
            <v>OUTROS PRODUTOS DE ORIGEM ANIMAL</v>
          </cell>
          <cell r="B120" t="str">
            <v>(2º Nível) OUTROS PRODUTOS DE ORIGEM ANIMAL</v>
          </cell>
          <cell r="C120">
            <v>62383758</v>
          </cell>
          <cell r="D120">
            <v>30618341</v>
          </cell>
          <cell r="E120">
            <v>83015262</v>
          </cell>
          <cell r="F120">
            <v>38123274</v>
          </cell>
          <cell r="G120">
            <v>9286496</v>
          </cell>
          <cell r="H120">
            <v>8905547</v>
          </cell>
          <cell r="I120">
            <v>7759062</v>
          </cell>
          <cell r="J120">
            <v>9793683</v>
          </cell>
        </row>
        <row r="121">
          <cell r="A121" t="str">
            <v>OUTROS PRODUTOS DE ORIGEM VEGETAL</v>
          </cell>
          <cell r="B121" t="str">
            <v>(2º Nível) OUTROS PRODUTOS DE ORIGEM VEGETAL</v>
          </cell>
          <cell r="C121">
            <v>107708568</v>
          </cell>
          <cell r="D121">
            <v>78438444</v>
          </cell>
          <cell r="E121">
            <v>125979359</v>
          </cell>
          <cell r="F121">
            <v>101501648</v>
          </cell>
          <cell r="G121">
            <v>28687675</v>
          </cell>
          <cell r="H121">
            <v>17496867</v>
          </cell>
          <cell r="I121">
            <v>27015991</v>
          </cell>
          <cell r="J121">
            <v>20977333</v>
          </cell>
        </row>
        <row r="122">
          <cell r="A122" t="str">
            <v>OUTROS PRODUTOS HORTÍCOLAS, LEGUMINOSAS, RAÍZES E TUBÉRCULOS</v>
          </cell>
          <cell r="B122" t="str">
            <v>(2º Nível) OUTROS PRODUTOS HORTÍCOLAS, LEGUMINOSAS, RAÍZES E TUBÉRCULOS</v>
          </cell>
          <cell r="C122">
            <v>18613</v>
          </cell>
          <cell r="D122">
            <v>12352</v>
          </cell>
          <cell r="E122">
            <v>91264</v>
          </cell>
          <cell r="F122">
            <v>53531</v>
          </cell>
          <cell r="G122">
            <v>28027</v>
          </cell>
          <cell r="H122">
            <v>225788</v>
          </cell>
          <cell r="I122">
            <v>45354</v>
          </cell>
          <cell r="J122">
            <v>543327</v>
          </cell>
        </row>
        <row r="123">
          <cell r="A123" t="str">
            <v>OUTROS SUCOS</v>
          </cell>
          <cell r="B123" t="str">
            <v>(2º Nível) OUTROS SUCOS</v>
          </cell>
          <cell r="C123">
            <v>886976</v>
          </cell>
          <cell r="D123">
            <v>417160</v>
          </cell>
          <cell r="E123">
            <v>1778165</v>
          </cell>
          <cell r="F123">
            <v>895751</v>
          </cell>
          <cell r="G123">
            <v>1016074</v>
          </cell>
          <cell r="H123">
            <v>557907</v>
          </cell>
          <cell r="I123">
            <v>708654</v>
          </cell>
          <cell r="J123">
            <v>403480</v>
          </cell>
        </row>
        <row r="124">
          <cell r="A124" t="str">
            <v>OVINOS E CAPRINOS VIVOS</v>
          </cell>
          <cell r="B124" t="str">
            <v>(2º Nível) OVINOS E CAPRINOS VIVOS</v>
          </cell>
          <cell r="C124">
            <v>0</v>
          </cell>
          <cell r="D124">
            <v>0</v>
          </cell>
          <cell r="E124">
            <v>7</v>
          </cell>
          <cell r="F124">
            <v>1</v>
          </cell>
          <cell r="G124">
            <v>9960</v>
          </cell>
          <cell r="H124">
            <v>558</v>
          </cell>
          <cell r="I124">
            <v>5940</v>
          </cell>
          <cell r="J124">
            <v>870</v>
          </cell>
        </row>
        <row r="125">
          <cell r="A125" t="str">
            <v>OVOS E GEMAS</v>
          </cell>
          <cell r="B125" t="str">
            <v>(2º Nível) OVOS E GEMAS</v>
          </cell>
          <cell r="C125">
            <v>40800200</v>
          </cell>
          <cell r="D125">
            <v>12555894</v>
          </cell>
          <cell r="E125">
            <v>40634934</v>
          </cell>
          <cell r="F125">
            <v>12907570</v>
          </cell>
          <cell r="G125">
            <v>16575970</v>
          </cell>
          <cell r="H125">
            <v>182300</v>
          </cell>
          <cell r="I125">
            <v>20169407</v>
          </cell>
          <cell r="J125">
            <v>192858</v>
          </cell>
        </row>
        <row r="126">
          <cell r="A126" t="str">
            <v>PAPEL</v>
          </cell>
          <cell r="B126" t="str">
            <v>(2º Nível) PAPEL</v>
          </cell>
          <cell r="C126">
            <v>981498764</v>
          </cell>
          <cell r="D126">
            <v>1024890573</v>
          </cell>
          <cell r="E126">
            <v>1016551592</v>
          </cell>
          <cell r="F126">
            <v>1075969175</v>
          </cell>
          <cell r="G126">
            <v>450112091</v>
          </cell>
          <cell r="H126">
            <v>376920736</v>
          </cell>
          <cell r="I126">
            <v>425958343</v>
          </cell>
          <cell r="J126">
            <v>337712761</v>
          </cell>
        </row>
        <row r="127">
          <cell r="A127" t="str">
            <v>PATOS VIVOS</v>
          </cell>
          <cell r="B127" t="str">
            <v>(2º Nível) PATOS VIVOS</v>
          </cell>
          <cell r="C127">
            <v>0</v>
          </cell>
          <cell r="D127">
            <v>0</v>
          </cell>
          <cell r="E127">
            <v>70</v>
          </cell>
          <cell r="F127">
            <v>20</v>
          </cell>
        </row>
        <row r="128">
          <cell r="A128" t="str">
            <v>PEIXES</v>
          </cell>
          <cell r="B128" t="str">
            <v>(2º Nível) PEIXES</v>
          </cell>
          <cell r="C128">
            <v>75553245</v>
          </cell>
          <cell r="D128">
            <v>13748335</v>
          </cell>
          <cell r="E128">
            <v>80106096</v>
          </cell>
          <cell r="F128">
            <v>17547105</v>
          </cell>
          <cell r="G128">
            <v>633970855</v>
          </cell>
          <cell r="H128">
            <v>170521488</v>
          </cell>
          <cell r="I128">
            <v>653190970</v>
          </cell>
          <cell r="J128">
            <v>170264657</v>
          </cell>
        </row>
        <row r="129">
          <cell r="A129" t="str">
            <v>PENAS, PELES, CERDAS E PÊLOS ANIMAIS</v>
          </cell>
          <cell r="B129" t="str">
            <v>(2º Nível) PENAS, PELES, CERDAS E PÊLOS ANIMAIS</v>
          </cell>
          <cell r="C129">
            <v>1822810</v>
          </cell>
          <cell r="D129">
            <v>3572956</v>
          </cell>
          <cell r="E129">
            <v>3059563</v>
          </cell>
          <cell r="F129">
            <v>6398546</v>
          </cell>
          <cell r="G129">
            <v>2385778</v>
          </cell>
          <cell r="H129">
            <v>667629</v>
          </cell>
          <cell r="I129">
            <v>2248979</v>
          </cell>
          <cell r="J129">
            <v>526495</v>
          </cell>
        </row>
        <row r="130">
          <cell r="A130" t="str">
            <v>PÊRAS</v>
          </cell>
          <cell r="B130" t="str">
            <v>(2º Nível) PÊRAS</v>
          </cell>
          <cell r="C130">
            <v>183</v>
          </cell>
          <cell r="D130">
            <v>68</v>
          </cell>
          <cell r="E130">
            <v>103249</v>
          </cell>
          <cell r="F130">
            <v>41606</v>
          </cell>
          <cell r="G130">
            <v>75196102</v>
          </cell>
          <cell r="H130">
            <v>82233587</v>
          </cell>
          <cell r="I130">
            <v>65550674</v>
          </cell>
          <cell r="J130">
            <v>78776937</v>
          </cell>
        </row>
        <row r="131">
          <cell r="A131" t="str">
            <v>PERUS VIVOS</v>
          </cell>
          <cell r="B131" t="str">
            <v>(2º Nível) PERUS VIVOS</v>
          </cell>
          <cell r="C131">
            <v>0</v>
          </cell>
          <cell r="D131">
            <v>0</v>
          </cell>
          <cell r="E131">
            <v>40</v>
          </cell>
          <cell r="F131">
            <v>10</v>
          </cell>
        </row>
        <row r="132">
          <cell r="A132" t="str">
            <v>PÊSSEGOS</v>
          </cell>
          <cell r="B132" t="str">
            <v>(2º Nível) PÊSSEGOS</v>
          </cell>
          <cell r="C132">
            <v>963793</v>
          </cell>
          <cell r="D132">
            <v>854254</v>
          </cell>
          <cell r="E132">
            <v>524125</v>
          </cell>
          <cell r="F132">
            <v>491788</v>
          </cell>
          <cell r="G132">
            <v>9608032</v>
          </cell>
          <cell r="H132">
            <v>7834275</v>
          </cell>
          <cell r="I132">
            <v>7511695</v>
          </cell>
          <cell r="J132">
            <v>6375949</v>
          </cell>
        </row>
        <row r="133">
          <cell r="A133" t="str">
            <v>PLANTAS E PARTES PARA INDÚSTRIA, MEDICINA OU PERFUMARIA</v>
          </cell>
          <cell r="B133" t="str">
            <v>(2º Nível) PLANTAS E PARTES PARA INDÚSTRIA, MEDICINA OU PERFUMARIA</v>
          </cell>
          <cell r="C133">
            <v>7492950</v>
          </cell>
          <cell r="D133">
            <v>1007725</v>
          </cell>
          <cell r="E133">
            <v>5114519</v>
          </cell>
          <cell r="F133">
            <v>741534</v>
          </cell>
          <cell r="G133">
            <v>29182516</v>
          </cell>
          <cell r="H133">
            <v>5926399</v>
          </cell>
          <cell r="I133">
            <v>29032331</v>
          </cell>
          <cell r="J133">
            <v>5694389</v>
          </cell>
        </row>
        <row r="134">
          <cell r="A134" t="str">
            <v>PLANTAS VIVAS NÃO ORNAMENTAIS</v>
          </cell>
          <cell r="B134" t="str">
            <v>(2º Nível) PLANTAS VIVAS NÃO ORNAMENTAIS</v>
          </cell>
          <cell r="C134">
            <v>494000</v>
          </cell>
          <cell r="D134">
            <v>175497</v>
          </cell>
          <cell r="E134">
            <v>587384</v>
          </cell>
          <cell r="F134">
            <v>60369</v>
          </cell>
          <cell r="G134">
            <v>6978925</v>
          </cell>
          <cell r="H134">
            <v>782476</v>
          </cell>
          <cell r="I134">
            <v>7100946</v>
          </cell>
          <cell r="J134">
            <v>818896</v>
          </cell>
        </row>
        <row r="135">
          <cell r="A135" t="str">
            <v>POMELOS</v>
          </cell>
          <cell r="B135" t="str">
            <v>(2º Nível) POMELOS</v>
          </cell>
          <cell r="C135">
            <v>0</v>
          </cell>
          <cell r="D135">
            <v>0</v>
          </cell>
          <cell r="E135">
            <v>14995</v>
          </cell>
          <cell r="F135">
            <v>3768</v>
          </cell>
          <cell r="G135">
            <v>164568</v>
          </cell>
          <cell r="H135">
            <v>138719</v>
          </cell>
          <cell r="I135">
            <v>154119</v>
          </cell>
          <cell r="J135">
            <v>156360</v>
          </cell>
        </row>
        <row r="136">
          <cell r="A136" t="str">
            <v>PREPARAÇÕES A BASE DE CEREAIS</v>
          </cell>
          <cell r="B136" t="str">
            <v>(2º Nível) PREPARAÇÕES A BASE DE CEREAIS</v>
          </cell>
          <cell r="C136">
            <v>86740849</v>
          </cell>
          <cell r="D136">
            <v>46327524</v>
          </cell>
          <cell r="E136">
            <v>90869894</v>
          </cell>
          <cell r="F136">
            <v>49686159</v>
          </cell>
          <cell r="G136">
            <v>107930692</v>
          </cell>
          <cell r="H136">
            <v>42920333</v>
          </cell>
          <cell r="I136">
            <v>94228578</v>
          </cell>
          <cell r="J136">
            <v>35478194</v>
          </cell>
        </row>
        <row r="137">
          <cell r="A137" t="str">
            <v>PREPARAÇÕES E CONSERVAS DE PEIXES, CRUSTÁCEOS E MOLUSCOS</v>
          </cell>
          <cell r="B137" t="str">
            <v>(2º Nível) PREPARAÇÕES E CONSERVAS DE PEIXES, CRUSTÁCEOS E MOLUSCOS</v>
          </cell>
          <cell r="C137">
            <v>6720236</v>
          </cell>
          <cell r="D137">
            <v>1619885</v>
          </cell>
          <cell r="E137">
            <v>6597945</v>
          </cell>
          <cell r="F137">
            <v>1781062</v>
          </cell>
          <cell r="G137">
            <v>37086793</v>
          </cell>
          <cell r="H137">
            <v>9844720</v>
          </cell>
          <cell r="I137">
            <v>26922014</v>
          </cell>
          <cell r="J137">
            <v>8333352</v>
          </cell>
        </row>
        <row r="138">
          <cell r="A138" t="str">
            <v>PREPARAÇÕES P/ ELABORAÇÃO DE BEBIDAS</v>
          </cell>
          <cell r="B138" t="str">
            <v>(2º Nível) PREPARAÇÕES P/ ELABORAÇÃO DE BEBIDAS</v>
          </cell>
          <cell r="C138">
            <v>74791958</v>
          </cell>
          <cell r="D138">
            <v>4383141</v>
          </cell>
          <cell r="E138">
            <v>89850658</v>
          </cell>
          <cell r="F138">
            <v>4602940</v>
          </cell>
          <cell r="G138">
            <v>7643268</v>
          </cell>
          <cell r="H138">
            <v>615590</v>
          </cell>
          <cell r="I138">
            <v>21857082</v>
          </cell>
          <cell r="J138">
            <v>2557024</v>
          </cell>
        </row>
        <row r="139">
          <cell r="A139" t="str">
            <v>PRIMATAS VIVOS</v>
          </cell>
          <cell r="B139" t="str">
            <v>(2º Nível) PRIMATAS VIVOS</v>
          </cell>
          <cell r="G139">
            <v>143</v>
          </cell>
          <cell r="H139">
            <v>4</v>
          </cell>
          <cell r="I139">
            <v>0</v>
          </cell>
          <cell r="J139">
            <v>0</v>
          </cell>
        </row>
        <row r="140">
          <cell r="A140" t="str">
            <v>PRODUTOS ANIMAIS PARA PREPARAÇÕES DE PRODUTOS FARMACEUT.</v>
          </cell>
          <cell r="B140" t="str">
            <v>(2º Nível) PRODUTOS ANIMAIS PARA PREPARAÇÕES DE PRODUTOS FARMACEUT.</v>
          </cell>
          <cell r="C140">
            <v>31109433</v>
          </cell>
          <cell r="D140">
            <v>1113124</v>
          </cell>
          <cell r="E140">
            <v>42139169</v>
          </cell>
          <cell r="F140">
            <v>983520</v>
          </cell>
          <cell r="G140">
            <v>18289755</v>
          </cell>
          <cell r="H140">
            <v>820153</v>
          </cell>
          <cell r="I140">
            <v>20331272</v>
          </cell>
          <cell r="J140">
            <v>1091736</v>
          </cell>
        </row>
        <row r="141">
          <cell r="A141" t="str">
            <v>PRODUTOS DE CONFEITARIA</v>
          </cell>
          <cell r="B141" t="str">
            <v>(2º Nível) PRODUTOS DE CONFEITARIA</v>
          </cell>
          <cell r="C141">
            <v>72415526</v>
          </cell>
          <cell r="D141">
            <v>37665403</v>
          </cell>
          <cell r="E141">
            <v>67426825</v>
          </cell>
          <cell r="F141">
            <v>40474270</v>
          </cell>
          <cell r="G141">
            <v>20083130</v>
          </cell>
          <cell r="H141">
            <v>6205623</v>
          </cell>
          <cell r="I141">
            <v>27349611</v>
          </cell>
          <cell r="J141">
            <v>5835626</v>
          </cell>
        </row>
        <row r="142">
          <cell r="A142" t="str">
            <v>PRODUTOS DE COURO E PELETERIA</v>
          </cell>
          <cell r="B142" t="str">
            <v>(2º Nível) PRODUTOS DE COURO E PELETERIA</v>
          </cell>
          <cell r="C142">
            <v>198422897</v>
          </cell>
          <cell r="D142">
            <v>6501981</v>
          </cell>
          <cell r="E142">
            <v>201153486</v>
          </cell>
          <cell r="F142">
            <v>6429206</v>
          </cell>
          <cell r="G142">
            <v>54226216</v>
          </cell>
          <cell r="H142">
            <v>1355825</v>
          </cell>
          <cell r="I142">
            <v>63366503</v>
          </cell>
          <cell r="J142">
            <v>1412334</v>
          </cell>
        </row>
        <row r="143">
          <cell r="A143" t="str">
            <v>PRODUTOS DE FLORICULTURA</v>
          </cell>
          <cell r="B143" t="str">
            <v>(2º Nível) PRODUTOS DE FLORICULTURA</v>
          </cell>
          <cell r="C143">
            <v>5937606</v>
          </cell>
          <cell r="D143">
            <v>1259600</v>
          </cell>
          <cell r="E143">
            <v>4308139</v>
          </cell>
          <cell r="F143">
            <v>895882</v>
          </cell>
          <cell r="G143">
            <v>18169758</v>
          </cell>
          <cell r="H143">
            <v>2100041</v>
          </cell>
          <cell r="I143">
            <v>18716765</v>
          </cell>
          <cell r="J143">
            <v>2176909</v>
          </cell>
        </row>
        <row r="144">
          <cell r="A144" t="str">
            <v>PRODUTOS DIVERSOS DA INDÚSTRIA QUÍMICA, DE ORIGEM VEGETAL</v>
          </cell>
          <cell r="B144" t="str">
            <v>(2º Nível) PRODUTOS DIVERSOS DA INDÚSTRIA QUÍMICA, DE ORIGEM VEGETAL</v>
          </cell>
          <cell r="C144">
            <v>86724512</v>
          </cell>
          <cell r="D144">
            <v>54850638</v>
          </cell>
          <cell r="E144">
            <v>118578051</v>
          </cell>
          <cell r="F144">
            <v>68828970</v>
          </cell>
          <cell r="G144">
            <v>8862395</v>
          </cell>
          <cell r="H144">
            <v>3468474</v>
          </cell>
          <cell r="I144">
            <v>9193525</v>
          </cell>
          <cell r="J144">
            <v>3883959</v>
          </cell>
        </row>
        <row r="145">
          <cell r="A145" t="str">
            <v>PRODUTOS DO CACAU</v>
          </cell>
          <cell r="B145" t="str">
            <v>(2º Nível) PRODUTOS DO CACAU</v>
          </cell>
          <cell r="C145">
            <v>152418041</v>
          </cell>
          <cell r="D145">
            <v>38063582</v>
          </cell>
          <cell r="E145">
            <v>165195927</v>
          </cell>
          <cell r="F145">
            <v>41611545</v>
          </cell>
          <cell r="G145">
            <v>118645334</v>
          </cell>
          <cell r="H145">
            <v>92915795</v>
          </cell>
          <cell r="I145">
            <v>96421194</v>
          </cell>
          <cell r="J145">
            <v>27049129</v>
          </cell>
        </row>
        <row r="146">
          <cell r="A146" t="str">
            <v>PRODUTOS DO FUMO MANUFATURADOS</v>
          </cell>
          <cell r="B146" t="str">
            <v>(2º Nível) PRODUTOS DO FUMO MANUFATURADOS</v>
          </cell>
          <cell r="C146">
            <v>46789228</v>
          </cell>
          <cell r="D146">
            <v>9463942</v>
          </cell>
          <cell r="E146">
            <v>40425705</v>
          </cell>
          <cell r="F146">
            <v>8995227</v>
          </cell>
          <cell r="G146">
            <v>16381557</v>
          </cell>
          <cell r="H146">
            <v>1962191</v>
          </cell>
          <cell r="I146">
            <v>12689924</v>
          </cell>
          <cell r="J146">
            <v>2021679</v>
          </cell>
        </row>
        <row r="147">
          <cell r="A147" t="str">
            <v>PRODUTOS E SUBPRODUTOS DA INDÚSTRIA DE MOAGEM</v>
          </cell>
          <cell r="B147" t="str">
            <v>(2º Nível) PRODUTOS E SUBPRODUTOS DA INDÚSTRIA DE MOAGEM</v>
          </cell>
          <cell r="C147">
            <v>32897710</v>
          </cell>
          <cell r="D147">
            <v>85133367</v>
          </cell>
          <cell r="E147">
            <v>31246022</v>
          </cell>
          <cell r="F147">
            <v>88986101</v>
          </cell>
          <cell r="G147">
            <v>264848547</v>
          </cell>
          <cell r="H147">
            <v>577634152</v>
          </cell>
          <cell r="I147">
            <v>332326119</v>
          </cell>
          <cell r="J147">
            <v>713963099</v>
          </cell>
        </row>
        <row r="148">
          <cell r="A148" t="str">
            <v>PRODUTOS HORTÍCOLAS, LEGUMINOSAS, RAÍZES E TUBÉRCULOS CONGELADOS</v>
          </cell>
          <cell r="B148" t="str">
            <v>(2º Nível) PRODUTOS HORTÍCOLAS, LEGUMINOSAS, RAÍZES E TUBÉRCULOS CONGELADOS</v>
          </cell>
          <cell r="C148">
            <v>29231</v>
          </cell>
          <cell r="D148">
            <v>16171</v>
          </cell>
          <cell r="E148">
            <v>270203</v>
          </cell>
          <cell r="F148">
            <v>182048</v>
          </cell>
          <cell r="G148">
            <v>11143109</v>
          </cell>
          <cell r="H148">
            <v>10218427</v>
          </cell>
          <cell r="I148">
            <v>10820096</v>
          </cell>
          <cell r="J148">
            <v>10168666</v>
          </cell>
        </row>
        <row r="149">
          <cell r="A149" t="str">
            <v>PRODUTOS HORTÍCOLAS, LEGUMINOSAS, RAÍZES E TUBÉRCULOS FRESCOS OU REFRIGERADOS</v>
          </cell>
          <cell r="B149" t="str">
            <v>(2º Nível) PRODUTOS HORTÍCOLAS, LEGUMINOSAS, RAÍZES E TUBÉRCULOS FRESCOS OU REFRIGERADOS</v>
          </cell>
          <cell r="C149">
            <v>6645907</v>
          </cell>
          <cell r="D149">
            <v>16403854</v>
          </cell>
          <cell r="E149">
            <v>9262482</v>
          </cell>
          <cell r="F149">
            <v>13215377</v>
          </cell>
          <cell r="G149">
            <v>149078532</v>
          </cell>
          <cell r="H149">
            <v>211132841</v>
          </cell>
          <cell r="I149">
            <v>149742294</v>
          </cell>
          <cell r="J149">
            <v>257429691</v>
          </cell>
        </row>
        <row r="150">
          <cell r="A150" t="str">
            <v>PRODUTOS HORTÍCOLAS, LEGUMINOSAS, RAÍZES E TUBÉRCULOS PREPARADOS OU CONSERVADOS</v>
          </cell>
          <cell r="B150" t="str">
            <v>(2º Nível) PRODUTOS HORTÍCOLAS, LEGUMINOSAS, RAÍZES E TUBÉRCULOS PREPARADOS OU CONSERVADOS</v>
          </cell>
          <cell r="C150">
            <v>27306557</v>
          </cell>
          <cell r="D150">
            <v>24387022</v>
          </cell>
          <cell r="E150">
            <v>25516152</v>
          </cell>
          <cell r="F150">
            <v>24981723</v>
          </cell>
          <cell r="G150">
            <v>259167133</v>
          </cell>
          <cell r="H150">
            <v>273697292</v>
          </cell>
          <cell r="I150">
            <v>261602046</v>
          </cell>
          <cell r="J150">
            <v>266035622</v>
          </cell>
        </row>
        <row r="151">
          <cell r="A151" t="str">
            <v>PRODUTOS HORTÍCOLAS, LEGUMINOSAS, RAÍZES E TUBÉRCULOS SECOS</v>
          </cell>
          <cell r="B151" t="str">
            <v>(2º Nível) PRODUTOS HORTÍCOLAS, LEGUMINOSAS, RAÍZES E TUBÉRCULOS SECOS</v>
          </cell>
          <cell r="C151">
            <v>31638198</v>
          </cell>
          <cell r="D151">
            <v>54344166</v>
          </cell>
          <cell r="E151">
            <v>34653275</v>
          </cell>
          <cell r="F151">
            <v>58470540</v>
          </cell>
          <cell r="G151">
            <v>53792287</v>
          </cell>
          <cell r="H151">
            <v>62038144</v>
          </cell>
          <cell r="I151">
            <v>77975558</v>
          </cell>
          <cell r="J151">
            <v>95430197</v>
          </cell>
        </row>
        <row r="152">
          <cell r="A152" t="str">
            <v>PSITACIFORMES (INCL.OS PAPAGAIOS,AS ARARAS,ETC) VIVOS</v>
          </cell>
          <cell r="B152" t="str">
            <v>(2º Nível) PSITACIFORMES (INCL.OS PAPAGAIOS,AS ARARAS,ETC) VIVOS</v>
          </cell>
          <cell r="C152">
            <v>128400</v>
          </cell>
          <cell r="D152">
            <v>17</v>
          </cell>
          <cell r="E152">
            <v>74096</v>
          </cell>
          <cell r="F152">
            <v>5</v>
          </cell>
          <cell r="G152">
            <v>22474</v>
          </cell>
          <cell r="H152">
            <v>80</v>
          </cell>
          <cell r="I152">
            <v>15182</v>
          </cell>
          <cell r="J152">
            <v>55</v>
          </cell>
        </row>
        <row r="153">
          <cell r="A153" t="str">
            <v>QUEIJOS</v>
          </cell>
          <cell r="B153" t="str">
            <v>(2º Nível) QUEIJOS</v>
          </cell>
          <cell r="C153">
            <v>9033042</v>
          </cell>
          <cell r="D153">
            <v>1754431</v>
          </cell>
          <cell r="E153">
            <v>8856125</v>
          </cell>
          <cell r="F153">
            <v>1803072</v>
          </cell>
          <cell r="G153">
            <v>60970879</v>
          </cell>
          <cell r="H153">
            <v>13295606</v>
          </cell>
          <cell r="I153">
            <v>60420001</v>
          </cell>
          <cell r="J153">
            <v>14915593</v>
          </cell>
        </row>
        <row r="154">
          <cell r="A154" t="str">
            <v>RAÇÕES PARA ANIMAIS DOMÉSTICOS</v>
          </cell>
          <cell r="B154" t="str">
            <v>(2º Nível) RAÇÕES PARA ANIMAIS DOMÉSTICOS</v>
          </cell>
          <cell r="C154">
            <v>133918949</v>
          </cell>
          <cell r="D154">
            <v>138097540</v>
          </cell>
          <cell r="E154">
            <v>132424789</v>
          </cell>
          <cell r="F154">
            <v>135125694</v>
          </cell>
          <cell r="G154">
            <v>153691625</v>
          </cell>
          <cell r="H154">
            <v>64398727</v>
          </cell>
          <cell r="I154">
            <v>140391090</v>
          </cell>
          <cell r="J154">
            <v>62402669</v>
          </cell>
        </row>
        <row r="155">
          <cell r="A155" t="str">
            <v>RÉPTEIS VIVOS</v>
          </cell>
          <cell r="B155" t="str">
            <v>(2º Nível) RÉPTEIS VIVOS</v>
          </cell>
          <cell r="C155">
            <v>29685</v>
          </cell>
          <cell r="D155">
            <v>44</v>
          </cell>
          <cell r="E155">
            <v>136090</v>
          </cell>
          <cell r="F155">
            <v>230</v>
          </cell>
        </row>
        <row r="156">
          <cell r="A156" t="str">
            <v>SEDA E PRODUTOS DE SEDA</v>
          </cell>
          <cell r="B156" t="str">
            <v>(2º Nível) SEDA E PRODUTOS DE SEDA</v>
          </cell>
          <cell r="C156">
            <v>17992213</v>
          </cell>
          <cell r="D156">
            <v>300966</v>
          </cell>
          <cell r="E156">
            <v>14853067</v>
          </cell>
          <cell r="F156">
            <v>278390</v>
          </cell>
          <cell r="G156">
            <v>9392669</v>
          </cell>
          <cell r="H156">
            <v>65627</v>
          </cell>
          <cell r="I156">
            <v>6602554</v>
          </cell>
          <cell r="J156">
            <v>46775</v>
          </cell>
        </row>
        <row r="157">
          <cell r="A157" t="str">
            <v>SEMEN E EMBRIÕES</v>
          </cell>
          <cell r="B157" t="str">
            <v>(2º Nível) SEMEN E EMBRIÕES</v>
          </cell>
          <cell r="C157">
            <v>1138370</v>
          </cell>
          <cell r="D157">
            <v>180</v>
          </cell>
          <cell r="E157">
            <v>903481</v>
          </cell>
          <cell r="F157">
            <v>222</v>
          </cell>
          <cell r="G157">
            <v>11104022</v>
          </cell>
          <cell r="H157">
            <v>3518</v>
          </cell>
          <cell r="I157">
            <v>15195538</v>
          </cell>
          <cell r="J157">
            <v>8093</v>
          </cell>
        </row>
        <row r="158">
          <cell r="A158" t="str">
            <v>SEMENTES</v>
          </cell>
          <cell r="B158" t="str">
            <v>(2º Nível) SEMENTES</v>
          </cell>
          <cell r="C158">
            <v>67193986</v>
          </cell>
          <cell r="D158">
            <v>16853530</v>
          </cell>
          <cell r="E158">
            <v>65414632</v>
          </cell>
          <cell r="F158">
            <v>21989196</v>
          </cell>
          <cell r="G158">
            <v>63528455</v>
          </cell>
          <cell r="H158">
            <v>9762290</v>
          </cell>
          <cell r="I158">
            <v>70768656</v>
          </cell>
          <cell r="J158">
            <v>11624916</v>
          </cell>
        </row>
        <row r="159">
          <cell r="A159" t="str">
            <v>SEMENTES E FARELOS DE OLEAGINOSAS (EXCLUI SOJA)</v>
          </cell>
          <cell r="B159" t="str">
            <v>(2º Nível) SEMENTES E FARELOS DE OLEAGINOSAS (EXCLUI SOJA)</v>
          </cell>
          <cell r="C159">
            <v>4830729</v>
          </cell>
          <cell r="D159">
            <v>16781360</v>
          </cell>
          <cell r="E159">
            <v>7890340</v>
          </cell>
          <cell r="F159">
            <v>23873982</v>
          </cell>
          <cell r="G159">
            <v>9371482</v>
          </cell>
          <cell r="H159">
            <v>9591766</v>
          </cell>
          <cell r="I159">
            <v>10798792</v>
          </cell>
          <cell r="J159">
            <v>10991393</v>
          </cell>
        </row>
        <row r="160">
          <cell r="A160" t="str">
            <v>SISAL E PRODUTOS DE SISAL</v>
          </cell>
          <cell r="B160" t="str">
            <v>(2º Nível) SISAL E PRODUTOS DE SISAL</v>
          </cell>
          <cell r="C160">
            <v>15655072</v>
          </cell>
          <cell r="D160">
            <v>7250241</v>
          </cell>
          <cell r="E160">
            <v>15764130</v>
          </cell>
          <cell r="F160">
            <v>9036490</v>
          </cell>
          <cell r="G160">
            <v>38566</v>
          </cell>
          <cell r="H160">
            <v>5847</v>
          </cell>
          <cell r="I160">
            <v>24127</v>
          </cell>
          <cell r="J160">
            <v>6610</v>
          </cell>
        </row>
        <row r="161">
          <cell r="A161" t="str">
            <v>SOJA EM GRÃOS</v>
          </cell>
          <cell r="B161" t="str">
            <v>(2º Nível) SOJA EM GRÃOS</v>
          </cell>
          <cell r="C161">
            <v>18432031376</v>
          </cell>
          <cell r="D161">
            <v>46273544206</v>
          </cell>
          <cell r="E161">
            <v>15603520340</v>
          </cell>
          <cell r="F161">
            <v>44504595319</v>
          </cell>
          <cell r="G161">
            <v>50877678</v>
          </cell>
          <cell r="H161">
            <v>153827050</v>
          </cell>
          <cell r="I161">
            <v>28498308</v>
          </cell>
          <cell r="J161">
            <v>91613800</v>
          </cell>
        </row>
        <row r="162">
          <cell r="A162" t="str">
            <v>SORO DE LEITE</v>
          </cell>
          <cell r="B162" t="str">
            <v>(2º Nível) SORO DE LEITE</v>
          </cell>
          <cell r="C162">
            <v>37300</v>
          </cell>
          <cell r="D162">
            <v>45107</v>
          </cell>
          <cell r="E162">
            <v>330002</v>
          </cell>
          <cell r="F162">
            <v>224319</v>
          </cell>
          <cell r="G162">
            <v>10822620</v>
          </cell>
          <cell r="H162">
            <v>8600280</v>
          </cell>
          <cell r="I162">
            <v>9211533</v>
          </cell>
          <cell r="J162">
            <v>6160923</v>
          </cell>
        </row>
        <row r="163">
          <cell r="A163" t="str">
            <v>SUCOS DE LARANJA</v>
          </cell>
          <cell r="B163" t="str">
            <v>(2º Nível) SUCOS DE LARANJA</v>
          </cell>
          <cell r="C163">
            <v>1109140298</v>
          </cell>
          <cell r="D163">
            <v>1226141921</v>
          </cell>
          <cell r="E163">
            <v>786281489</v>
          </cell>
          <cell r="F163">
            <v>973286116</v>
          </cell>
          <cell r="G163">
            <v>95939</v>
          </cell>
          <cell r="H163">
            <v>100696</v>
          </cell>
          <cell r="I163">
            <v>54418</v>
          </cell>
          <cell r="J163">
            <v>53040</v>
          </cell>
        </row>
        <row r="164">
          <cell r="A164" t="str">
            <v>SUCOS DE OUTRAS FRUTAS</v>
          </cell>
          <cell r="B164" t="str">
            <v>(2º Nível) SUCOS DE OUTRAS FRUTAS</v>
          </cell>
          <cell r="C164">
            <v>100946422</v>
          </cell>
          <cell r="D164">
            <v>58672524</v>
          </cell>
          <cell r="E164">
            <v>96081232</v>
          </cell>
          <cell r="F164">
            <v>52254201</v>
          </cell>
          <cell r="G164">
            <v>7852447</v>
          </cell>
          <cell r="H164">
            <v>3085213</v>
          </cell>
          <cell r="I164">
            <v>6393394</v>
          </cell>
          <cell r="J164">
            <v>2183381</v>
          </cell>
        </row>
        <row r="165">
          <cell r="A165" t="str">
            <v>SUÍNOS VIVOS</v>
          </cell>
          <cell r="B165" t="str">
            <v>(2º Nível) SUÍNOS VIVOS</v>
          </cell>
          <cell r="C165">
            <v>2633891</v>
          </cell>
          <cell r="D165">
            <v>284145</v>
          </cell>
          <cell r="E165">
            <v>3944415</v>
          </cell>
          <cell r="F165">
            <v>380369</v>
          </cell>
          <cell r="G165">
            <v>554330</v>
          </cell>
          <cell r="H165">
            <v>59292</v>
          </cell>
          <cell r="I165">
            <v>1045123</v>
          </cell>
          <cell r="J165">
            <v>53575</v>
          </cell>
        </row>
        <row r="166">
          <cell r="A166" t="str">
            <v>TAMARAS</v>
          </cell>
          <cell r="B166" t="str">
            <v>(2º Nível) TAMARAS</v>
          </cell>
          <cell r="C166">
            <v>11983</v>
          </cell>
          <cell r="D166">
            <v>3070</v>
          </cell>
          <cell r="E166">
            <v>2079</v>
          </cell>
          <cell r="F166">
            <v>771</v>
          </cell>
          <cell r="G166">
            <v>949240</v>
          </cell>
          <cell r="H166">
            <v>296700</v>
          </cell>
          <cell r="I166">
            <v>1129425</v>
          </cell>
          <cell r="J166">
            <v>407142</v>
          </cell>
        </row>
        <row r="167">
          <cell r="A167" t="str">
            <v>TANGERINAS, MANDARINAS E SATOSUMAS</v>
          </cell>
          <cell r="B167" t="str">
            <v>(2º Nível) TANGERINAS, MANDARINAS E SATOSUMAS</v>
          </cell>
          <cell r="C167">
            <v>2661</v>
          </cell>
          <cell r="D167">
            <v>8816</v>
          </cell>
          <cell r="E167">
            <v>138367</v>
          </cell>
          <cell r="F167">
            <v>43098</v>
          </cell>
          <cell r="G167">
            <v>5028067</v>
          </cell>
          <cell r="H167">
            <v>4887681</v>
          </cell>
          <cell r="I167">
            <v>4612261</v>
          </cell>
          <cell r="J167">
            <v>5736486</v>
          </cell>
        </row>
        <row r="168">
          <cell r="A168" t="str">
            <v>UVAS</v>
          </cell>
          <cell r="B168" t="str">
            <v>(2º Nível) UVAS</v>
          </cell>
          <cell r="C168">
            <v>8487204</v>
          </cell>
          <cell r="D168">
            <v>3683287</v>
          </cell>
          <cell r="E168">
            <v>26246899</v>
          </cell>
          <cell r="F168">
            <v>11916941</v>
          </cell>
          <cell r="G168">
            <v>46615276</v>
          </cell>
          <cell r="H168">
            <v>27886928</v>
          </cell>
          <cell r="I168">
            <v>40301437</v>
          </cell>
          <cell r="J168">
            <v>23344339</v>
          </cell>
        </row>
        <row r="169">
          <cell r="A169" t="str">
            <v/>
          </cell>
          <cell r="B169" t="str">
            <v xml:space="preserve">(3º Nível) </v>
          </cell>
          <cell r="C169">
            <v>49475111949</v>
          </cell>
          <cell r="D169">
            <v>91954652802</v>
          </cell>
          <cell r="E169">
            <v>47687659294</v>
          </cell>
          <cell r="F169">
            <v>93452889760</v>
          </cell>
          <cell r="G169">
            <v>7036097850</v>
          </cell>
          <cell r="H169">
            <v>8405457572</v>
          </cell>
          <cell r="I169">
            <v>6954760417</v>
          </cell>
          <cell r="J169">
            <v>8835001181</v>
          </cell>
        </row>
        <row r="170">
          <cell r="A170" t="str">
            <v>ABACATES FRESCOS OU SECOS</v>
          </cell>
          <cell r="B170" t="str">
            <v>(3º Nível) ABACATES FRESCOS OU SECOS</v>
          </cell>
          <cell r="C170">
            <v>14827646</v>
          </cell>
          <cell r="D170">
            <v>6648791</v>
          </cell>
          <cell r="E170">
            <v>13606169</v>
          </cell>
          <cell r="F170">
            <v>7154457</v>
          </cell>
          <cell r="G170">
            <v>297680</v>
          </cell>
          <cell r="H170">
            <v>146720</v>
          </cell>
          <cell r="I170">
            <v>355344</v>
          </cell>
          <cell r="J170">
            <v>162560</v>
          </cell>
        </row>
        <row r="171">
          <cell r="A171" t="str">
            <v>ABACAXIS FRESCOS OU SECOS</v>
          </cell>
          <cell r="B171" t="str">
            <v>(3º Nível) ABACAXIS FRESCOS OU SECOS</v>
          </cell>
          <cell r="C171">
            <v>200079</v>
          </cell>
          <cell r="D171">
            <v>391398</v>
          </cell>
          <cell r="E171">
            <v>224288</v>
          </cell>
          <cell r="F171">
            <v>332537</v>
          </cell>
          <cell r="G171">
            <v>220483</v>
          </cell>
          <cell r="H171">
            <v>72562</v>
          </cell>
          <cell r="I171">
            <v>95312</v>
          </cell>
          <cell r="J171">
            <v>8222</v>
          </cell>
        </row>
        <row r="172">
          <cell r="A172" t="str">
            <v>ABACAXIS PREPARADOS OU CONSERVADOS</v>
          </cell>
          <cell r="B172" t="str">
            <v>(3º Nível) ABACAXIS PREPARADOS OU CONSERVADOS</v>
          </cell>
          <cell r="C172">
            <v>136398</v>
          </cell>
          <cell r="D172">
            <v>73097</v>
          </cell>
          <cell r="E172">
            <v>101544</v>
          </cell>
          <cell r="F172">
            <v>56889</v>
          </cell>
          <cell r="G172">
            <v>39461</v>
          </cell>
          <cell r="H172">
            <v>35380</v>
          </cell>
          <cell r="I172">
            <v>33143</v>
          </cell>
          <cell r="J172">
            <v>36188</v>
          </cell>
        </row>
        <row r="173">
          <cell r="A173" t="str">
            <v>ABELHAS VIVAS</v>
          </cell>
          <cell r="B173" t="str">
            <v>(3º Nível) ABELHAS VIVAS</v>
          </cell>
          <cell r="C173">
            <v>0</v>
          </cell>
          <cell r="D173">
            <v>0</v>
          </cell>
          <cell r="E173">
            <v>920</v>
          </cell>
          <cell r="F173">
            <v>75</v>
          </cell>
        </row>
        <row r="174">
          <cell r="A174" t="str">
            <v>AÇÚCAR DE BETERRABA EM BRUTO</v>
          </cell>
          <cell r="B174" t="str">
            <v>(3º Nível) AÇÚCAR DE BETERRABA EM BRUTO</v>
          </cell>
          <cell r="C174">
            <v>0</v>
          </cell>
          <cell r="D174">
            <v>0</v>
          </cell>
          <cell r="E174">
            <v>2262</v>
          </cell>
          <cell r="F174">
            <v>2202</v>
          </cell>
          <cell r="G174">
            <v>42667</v>
          </cell>
          <cell r="H174">
            <v>9739</v>
          </cell>
          <cell r="I174">
            <v>57146</v>
          </cell>
          <cell r="J174">
            <v>12719</v>
          </cell>
        </row>
        <row r="175">
          <cell r="A175" t="str">
            <v>AÇÚCAR DE CANA EM BRUTO</v>
          </cell>
          <cell r="B175" t="str">
            <v>(3º Nível) AÇÚCAR DE CANA EM BRUTO</v>
          </cell>
          <cell r="C175">
            <v>2538895185</v>
          </cell>
          <cell r="D175">
            <v>7973879499</v>
          </cell>
          <cell r="E175">
            <v>1932631922</v>
          </cell>
          <cell r="F175">
            <v>6792472678</v>
          </cell>
          <cell r="G175">
            <v>28815</v>
          </cell>
          <cell r="H175">
            <v>14410</v>
          </cell>
          <cell r="I175">
            <v>573745</v>
          </cell>
          <cell r="J175">
            <v>585763</v>
          </cell>
        </row>
        <row r="176">
          <cell r="A176" t="str">
            <v>AÇÚCAR REFINADO</v>
          </cell>
          <cell r="B176" t="str">
            <v>(3º Nível) AÇÚCAR REFINADO</v>
          </cell>
          <cell r="C176">
            <v>671761131</v>
          </cell>
          <cell r="D176">
            <v>1837825888</v>
          </cell>
          <cell r="E176">
            <v>342183795</v>
          </cell>
          <cell r="F176">
            <v>949762273</v>
          </cell>
          <cell r="G176">
            <v>1128587</v>
          </cell>
          <cell r="H176">
            <v>1421635</v>
          </cell>
          <cell r="I176">
            <v>577945</v>
          </cell>
          <cell r="J176">
            <v>587226</v>
          </cell>
        </row>
        <row r="177">
          <cell r="A177" t="str">
            <v>ALBUMINAS</v>
          </cell>
          <cell r="B177" t="str">
            <v>(3º Nível) ALBUMINAS</v>
          </cell>
          <cell r="C177">
            <v>1214609</v>
          </cell>
          <cell r="D177">
            <v>878875</v>
          </cell>
          <cell r="E177">
            <v>619240</v>
          </cell>
          <cell r="F177">
            <v>485940</v>
          </cell>
          <cell r="G177">
            <v>18272551</v>
          </cell>
          <cell r="H177">
            <v>2762904</v>
          </cell>
          <cell r="I177">
            <v>12426737</v>
          </cell>
          <cell r="J177">
            <v>1979796</v>
          </cell>
        </row>
        <row r="178">
          <cell r="A178" t="str">
            <v>ÁLCOOL ETÍLICO</v>
          </cell>
          <cell r="B178" t="str">
            <v>(3º Nível) ÁLCOOL ETÍLICO</v>
          </cell>
          <cell r="C178">
            <v>329769923</v>
          </cell>
          <cell r="D178">
            <v>436114486</v>
          </cell>
          <cell r="E178">
            <v>342509133</v>
          </cell>
          <cell r="F178">
            <v>520832087</v>
          </cell>
          <cell r="G178">
            <v>515953741</v>
          </cell>
          <cell r="H178">
            <v>962351383</v>
          </cell>
          <cell r="I178">
            <v>361955432</v>
          </cell>
          <cell r="J178">
            <v>710379125</v>
          </cell>
        </row>
        <row r="179">
          <cell r="A179" t="str">
            <v>ALGODÃO CARDADO OU PENTEADO</v>
          </cell>
          <cell r="B179" t="str">
            <v>(3º Nível) ALGODÃO CARDADO OU PENTEADO</v>
          </cell>
          <cell r="C179">
            <v>8382</v>
          </cell>
          <cell r="D179">
            <v>414</v>
          </cell>
          <cell r="E179">
            <v>2357</v>
          </cell>
          <cell r="F179">
            <v>119</v>
          </cell>
          <cell r="G179">
            <v>851540</v>
          </cell>
          <cell r="H179">
            <v>201610</v>
          </cell>
          <cell r="I179">
            <v>991073</v>
          </cell>
          <cell r="J179">
            <v>248385</v>
          </cell>
        </row>
        <row r="180">
          <cell r="A180" t="str">
            <v>ALGODÃO NÃO CARDADO NEM PENTEADO</v>
          </cell>
          <cell r="B180" t="str">
            <v>(3º Nível) ALGODÃO NÃO CARDADO NEM PENTEADO</v>
          </cell>
          <cell r="C180">
            <v>405293337</v>
          </cell>
          <cell r="D180">
            <v>236560525</v>
          </cell>
          <cell r="E180">
            <v>910070774</v>
          </cell>
          <cell r="F180">
            <v>533579193</v>
          </cell>
          <cell r="G180">
            <v>17366920</v>
          </cell>
          <cell r="H180">
            <v>9319449</v>
          </cell>
          <cell r="I180">
            <v>2460013</v>
          </cell>
          <cell r="J180">
            <v>952124</v>
          </cell>
        </row>
        <row r="181">
          <cell r="A181" t="str">
            <v>ALHO</v>
          </cell>
          <cell r="B181" t="str">
            <v>(3º Nível) ALHO</v>
          </cell>
          <cell r="C181">
            <v>22151</v>
          </cell>
          <cell r="D181">
            <v>2151</v>
          </cell>
          <cell r="E181">
            <v>111430</v>
          </cell>
          <cell r="F181">
            <v>27437</v>
          </cell>
          <cell r="G181">
            <v>112883264</v>
          </cell>
          <cell r="H181">
            <v>93821454</v>
          </cell>
          <cell r="I181">
            <v>110312262</v>
          </cell>
          <cell r="J181">
            <v>91842120</v>
          </cell>
        </row>
        <row r="182">
          <cell r="A182" t="str">
            <v>ALHO EM PÓ</v>
          </cell>
          <cell r="B182" t="str">
            <v>(3º Nível) ALHO EM PÓ</v>
          </cell>
          <cell r="C182">
            <v>52718</v>
          </cell>
          <cell r="D182">
            <v>18555</v>
          </cell>
          <cell r="E182">
            <v>57374</v>
          </cell>
          <cell r="F182">
            <v>20793</v>
          </cell>
          <cell r="G182">
            <v>2108154</v>
          </cell>
          <cell r="H182">
            <v>875303</v>
          </cell>
          <cell r="I182">
            <v>1514496</v>
          </cell>
          <cell r="J182">
            <v>1051464</v>
          </cell>
        </row>
        <row r="183">
          <cell r="A183" t="str">
            <v>ALIMENTOS PARA CAES E GATOS</v>
          </cell>
          <cell r="B183" t="str">
            <v>(3º Nível) ALIMENTOS PARA CAES E GATOS</v>
          </cell>
          <cell r="C183">
            <v>18640735</v>
          </cell>
          <cell r="D183">
            <v>20137102</v>
          </cell>
          <cell r="E183">
            <v>16476578</v>
          </cell>
          <cell r="F183">
            <v>18717216</v>
          </cell>
          <cell r="G183">
            <v>4445865</v>
          </cell>
          <cell r="H183">
            <v>1751528</v>
          </cell>
          <cell r="I183">
            <v>4938914</v>
          </cell>
          <cell r="J183">
            <v>1954931</v>
          </cell>
        </row>
        <row r="184">
          <cell r="A184" t="str">
            <v>AMEIXAS SECAS</v>
          </cell>
          <cell r="B184" t="str">
            <v>(3º Nível) AMEIXAS SECAS</v>
          </cell>
          <cell r="C184">
            <v>7189</v>
          </cell>
          <cell r="D184">
            <v>1126</v>
          </cell>
          <cell r="E184">
            <v>5849</v>
          </cell>
          <cell r="F184">
            <v>1504</v>
          </cell>
          <cell r="G184">
            <v>7070581</v>
          </cell>
          <cell r="H184">
            <v>4306135</v>
          </cell>
          <cell r="I184">
            <v>7059486</v>
          </cell>
          <cell r="J184">
            <v>4281164</v>
          </cell>
        </row>
        <row r="185">
          <cell r="A185" t="str">
            <v>AMÊNDOA</v>
          </cell>
          <cell r="B185" t="str">
            <v>(3º Nível) AMÊNDOA</v>
          </cell>
          <cell r="C185">
            <v>0</v>
          </cell>
          <cell r="D185">
            <v>0</v>
          </cell>
          <cell r="E185">
            <v>104716</v>
          </cell>
          <cell r="F185">
            <v>16751</v>
          </cell>
          <cell r="G185">
            <v>12345132</v>
          </cell>
          <cell r="H185">
            <v>1848345</v>
          </cell>
          <cell r="I185">
            <v>9562118</v>
          </cell>
          <cell r="J185">
            <v>1395299</v>
          </cell>
        </row>
        <row r="186">
          <cell r="A186" t="str">
            <v>AMENDOIM EM GRÃOS</v>
          </cell>
          <cell r="B186" t="str">
            <v>(3º Nível) AMENDOIM EM GRÃOS</v>
          </cell>
          <cell r="C186">
            <v>105126559</v>
          </cell>
          <cell r="D186">
            <v>95729142</v>
          </cell>
          <cell r="E186">
            <v>111097386</v>
          </cell>
          <cell r="F186">
            <v>97402192</v>
          </cell>
          <cell r="G186">
            <v>1445583</v>
          </cell>
          <cell r="H186">
            <v>778600</v>
          </cell>
          <cell r="I186">
            <v>857150</v>
          </cell>
          <cell r="J186">
            <v>450000</v>
          </cell>
        </row>
        <row r="187">
          <cell r="A187" t="str">
            <v>AMENDOINS PREPARADOS OU CONSERVADOS</v>
          </cell>
          <cell r="B187" t="str">
            <v>(3º Nível) AMENDOINS PREPARADOS OU CONSERVADOS</v>
          </cell>
          <cell r="C187">
            <v>8839001</v>
          </cell>
          <cell r="D187">
            <v>6284015</v>
          </cell>
          <cell r="E187">
            <v>6067264</v>
          </cell>
          <cell r="F187">
            <v>3587884</v>
          </cell>
          <cell r="G187">
            <v>141419</v>
          </cell>
          <cell r="H187">
            <v>42049</v>
          </cell>
          <cell r="I187">
            <v>33489</v>
          </cell>
          <cell r="J187">
            <v>9848</v>
          </cell>
        </row>
        <row r="188">
          <cell r="A188" t="str">
            <v>AMIDO DE MILHO</v>
          </cell>
          <cell r="B188" t="str">
            <v>(3º Nível) AMIDO DE MILHO</v>
          </cell>
          <cell r="C188">
            <v>5276819</v>
          </cell>
          <cell r="D188">
            <v>13714405</v>
          </cell>
          <cell r="E188">
            <v>6947926</v>
          </cell>
          <cell r="F188">
            <v>19944418</v>
          </cell>
          <cell r="G188">
            <v>2281141</v>
          </cell>
          <cell r="H188">
            <v>6406405</v>
          </cell>
          <cell r="I188">
            <v>1550514</v>
          </cell>
          <cell r="J188">
            <v>2800551</v>
          </cell>
        </row>
        <row r="189">
          <cell r="A189" t="str">
            <v>AMIDO DE TRIGO</v>
          </cell>
          <cell r="B189" t="str">
            <v>(3º Nível) AMIDO DE TRIGO</v>
          </cell>
          <cell r="C189">
            <v>0</v>
          </cell>
          <cell r="D189">
            <v>0</v>
          </cell>
          <cell r="E189">
            <v>74</v>
          </cell>
          <cell r="F189">
            <v>44</v>
          </cell>
          <cell r="G189">
            <v>192922</v>
          </cell>
          <cell r="H189">
            <v>416072</v>
          </cell>
          <cell r="I189">
            <v>168840</v>
          </cell>
          <cell r="J189">
            <v>399813</v>
          </cell>
        </row>
        <row r="190">
          <cell r="A190" t="str">
            <v>AMOMOS E CARDAMOMOS</v>
          </cell>
          <cell r="B190" t="str">
            <v>(3º Nível) AMOMOS E CARDAMOMOS</v>
          </cell>
          <cell r="C190">
            <v>0</v>
          </cell>
          <cell r="D190">
            <v>0</v>
          </cell>
          <cell r="E190">
            <v>553</v>
          </cell>
          <cell r="F190">
            <v>11</v>
          </cell>
          <cell r="G190">
            <v>218237</v>
          </cell>
          <cell r="H190">
            <v>16973</v>
          </cell>
          <cell r="I190">
            <v>135200</v>
          </cell>
          <cell r="J190">
            <v>8170</v>
          </cell>
        </row>
        <row r="191">
          <cell r="A191" t="str">
            <v>ARROZ</v>
          </cell>
          <cell r="B191" t="str">
            <v>(3º Nível) ARROZ</v>
          </cell>
          <cell r="C191">
            <v>246430113</v>
          </cell>
          <cell r="D191">
            <v>734224753</v>
          </cell>
          <cell r="E191">
            <v>168464750</v>
          </cell>
          <cell r="F191">
            <v>516384944</v>
          </cell>
          <cell r="G191">
            <v>93462957</v>
          </cell>
          <cell r="H191">
            <v>277447017</v>
          </cell>
          <cell r="I191">
            <v>111203410</v>
          </cell>
          <cell r="J191">
            <v>336603148</v>
          </cell>
        </row>
        <row r="192">
          <cell r="A192" t="str">
            <v>ASININOS E MUARES VIVOS</v>
          </cell>
          <cell r="B192" t="str">
            <v>(3º Nível) ASININOS E MUARES VIVOS</v>
          </cell>
          <cell r="C192">
            <v>0</v>
          </cell>
          <cell r="D192">
            <v>0</v>
          </cell>
          <cell r="E192">
            <v>364</v>
          </cell>
          <cell r="F192">
            <v>23</v>
          </cell>
        </row>
        <row r="193">
          <cell r="A193" t="str">
            <v>ASPARGOS</v>
          </cell>
          <cell r="B193" t="str">
            <v>(3º Nível) ASPARGOS</v>
          </cell>
          <cell r="C193">
            <v>0</v>
          </cell>
          <cell r="D193">
            <v>0</v>
          </cell>
          <cell r="E193">
            <v>10778</v>
          </cell>
          <cell r="F193">
            <v>1483</v>
          </cell>
          <cell r="G193">
            <v>2333957</v>
          </cell>
          <cell r="H193">
            <v>729151</v>
          </cell>
          <cell r="I193">
            <v>2275229</v>
          </cell>
          <cell r="J193">
            <v>714359</v>
          </cell>
        </row>
        <row r="194">
          <cell r="A194" t="str">
            <v>ASPARGOS PREPARADOS OU CONSERVADOS</v>
          </cell>
          <cell r="B194" t="str">
            <v>(3º Nível) ASPARGOS PREPARADOS OU CONSERVADOS</v>
          </cell>
          <cell r="C194">
            <v>0</v>
          </cell>
          <cell r="D194">
            <v>0</v>
          </cell>
          <cell r="E194">
            <v>3901</v>
          </cell>
          <cell r="F194">
            <v>485</v>
          </cell>
          <cell r="G194">
            <v>657296</v>
          </cell>
          <cell r="H194">
            <v>292555</v>
          </cell>
          <cell r="I194">
            <v>453773</v>
          </cell>
          <cell r="J194">
            <v>184696</v>
          </cell>
        </row>
        <row r="195">
          <cell r="A195" t="str">
            <v>ATUM CONGELADO</v>
          </cell>
          <cell r="B195" t="str">
            <v>(3º Nível) ATUM CONGELADO</v>
          </cell>
          <cell r="C195">
            <v>1635496</v>
          </cell>
          <cell r="D195">
            <v>622728</v>
          </cell>
          <cell r="E195">
            <v>3442074</v>
          </cell>
          <cell r="F195">
            <v>1484309</v>
          </cell>
        </row>
        <row r="196">
          <cell r="A196" t="str">
            <v>ATUM, FRESCO OU REFRIGERADO</v>
          </cell>
          <cell r="B196" t="str">
            <v>(3º Nível) ATUM, FRESCO OU REFRIGERADO</v>
          </cell>
          <cell r="C196">
            <v>2329664</v>
          </cell>
          <cell r="D196">
            <v>280683</v>
          </cell>
          <cell r="E196">
            <v>2776002</v>
          </cell>
          <cell r="F196">
            <v>332965</v>
          </cell>
        </row>
        <row r="197">
          <cell r="A197" t="str">
            <v>ATUM, VIVO</v>
          </cell>
          <cell r="B197" t="str">
            <v>(3º Nível) ATUM, VIVO</v>
          </cell>
          <cell r="C197">
            <v>0</v>
          </cell>
          <cell r="D197">
            <v>0</v>
          </cell>
          <cell r="E197">
            <v>152</v>
          </cell>
          <cell r="F197">
            <v>41</v>
          </cell>
        </row>
        <row r="198">
          <cell r="A198" t="str">
            <v>AVEIA</v>
          </cell>
          <cell r="B198" t="str">
            <v>(3º Nível) AVEIA</v>
          </cell>
          <cell r="C198">
            <v>163956</v>
          </cell>
          <cell r="D198">
            <v>1415100</v>
          </cell>
          <cell r="E198">
            <v>282143</v>
          </cell>
          <cell r="F198">
            <v>2144478</v>
          </cell>
          <cell r="G198">
            <v>45000</v>
          </cell>
          <cell r="H198">
            <v>200000</v>
          </cell>
          <cell r="I198">
            <v>12600</v>
          </cell>
          <cell r="J198">
            <v>52500</v>
          </cell>
        </row>
        <row r="199">
          <cell r="A199" t="str">
            <v>AVEIA EM FLOCOS OU ELABORADOS DE OUTRO MODO</v>
          </cell>
          <cell r="B199" t="str">
            <v>(3º Nível) AVEIA EM FLOCOS OU ELABORADOS DE OUTRO MODO</v>
          </cell>
          <cell r="C199">
            <v>46067</v>
          </cell>
          <cell r="D199">
            <v>48941</v>
          </cell>
          <cell r="E199">
            <v>80127</v>
          </cell>
          <cell r="F199">
            <v>94868</v>
          </cell>
          <cell r="G199">
            <v>94571</v>
          </cell>
          <cell r="H199">
            <v>50201</v>
          </cell>
          <cell r="I199">
            <v>20300</v>
          </cell>
          <cell r="J199">
            <v>5434</v>
          </cell>
        </row>
        <row r="200">
          <cell r="A200" t="str">
            <v>AVELÃS</v>
          </cell>
          <cell r="B200" t="str">
            <v>(3º Nível) AVELÃS</v>
          </cell>
          <cell r="C200">
            <v>0</v>
          </cell>
          <cell r="D200">
            <v>0</v>
          </cell>
          <cell r="E200">
            <v>3310</v>
          </cell>
          <cell r="F200">
            <v>1380</v>
          </cell>
          <cell r="G200">
            <v>17977244</v>
          </cell>
          <cell r="H200">
            <v>2055620</v>
          </cell>
          <cell r="I200">
            <v>17577772</v>
          </cell>
          <cell r="J200">
            <v>2211140</v>
          </cell>
        </row>
        <row r="201">
          <cell r="A201" t="str">
            <v>AVES DE RAPINA VIVAS</v>
          </cell>
          <cell r="B201" t="str">
            <v>(3º Nível) AVES DE RAPINA VIVAS</v>
          </cell>
          <cell r="G201">
            <v>824</v>
          </cell>
          <cell r="H201">
            <v>5</v>
          </cell>
          <cell r="I201">
            <v>0</v>
          </cell>
          <cell r="J201">
            <v>0</v>
          </cell>
        </row>
        <row r="202">
          <cell r="A202" t="str">
            <v>AVESTRUZES VIVAS</v>
          </cell>
          <cell r="B202" t="str">
            <v>(3º Nível) AVESTRUZES VIVAS</v>
          </cell>
          <cell r="C202">
            <v>0</v>
          </cell>
          <cell r="D202">
            <v>0</v>
          </cell>
          <cell r="E202">
            <v>2</v>
          </cell>
          <cell r="F202">
            <v>2</v>
          </cell>
        </row>
        <row r="203">
          <cell r="A203" t="str">
            <v>AZEITE DE OLIVA</v>
          </cell>
          <cell r="B203" t="str">
            <v>(3º Nível) AZEITE DE OLIVA</v>
          </cell>
          <cell r="C203">
            <v>19974</v>
          </cell>
          <cell r="D203">
            <v>3039</v>
          </cell>
          <cell r="E203">
            <v>223820</v>
          </cell>
          <cell r="F203">
            <v>47164</v>
          </cell>
          <cell r="G203">
            <v>229090640</v>
          </cell>
          <cell r="H203">
            <v>38940658</v>
          </cell>
          <cell r="I203">
            <v>208692858</v>
          </cell>
          <cell r="J203">
            <v>44227855</v>
          </cell>
        </row>
        <row r="204">
          <cell r="A204" t="str">
            <v>AZEITONAS PREPARADAS OU CONSERVADAS</v>
          </cell>
          <cell r="B204" t="str">
            <v>(3º Nível) AZEITONAS PREPARADAS OU CONSERVADAS</v>
          </cell>
          <cell r="C204">
            <v>291859</v>
          </cell>
          <cell r="D204">
            <v>127059</v>
          </cell>
          <cell r="E204">
            <v>214492</v>
          </cell>
          <cell r="F204">
            <v>78538</v>
          </cell>
          <cell r="G204">
            <v>46945917</v>
          </cell>
          <cell r="H204">
            <v>50986213</v>
          </cell>
          <cell r="I204">
            <v>47266513</v>
          </cell>
          <cell r="J204">
            <v>52980609</v>
          </cell>
        </row>
        <row r="205">
          <cell r="A205" t="str">
            <v>BACALHAU CONGELADO</v>
          </cell>
          <cell r="B205" t="str">
            <v>(3º Nível) BACALHAU CONGELADO</v>
          </cell>
          <cell r="C205">
            <v>0</v>
          </cell>
          <cell r="D205">
            <v>0</v>
          </cell>
          <cell r="E205">
            <v>95488</v>
          </cell>
          <cell r="F205">
            <v>9139</v>
          </cell>
          <cell r="G205">
            <v>24391415</v>
          </cell>
          <cell r="H205">
            <v>2434380</v>
          </cell>
          <cell r="I205">
            <v>23306496</v>
          </cell>
          <cell r="J205">
            <v>2132032</v>
          </cell>
        </row>
        <row r="206">
          <cell r="A206" t="str">
            <v>BACALHAU, FRESCO OU REFRIGERADO</v>
          </cell>
          <cell r="B206" t="str">
            <v>(3º Nível) BACALHAU, FRESCO OU REFRIGERADO</v>
          </cell>
          <cell r="C206">
            <v>0</v>
          </cell>
          <cell r="D206">
            <v>0</v>
          </cell>
          <cell r="E206">
            <v>999</v>
          </cell>
          <cell r="F206">
            <v>102</v>
          </cell>
        </row>
        <row r="207">
          <cell r="A207" t="str">
            <v>BACALHAU, SECOS, SALGADOS OU DEFUMADOS</v>
          </cell>
          <cell r="B207" t="str">
            <v>(3º Nível) BACALHAU, SECOS, SALGADOS OU DEFUMADOS</v>
          </cell>
          <cell r="C207">
            <v>0</v>
          </cell>
          <cell r="D207">
            <v>0</v>
          </cell>
          <cell r="E207">
            <v>6575</v>
          </cell>
          <cell r="F207">
            <v>460</v>
          </cell>
          <cell r="G207">
            <v>49249111</v>
          </cell>
          <cell r="H207">
            <v>5774965</v>
          </cell>
          <cell r="I207">
            <v>52327253</v>
          </cell>
          <cell r="J207">
            <v>5673473</v>
          </cell>
        </row>
        <row r="208">
          <cell r="A208" t="str">
            <v>BANANAS FRESCAS OU SECAS</v>
          </cell>
          <cell r="B208" t="str">
            <v>(3º Nível) BANANAS FRESCAS OU SECAS</v>
          </cell>
          <cell r="C208">
            <v>10773521</v>
          </cell>
          <cell r="D208">
            <v>28760335</v>
          </cell>
          <cell r="E208">
            <v>14011496</v>
          </cell>
          <cell r="F208">
            <v>45094076</v>
          </cell>
          <cell r="G208">
            <v>133690</v>
          </cell>
          <cell r="H208">
            <v>46480</v>
          </cell>
          <cell r="I208">
            <v>140174</v>
          </cell>
          <cell r="J208">
            <v>49307</v>
          </cell>
        </row>
        <row r="209">
          <cell r="A209" t="str">
            <v>BATATA-DOCE</v>
          </cell>
          <cell r="B209" t="str">
            <v>(3º Nível) BATATA-DOCE</v>
          </cell>
          <cell r="C209">
            <v>1317089</v>
          </cell>
          <cell r="D209">
            <v>1371911</v>
          </cell>
          <cell r="E209">
            <v>1990432</v>
          </cell>
          <cell r="F209">
            <v>3635686</v>
          </cell>
          <cell r="G209">
            <v>1775</v>
          </cell>
          <cell r="H209">
            <v>500</v>
          </cell>
          <cell r="I209">
            <v>7100</v>
          </cell>
          <cell r="J209">
            <v>2000</v>
          </cell>
        </row>
        <row r="210">
          <cell r="A210" t="str">
            <v>BATATAS</v>
          </cell>
          <cell r="B210" t="str">
            <v>(3º Nível) BATATAS</v>
          </cell>
          <cell r="C210">
            <v>1040333</v>
          </cell>
          <cell r="D210">
            <v>6324144</v>
          </cell>
          <cell r="E210">
            <v>254443</v>
          </cell>
          <cell r="F210">
            <v>893426</v>
          </cell>
          <cell r="G210">
            <v>4400</v>
          </cell>
          <cell r="H210">
            <v>20000</v>
          </cell>
          <cell r="I210">
            <v>4540101</v>
          </cell>
          <cell r="J210">
            <v>17245797</v>
          </cell>
        </row>
        <row r="211">
          <cell r="A211" t="str">
            <v>BATATAS CONGELADAS</v>
          </cell>
          <cell r="B211" t="str">
            <v>(3º Nível) BATATAS CONGELADAS</v>
          </cell>
          <cell r="C211">
            <v>0</v>
          </cell>
          <cell r="D211">
            <v>0</v>
          </cell>
          <cell r="E211">
            <v>60075</v>
          </cell>
          <cell r="F211">
            <v>49718</v>
          </cell>
          <cell r="G211">
            <v>3382</v>
          </cell>
          <cell r="H211">
            <v>3070</v>
          </cell>
          <cell r="I211">
            <v>0</v>
          </cell>
          <cell r="J211">
            <v>0</v>
          </cell>
        </row>
        <row r="212">
          <cell r="A212" t="str">
            <v>BATATAS PREPARADAS OU CONSERVADAS</v>
          </cell>
          <cell r="B212" t="str">
            <v>(3º Nível) BATATAS PREPARADAS OU CONSERVADAS</v>
          </cell>
          <cell r="C212">
            <v>1338472</v>
          </cell>
          <cell r="D212">
            <v>293587</v>
          </cell>
          <cell r="E212">
            <v>532464</v>
          </cell>
          <cell r="F212">
            <v>133805</v>
          </cell>
          <cell r="G212">
            <v>161631154</v>
          </cell>
          <cell r="H212">
            <v>167865726</v>
          </cell>
          <cell r="I212">
            <v>162769966</v>
          </cell>
          <cell r="J212">
            <v>159694929</v>
          </cell>
        </row>
        <row r="213">
          <cell r="A213" t="str">
            <v>BORRACHA NATURAL</v>
          </cell>
          <cell r="B213" t="str">
            <v>(3º Nível) BORRACHA NATURAL</v>
          </cell>
          <cell r="C213">
            <v>887409</v>
          </cell>
          <cell r="D213">
            <v>330384</v>
          </cell>
          <cell r="E213">
            <v>1297030</v>
          </cell>
          <cell r="F213">
            <v>649603</v>
          </cell>
          <cell r="G213">
            <v>187301790</v>
          </cell>
          <cell r="H213">
            <v>118604094</v>
          </cell>
          <cell r="I213">
            <v>156338309</v>
          </cell>
          <cell r="J213">
            <v>109761142</v>
          </cell>
        </row>
        <row r="214">
          <cell r="A214" t="str">
            <v>BOVINOS VIVOS</v>
          </cell>
          <cell r="B214" t="str">
            <v>(3º Nível) BOVINOS VIVOS</v>
          </cell>
          <cell r="C214">
            <v>267155470</v>
          </cell>
          <cell r="D214">
            <v>106427256</v>
          </cell>
          <cell r="E214">
            <v>180553450</v>
          </cell>
          <cell r="F214">
            <v>92468713</v>
          </cell>
          <cell r="G214">
            <v>10000</v>
          </cell>
          <cell r="H214">
            <v>1845</v>
          </cell>
          <cell r="I214">
            <v>12090</v>
          </cell>
          <cell r="J214">
            <v>3800</v>
          </cell>
        </row>
        <row r="215">
          <cell r="A215" t="str">
            <v>BUBALINOS VIVOS</v>
          </cell>
          <cell r="B215" t="str">
            <v>(3º Nível) BUBALINOS VIVOS</v>
          </cell>
          <cell r="C215">
            <v>0</v>
          </cell>
          <cell r="D215">
            <v>0</v>
          </cell>
          <cell r="E215">
            <v>12100</v>
          </cell>
          <cell r="F215">
            <v>5500</v>
          </cell>
        </row>
        <row r="216">
          <cell r="A216" t="str">
            <v>BULBOS,  TUBÉRCULOS, RIZOMAS E SIMILARES</v>
          </cell>
          <cell r="B216" t="str">
            <v>(3º Nível) BULBOS,  TUBÉRCULOS, RIZOMAS E SIMILARES</v>
          </cell>
          <cell r="C216">
            <v>1943494</v>
          </cell>
          <cell r="D216">
            <v>783372</v>
          </cell>
          <cell r="E216">
            <v>1189154</v>
          </cell>
          <cell r="F216">
            <v>585019</v>
          </cell>
          <cell r="G216">
            <v>3039597</v>
          </cell>
          <cell r="H216">
            <v>948611</v>
          </cell>
          <cell r="I216">
            <v>3483994</v>
          </cell>
          <cell r="J216">
            <v>1095028</v>
          </cell>
        </row>
        <row r="217">
          <cell r="A217" t="str">
            <v>CACAU EM PÓ</v>
          </cell>
          <cell r="B217" t="str">
            <v>(3º Nível) CACAU EM PÓ</v>
          </cell>
          <cell r="C217">
            <v>28087726</v>
          </cell>
          <cell r="D217">
            <v>10960993</v>
          </cell>
          <cell r="E217">
            <v>27732548</v>
          </cell>
          <cell r="F217">
            <v>11208860</v>
          </cell>
          <cell r="G217">
            <v>22628537</v>
          </cell>
          <cell r="H217">
            <v>11685260</v>
          </cell>
          <cell r="I217">
            <v>16304995</v>
          </cell>
          <cell r="J217">
            <v>8089669</v>
          </cell>
        </row>
        <row r="218">
          <cell r="A218" t="str">
            <v>CACAU INTEIRO OU PARTIDO</v>
          </cell>
          <cell r="B218" t="str">
            <v>(3º Nível) CACAU INTEIRO OU PARTIDO</v>
          </cell>
          <cell r="C218">
            <v>698083</v>
          </cell>
          <cell r="D218">
            <v>127039</v>
          </cell>
          <cell r="E218">
            <v>552555</v>
          </cell>
          <cell r="F218">
            <v>138896</v>
          </cell>
          <cell r="G218">
            <v>99434734</v>
          </cell>
          <cell r="H218">
            <v>45452298</v>
          </cell>
          <cell r="I218">
            <v>82502635</v>
          </cell>
          <cell r="J218">
            <v>37051393</v>
          </cell>
        </row>
        <row r="219">
          <cell r="A219" t="str">
            <v>CACHAÇA</v>
          </cell>
          <cell r="B219" t="str">
            <v>(3º Nível) CACHAÇA</v>
          </cell>
          <cell r="C219">
            <v>8003129</v>
          </cell>
          <cell r="D219">
            <v>4085292</v>
          </cell>
          <cell r="E219">
            <v>6767135</v>
          </cell>
          <cell r="F219">
            <v>3539915</v>
          </cell>
          <cell r="G219">
            <v>422721</v>
          </cell>
          <cell r="H219">
            <v>65659</v>
          </cell>
          <cell r="I219">
            <v>517411</v>
          </cell>
          <cell r="J219">
            <v>65024</v>
          </cell>
        </row>
        <row r="220">
          <cell r="A220" t="str">
            <v>CAFÉ SOLÚVEL</v>
          </cell>
          <cell r="B220" t="str">
            <v>(3º Nível) CAFÉ SOLÚVEL</v>
          </cell>
          <cell r="C220">
            <v>244648269</v>
          </cell>
          <cell r="D220">
            <v>34258531</v>
          </cell>
          <cell r="E220">
            <v>259804662</v>
          </cell>
          <cell r="F220">
            <v>42272850</v>
          </cell>
          <cell r="G220">
            <v>1131561</v>
          </cell>
          <cell r="H220">
            <v>97857</v>
          </cell>
          <cell r="I220">
            <v>1821304</v>
          </cell>
          <cell r="J220">
            <v>168899</v>
          </cell>
        </row>
        <row r="221">
          <cell r="A221" t="str">
            <v>CAFÉ TORRADO</v>
          </cell>
          <cell r="B221" t="str">
            <v>(3º Nível) CAFÉ TORRADO</v>
          </cell>
          <cell r="C221">
            <v>5324405</v>
          </cell>
          <cell r="D221">
            <v>729597</v>
          </cell>
          <cell r="E221">
            <v>4421306</v>
          </cell>
          <cell r="F221">
            <v>746886</v>
          </cell>
          <cell r="G221">
            <v>29350514</v>
          </cell>
          <cell r="H221">
            <v>1547476</v>
          </cell>
          <cell r="I221">
            <v>31984820</v>
          </cell>
          <cell r="J221">
            <v>1845415</v>
          </cell>
        </row>
        <row r="222">
          <cell r="A222" t="str">
            <v>CAFÉ VERDE</v>
          </cell>
          <cell r="B222" t="str">
            <v>(3º Nível) CAFÉ VERDE</v>
          </cell>
          <cell r="C222">
            <v>1953464376</v>
          </cell>
          <cell r="D222">
            <v>760757697</v>
          </cell>
          <cell r="E222">
            <v>2275542524</v>
          </cell>
          <cell r="F222">
            <v>1091412664</v>
          </cell>
          <cell r="G222">
            <v>26758</v>
          </cell>
          <cell r="H222">
            <v>10852</v>
          </cell>
          <cell r="I222">
            <v>117173</v>
          </cell>
          <cell r="J222">
            <v>32162</v>
          </cell>
        </row>
        <row r="223">
          <cell r="A223" t="str">
            <v>CALÇADOS DE COURO</v>
          </cell>
          <cell r="B223" t="str">
            <v>(3º Nível) CALÇADOS DE COURO</v>
          </cell>
          <cell r="C223">
            <v>169963138</v>
          </cell>
          <cell r="D223">
            <v>4725867</v>
          </cell>
          <cell r="E223">
            <v>177793406</v>
          </cell>
          <cell r="F223">
            <v>5278865</v>
          </cell>
          <cell r="G223">
            <v>25945307</v>
          </cell>
          <cell r="H223">
            <v>856964</v>
          </cell>
          <cell r="I223">
            <v>30731679</v>
          </cell>
          <cell r="J223">
            <v>918118</v>
          </cell>
        </row>
        <row r="224">
          <cell r="A224" t="str">
            <v>CALDOS E SOPAS E PREPARAÇÕES P/ CALDOS E SOPAS</v>
          </cell>
          <cell r="B224" t="str">
            <v>(3º Nível) CALDOS E SOPAS E PREPARAÇÕES P/ CALDOS E SOPAS</v>
          </cell>
          <cell r="C224">
            <v>5224823</v>
          </cell>
          <cell r="D224">
            <v>2469771</v>
          </cell>
          <cell r="E224">
            <v>2161936</v>
          </cell>
          <cell r="F224">
            <v>1193107</v>
          </cell>
          <cell r="G224">
            <v>670079</v>
          </cell>
          <cell r="H224">
            <v>148347</v>
          </cell>
          <cell r="I224">
            <v>601835</v>
          </cell>
          <cell r="J224">
            <v>120582</v>
          </cell>
        </row>
        <row r="225">
          <cell r="A225" t="str">
            <v>CAMARÕES, CONGELADOS</v>
          </cell>
          <cell r="B225" t="str">
            <v>(3º Nível) CAMARÕES, CONGELADOS</v>
          </cell>
          <cell r="C225">
            <v>1062318</v>
          </cell>
          <cell r="D225">
            <v>67704</v>
          </cell>
          <cell r="E225">
            <v>1278705</v>
          </cell>
          <cell r="F225">
            <v>74757</v>
          </cell>
          <cell r="G225">
            <v>813622</v>
          </cell>
          <cell r="H225">
            <v>64380</v>
          </cell>
          <cell r="I225">
            <v>558826</v>
          </cell>
          <cell r="J225">
            <v>57318</v>
          </cell>
        </row>
        <row r="226">
          <cell r="A226" t="str">
            <v>CAMARÕES, NÃO CONGELADOS</v>
          </cell>
          <cell r="B226" t="str">
            <v>(3º Nível) CAMARÕES, NÃO CONGELADOS</v>
          </cell>
          <cell r="C226">
            <v>0</v>
          </cell>
          <cell r="D226">
            <v>0</v>
          </cell>
          <cell r="E226">
            <v>5268</v>
          </cell>
          <cell r="F226">
            <v>615</v>
          </cell>
        </row>
        <row r="227">
          <cell r="A227" t="str">
            <v>CAMELOS E OUTROS CAMELIDEOS VIVOS</v>
          </cell>
          <cell r="B227" t="str">
            <v>(3º Nível) CAMELOS E OUTROS CAMELIDEOS VIVOS</v>
          </cell>
          <cell r="G227">
            <v>0</v>
          </cell>
          <cell r="H227">
            <v>0</v>
          </cell>
          <cell r="I227">
            <v>12545</v>
          </cell>
          <cell r="J227">
            <v>6540</v>
          </cell>
        </row>
        <row r="228">
          <cell r="A228" t="str">
            <v>CANELA</v>
          </cell>
          <cell r="B228" t="str">
            <v>(3º Nível) CANELA</v>
          </cell>
          <cell r="C228">
            <v>4362</v>
          </cell>
          <cell r="D228">
            <v>1125</v>
          </cell>
          <cell r="E228">
            <v>4097</v>
          </cell>
          <cell r="F228">
            <v>956</v>
          </cell>
          <cell r="G228">
            <v>5736626</v>
          </cell>
          <cell r="H228">
            <v>1721912</v>
          </cell>
          <cell r="I228">
            <v>4475799</v>
          </cell>
          <cell r="J228">
            <v>1394579</v>
          </cell>
        </row>
        <row r="229">
          <cell r="A229" t="str">
            <v>CAQUIS FRESCOS</v>
          </cell>
          <cell r="B229" t="str">
            <v>(3º Nível) CAQUIS FRESCOS</v>
          </cell>
          <cell r="C229">
            <v>543907</v>
          </cell>
          <cell r="D229">
            <v>202760</v>
          </cell>
          <cell r="E229">
            <v>670873</v>
          </cell>
          <cell r="F229">
            <v>281825</v>
          </cell>
          <cell r="G229">
            <v>262966</v>
          </cell>
          <cell r="H229">
            <v>163908</v>
          </cell>
          <cell r="I229">
            <v>619651</v>
          </cell>
          <cell r="J229">
            <v>404101</v>
          </cell>
        </row>
        <row r="230">
          <cell r="A230" t="str">
            <v>CARANGUEJOS, CONGELADOS</v>
          </cell>
          <cell r="B230" t="str">
            <v>(3º Nível) CARANGUEJOS, CONGELADOS</v>
          </cell>
          <cell r="C230">
            <v>66819</v>
          </cell>
          <cell r="D230">
            <v>13680</v>
          </cell>
          <cell r="E230">
            <v>30444</v>
          </cell>
          <cell r="F230">
            <v>7039</v>
          </cell>
          <cell r="G230">
            <v>163000</v>
          </cell>
          <cell r="H230">
            <v>8000</v>
          </cell>
          <cell r="I230">
            <v>459800</v>
          </cell>
          <cell r="J230">
            <v>15796</v>
          </cell>
        </row>
        <row r="231">
          <cell r="A231" t="str">
            <v>CARNE BOVINA in natura</v>
          </cell>
          <cell r="B231" t="str">
            <v>(3º Nível) CARNE BOVINA in natura</v>
          </cell>
          <cell r="C231">
            <v>2187772083</v>
          </cell>
          <cell r="D231">
            <v>534316717</v>
          </cell>
          <cell r="E231">
            <v>2593800156</v>
          </cell>
          <cell r="F231">
            <v>684231244</v>
          </cell>
          <cell r="G231">
            <v>116122736</v>
          </cell>
          <cell r="H231">
            <v>16468882</v>
          </cell>
          <cell r="I231">
            <v>86666528</v>
          </cell>
          <cell r="J231">
            <v>13185586</v>
          </cell>
        </row>
        <row r="232">
          <cell r="A232" t="str">
            <v>CARNE BOVINA INDUSTRIALIZADA</v>
          </cell>
          <cell r="B232" t="str">
            <v>(3º Nível) CARNE BOVINA INDUSTRIALIZADA</v>
          </cell>
          <cell r="C232">
            <v>254277810</v>
          </cell>
          <cell r="D232">
            <v>45873368</v>
          </cell>
          <cell r="E232">
            <v>262092137</v>
          </cell>
          <cell r="F232">
            <v>46123362</v>
          </cell>
          <cell r="G232">
            <v>206600</v>
          </cell>
          <cell r="H232">
            <v>51992</v>
          </cell>
          <cell r="I232">
            <v>30104</v>
          </cell>
          <cell r="J232">
            <v>6218</v>
          </cell>
        </row>
        <row r="233">
          <cell r="A233" t="str">
            <v>CARNE DE FRANGO in natura</v>
          </cell>
          <cell r="B233" t="str">
            <v>(3º Nível) CARNE DE FRANGO in natura</v>
          </cell>
          <cell r="C233">
            <v>2622691870</v>
          </cell>
          <cell r="D233">
            <v>1719312459</v>
          </cell>
          <cell r="E233">
            <v>3246610941</v>
          </cell>
          <cell r="F233">
            <v>1974132056</v>
          </cell>
          <cell r="G233">
            <v>5208332</v>
          </cell>
          <cell r="H233">
            <v>1551510</v>
          </cell>
          <cell r="I233">
            <v>5283925</v>
          </cell>
          <cell r="J233">
            <v>2196118</v>
          </cell>
        </row>
        <row r="234">
          <cell r="A234" t="str">
            <v>CARNE DE FRANGO INDUSTRIALIZADA</v>
          </cell>
          <cell r="B234" t="str">
            <v>(3º Nível) CARNE DE FRANGO INDUSTRIALIZADA</v>
          </cell>
          <cell r="C234">
            <v>228653106</v>
          </cell>
          <cell r="D234">
            <v>86065921</v>
          </cell>
          <cell r="E234">
            <v>147019017</v>
          </cell>
          <cell r="F234">
            <v>49318059</v>
          </cell>
        </row>
        <row r="235">
          <cell r="A235" t="str">
            <v>CARNE DE OVINO in natura</v>
          </cell>
          <cell r="B235" t="str">
            <v>(3º Nível) CARNE DE OVINO in natura</v>
          </cell>
          <cell r="C235">
            <v>0</v>
          </cell>
          <cell r="D235">
            <v>0</v>
          </cell>
          <cell r="E235">
            <v>220887</v>
          </cell>
          <cell r="F235">
            <v>21558</v>
          </cell>
          <cell r="G235">
            <v>22890556</v>
          </cell>
          <cell r="H235">
            <v>3658185</v>
          </cell>
          <cell r="I235">
            <v>13722095</v>
          </cell>
          <cell r="J235">
            <v>2243610</v>
          </cell>
        </row>
        <row r="236">
          <cell r="A236" t="str">
            <v>CARNE DE PATO in natura</v>
          </cell>
          <cell r="B236" t="str">
            <v>(3º Nível) CARNE DE PATO in natura</v>
          </cell>
          <cell r="C236">
            <v>2851164</v>
          </cell>
          <cell r="D236">
            <v>1064334</v>
          </cell>
          <cell r="E236">
            <v>3842628</v>
          </cell>
          <cell r="F236">
            <v>1421703</v>
          </cell>
          <cell r="G236">
            <v>172298</v>
          </cell>
          <cell r="H236">
            <v>8452</v>
          </cell>
          <cell r="I236">
            <v>319015</v>
          </cell>
          <cell r="J236">
            <v>14210</v>
          </cell>
        </row>
        <row r="237">
          <cell r="A237" t="str">
            <v>CARNE DE PERU in natura</v>
          </cell>
          <cell r="B237" t="str">
            <v>(3º Nível) CARNE DE PERU in natura</v>
          </cell>
          <cell r="C237">
            <v>51212233</v>
          </cell>
          <cell r="D237">
            <v>29562459</v>
          </cell>
          <cell r="E237">
            <v>27414861</v>
          </cell>
          <cell r="F237">
            <v>13998821</v>
          </cell>
        </row>
        <row r="238">
          <cell r="A238" t="str">
            <v>CARNE DE PERU INDUSTRIALIZADA</v>
          </cell>
          <cell r="B238" t="str">
            <v>(3º Nível) CARNE DE PERU INDUSTRIALIZADA</v>
          </cell>
          <cell r="C238">
            <v>14027128</v>
          </cell>
          <cell r="D238">
            <v>4411818</v>
          </cell>
          <cell r="E238">
            <v>4884381</v>
          </cell>
          <cell r="F238">
            <v>1791966</v>
          </cell>
        </row>
        <row r="239">
          <cell r="A239" t="str">
            <v>CARNE SUÍNA in natura</v>
          </cell>
          <cell r="B239" t="str">
            <v>(3º Nível) CARNE SUÍNA in natura</v>
          </cell>
          <cell r="C239">
            <v>496125180</v>
          </cell>
          <cell r="D239">
            <v>238036017</v>
          </cell>
          <cell r="E239">
            <v>647536968</v>
          </cell>
          <cell r="F239">
            <v>303070021</v>
          </cell>
        </row>
        <row r="240">
          <cell r="A240" t="str">
            <v>CARNE SUÍNA INDUSTRIALIZADA</v>
          </cell>
          <cell r="B240" t="str">
            <v>(3º Nível) CARNE SUÍNA INDUSTRIALIZADA</v>
          </cell>
          <cell r="C240">
            <v>11934677</v>
          </cell>
          <cell r="D240">
            <v>5133348</v>
          </cell>
          <cell r="E240">
            <v>11650687</v>
          </cell>
          <cell r="F240">
            <v>5441301</v>
          </cell>
          <cell r="G240">
            <v>197771</v>
          </cell>
          <cell r="H240">
            <v>12696</v>
          </cell>
          <cell r="I240">
            <v>67914</v>
          </cell>
          <cell r="J240">
            <v>4854</v>
          </cell>
        </row>
        <row r="241">
          <cell r="A241" t="str">
            <v>CARNES DE CAPRINO in natura</v>
          </cell>
          <cell r="B241" t="str">
            <v>(3º Nível) CARNES DE CAPRINO in natura</v>
          </cell>
          <cell r="C241">
            <v>0</v>
          </cell>
          <cell r="D241">
            <v>0</v>
          </cell>
          <cell r="E241">
            <v>7472</v>
          </cell>
          <cell r="F241">
            <v>813</v>
          </cell>
        </row>
        <row r="242">
          <cell r="A242" t="str">
            <v>CARNES DE CAVALO, ASININO E MUAR</v>
          </cell>
          <cell r="B242" t="str">
            <v>(3º Nível) CARNES DE CAVALO, ASININO E MUAR</v>
          </cell>
          <cell r="C242">
            <v>3487009</v>
          </cell>
          <cell r="D242">
            <v>1533948</v>
          </cell>
          <cell r="E242">
            <v>3129033</v>
          </cell>
          <cell r="F242">
            <v>1287919</v>
          </cell>
        </row>
        <row r="243">
          <cell r="A243" t="str">
            <v>CASEINAS E CASEINATOS</v>
          </cell>
          <cell r="B243" t="str">
            <v>(3º Nível) CASEINAS E CASEINATOS</v>
          </cell>
          <cell r="C243">
            <v>169900</v>
          </cell>
          <cell r="D243">
            <v>8065</v>
          </cell>
          <cell r="E243">
            <v>4106</v>
          </cell>
          <cell r="F243">
            <v>271</v>
          </cell>
          <cell r="G243">
            <v>16098136</v>
          </cell>
          <cell r="H243">
            <v>2283005</v>
          </cell>
          <cell r="I243">
            <v>16614199</v>
          </cell>
          <cell r="J243">
            <v>2572119</v>
          </cell>
        </row>
        <row r="244">
          <cell r="A244" t="str">
            <v>CASTANHA DE CAJÚ</v>
          </cell>
          <cell r="B244" t="str">
            <v>(3º Nível) CASTANHA DE CAJÚ</v>
          </cell>
          <cell r="C244">
            <v>62541911</v>
          </cell>
          <cell r="D244">
            <v>6213759</v>
          </cell>
          <cell r="E244">
            <v>60244034</v>
          </cell>
          <cell r="F244">
            <v>7739633</v>
          </cell>
          <cell r="G244">
            <v>1919548</v>
          </cell>
          <cell r="H244">
            <v>275654</v>
          </cell>
          <cell r="I244">
            <v>4370951</v>
          </cell>
          <cell r="J244">
            <v>5181359</v>
          </cell>
        </row>
        <row r="245">
          <cell r="A245" t="str">
            <v>CASTANHA DO PARÁ</v>
          </cell>
          <cell r="B245" t="str">
            <v>(3º Nível) CASTANHA DO PARÁ</v>
          </cell>
          <cell r="C245">
            <v>38559055</v>
          </cell>
          <cell r="D245">
            <v>11220181</v>
          </cell>
          <cell r="E245">
            <v>10646148</v>
          </cell>
          <cell r="F245">
            <v>4530969</v>
          </cell>
          <cell r="G245">
            <v>0</v>
          </cell>
          <cell r="H245">
            <v>0</v>
          </cell>
          <cell r="I245">
            <v>259241</v>
          </cell>
          <cell r="J245">
            <v>73128</v>
          </cell>
        </row>
        <row r="246">
          <cell r="A246" t="str">
            <v>CASULOS DE BICHO-DA-SEDA E SEDA CRUA</v>
          </cell>
          <cell r="B246" t="str">
            <v>(3º Nível) CASULOS DE BICHO-DA-SEDA E SEDA CRUA</v>
          </cell>
          <cell r="G246">
            <v>1539643</v>
          </cell>
          <cell r="H246">
            <v>19853</v>
          </cell>
          <cell r="I246">
            <v>830774</v>
          </cell>
          <cell r="J246">
            <v>13954</v>
          </cell>
        </row>
        <row r="247">
          <cell r="A247" t="str">
            <v>CAVALOS VIVOS</v>
          </cell>
          <cell r="B247" t="str">
            <v>(3º Nível) CAVALOS VIVOS</v>
          </cell>
          <cell r="C247">
            <v>4598898</v>
          </cell>
          <cell r="D247">
            <v>103930</v>
          </cell>
          <cell r="E247">
            <v>7874681</v>
          </cell>
          <cell r="F247">
            <v>117277</v>
          </cell>
          <cell r="G247">
            <v>2579017</v>
          </cell>
          <cell r="H247">
            <v>49650</v>
          </cell>
          <cell r="I247">
            <v>2448677</v>
          </cell>
          <cell r="J247">
            <v>32530</v>
          </cell>
        </row>
        <row r="248">
          <cell r="A248" t="str">
            <v>CEBOLAS</v>
          </cell>
          <cell r="B248" t="str">
            <v>(3º Nível) CEBOLAS</v>
          </cell>
          <cell r="C248">
            <v>360474</v>
          </cell>
          <cell r="D248">
            <v>2007350</v>
          </cell>
          <cell r="E248">
            <v>211737</v>
          </cell>
          <cell r="F248">
            <v>270765</v>
          </cell>
          <cell r="G248">
            <v>32861216</v>
          </cell>
          <cell r="H248">
            <v>115640317</v>
          </cell>
          <cell r="I248">
            <v>31326254</v>
          </cell>
          <cell r="J248">
            <v>145706962</v>
          </cell>
        </row>
        <row r="249">
          <cell r="A249" t="str">
            <v>CEBOLAS SECAS</v>
          </cell>
          <cell r="B249" t="str">
            <v>(3º Nível) CEBOLAS SECAS</v>
          </cell>
          <cell r="C249">
            <v>61200</v>
          </cell>
          <cell r="D249">
            <v>290022</v>
          </cell>
          <cell r="E249">
            <v>82741</v>
          </cell>
          <cell r="F249">
            <v>87051</v>
          </cell>
          <cell r="G249">
            <v>5270451</v>
          </cell>
          <cell r="H249">
            <v>3033130</v>
          </cell>
          <cell r="I249">
            <v>5401291</v>
          </cell>
          <cell r="J249">
            <v>3417704</v>
          </cell>
        </row>
        <row r="250">
          <cell r="A250" t="str">
            <v>CELULOSE</v>
          </cell>
          <cell r="B250" t="str">
            <v>(3º Nível) CELULOSE</v>
          </cell>
          <cell r="C250">
            <v>4338238157</v>
          </cell>
          <cell r="D250">
            <v>7963134606</v>
          </cell>
          <cell r="E250">
            <v>4476701208</v>
          </cell>
          <cell r="F250">
            <v>8086939538</v>
          </cell>
          <cell r="G250">
            <v>82159939</v>
          </cell>
          <cell r="H250">
            <v>101572979</v>
          </cell>
          <cell r="I250">
            <v>102674462</v>
          </cell>
          <cell r="J250">
            <v>170968579</v>
          </cell>
        </row>
        <row r="251">
          <cell r="A251" t="str">
            <v>CENOURAS E NABOS</v>
          </cell>
          <cell r="B251" t="str">
            <v>(3º Nível) CENOURAS E NABOS</v>
          </cell>
          <cell r="C251">
            <v>112469</v>
          </cell>
          <cell r="D251">
            <v>429038</v>
          </cell>
          <cell r="E251">
            <v>145075</v>
          </cell>
          <cell r="F251">
            <v>125335</v>
          </cell>
          <cell r="G251">
            <v>422652</v>
          </cell>
          <cell r="H251">
            <v>218777</v>
          </cell>
          <cell r="I251">
            <v>442856</v>
          </cell>
          <cell r="J251">
            <v>223375</v>
          </cell>
        </row>
        <row r="252">
          <cell r="A252" t="str">
            <v>CENTEIO</v>
          </cell>
          <cell r="B252" t="str">
            <v>(3º Nível) CENTEIO</v>
          </cell>
          <cell r="C252">
            <v>0</v>
          </cell>
          <cell r="D252">
            <v>0</v>
          </cell>
          <cell r="E252">
            <v>82</v>
          </cell>
          <cell r="F252">
            <v>14</v>
          </cell>
        </row>
        <row r="253">
          <cell r="A253" t="str">
            <v>CERAS DE ABELHA</v>
          </cell>
          <cell r="B253" t="str">
            <v>(3º Nível) CERAS DE ABELHA</v>
          </cell>
          <cell r="C253">
            <v>2185400</v>
          </cell>
          <cell r="D253">
            <v>12953</v>
          </cell>
          <cell r="E253">
            <v>4607961</v>
          </cell>
          <cell r="F253">
            <v>21366</v>
          </cell>
        </row>
        <row r="254">
          <cell r="A254" t="str">
            <v>CERDAS E PÊLOS DE ANIMAIS</v>
          </cell>
          <cell r="B254" t="str">
            <v>(3º Nível) CERDAS E PÊLOS DE ANIMAIS</v>
          </cell>
          <cell r="C254">
            <v>361484</v>
          </cell>
          <cell r="D254">
            <v>1141</v>
          </cell>
          <cell r="E254">
            <v>502963</v>
          </cell>
          <cell r="F254">
            <v>62988</v>
          </cell>
          <cell r="G254">
            <v>1923433</v>
          </cell>
          <cell r="H254">
            <v>179485</v>
          </cell>
          <cell r="I254">
            <v>1803237</v>
          </cell>
          <cell r="J254">
            <v>173920</v>
          </cell>
        </row>
        <row r="255">
          <cell r="A255" t="str">
            <v>CEREJAS FRESCAS</v>
          </cell>
          <cell r="B255" t="str">
            <v>(3º Nível) CEREJAS FRESCAS</v>
          </cell>
          <cell r="C255">
            <v>0</v>
          </cell>
          <cell r="D255">
            <v>0</v>
          </cell>
          <cell r="E255">
            <v>254</v>
          </cell>
          <cell r="F255">
            <v>122</v>
          </cell>
          <cell r="G255">
            <v>1352838</v>
          </cell>
          <cell r="H255">
            <v>311391</v>
          </cell>
          <cell r="I255">
            <v>1698571</v>
          </cell>
          <cell r="J255">
            <v>299152</v>
          </cell>
        </row>
        <row r="256">
          <cell r="A256" t="str">
            <v>CEREJAS PREPARADAS OU CONSERVADAS</v>
          </cell>
          <cell r="B256" t="str">
            <v>(3º Nível) CEREJAS PREPARADAS OU CONSERVADAS</v>
          </cell>
          <cell r="C256">
            <v>38023</v>
          </cell>
          <cell r="D256">
            <v>6557</v>
          </cell>
          <cell r="E256">
            <v>26408</v>
          </cell>
          <cell r="F256">
            <v>3305</v>
          </cell>
          <cell r="G256">
            <v>3951480</v>
          </cell>
          <cell r="H256">
            <v>1490450</v>
          </cell>
          <cell r="I256">
            <v>4300058</v>
          </cell>
          <cell r="J256">
            <v>1716318</v>
          </cell>
        </row>
        <row r="257">
          <cell r="A257" t="str">
            <v>CERVEJA</v>
          </cell>
          <cell r="B257" t="str">
            <v>(3º Nível) CERVEJA</v>
          </cell>
          <cell r="C257">
            <v>41348893</v>
          </cell>
          <cell r="D257">
            <v>63860644</v>
          </cell>
          <cell r="E257">
            <v>34317561</v>
          </cell>
          <cell r="F257">
            <v>51006371</v>
          </cell>
          <cell r="G257">
            <v>18202558</v>
          </cell>
          <cell r="H257">
            <v>19056195</v>
          </cell>
          <cell r="I257">
            <v>33334742</v>
          </cell>
          <cell r="J257">
            <v>37221125</v>
          </cell>
        </row>
        <row r="258">
          <cell r="A258" t="str">
            <v>CEVADA</v>
          </cell>
          <cell r="B258" t="str">
            <v>(3º Nível) CEVADA</v>
          </cell>
          <cell r="C258">
            <v>16</v>
          </cell>
          <cell r="D258">
            <v>5</v>
          </cell>
          <cell r="E258">
            <v>1855</v>
          </cell>
          <cell r="F258">
            <v>547</v>
          </cell>
          <cell r="G258">
            <v>82225598</v>
          </cell>
          <cell r="H258">
            <v>332576212</v>
          </cell>
          <cell r="I258">
            <v>127096665</v>
          </cell>
          <cell r="J258">
            <v>455353375</v>
          </cell>
        </row>
        <row r="259">
          <cell r="A259" t="str">
            <v>CHÁ PRETO</v>
          </cell>
          <cell r="B259" t="str">
            <v>(3º Nível) CHÁ PRETO</v>
          </cell>
          <cell r="C259">
            <v>53813</v>
          </cell>
          <cell r="D259">
            <v>8122</v>
          </cell>
          <cell r="E259">
            <v>19770</v>
          </cell>
          <cell r="F259">
            <v>6352</v>
          </cell>
          <cell r="G259">
            <v>799852</v>
          </cell>
          <cell r="H259">
            <v>197743</v>
          </cell>
          <cell r="I259">
            <v>923449</v>
          </cell>
          <cell r="J259">
            <v>121951</v>
          </cell>
        </row>
        <row r="260">
          <cell r="A260" t="str">
            <v>CHÁ VERDE</v>
          </cell>
          <cell r="B260" t="str">
            <v>(3º Nível) CHÁ VERDE</v>
          </cell>
          <cell r="C260">
            <v>994165</v>
          </cell>
          <cell r="D260">
            <v>119400</v>
          </cell>
          <cell r="E260">
            <v>917168</v>
          </cell>
          <cell r="F260">
            <v>147220</v>
          </cell>
          <cell r="G260">
            <v>942829</v>
          </cell>
          <cell r="H260">
            <v>220020</v>
          </cell>
          <cell r="I260">
            <v>908060</v>
          </cell>
          <cell r="J260">
            <v>266158</v>
          </cell>
        </row>
        <row r="261">
          <cell r="A261" t="str">
            <v>CHARUTOS E CIGARRILHAS</v>
          </cell>
          <cell r="B261" t="str">
            <v>(3º Nível) CHARUTOS E CIGARRILHAS</v>
          </cell>
          <cell r="C261">
            <v>124313</v>
          </cell>
          <cell r="D261">
            <v>2678</v>
          </cell>
          <cell r="E261">
            <v>123766</v>
          </cell>
          <cell r="F261">
            <v>1404</v>
          </cell>
          <cell r="G261">
            <v>899184</v>
          </cell>
          <cell r="H261">
            <v>32113</v>
          </cell>
          <cell r="I261">
            <v>964746</v>
          </cell>
          <cell r="J261">
            <v>29259</v>
          </cell>
        </row>
        <row r="262">
          <cell r="A262" t="str">
            <v>CHICÓRIA</v>
          </cell>
          <cell r="B262" t="str">
            <v>(3º Nível) CHICÓRIA</v>
          </cell>
          <cell r="C262">
            <v>0</v>
          </cell>
          <cell r="D262">
            <v>0</v>
          </cell>
          <cell r="E262">
            <v>24817</v>
          </cell>
          <cell r="F262">
            <v>17663</v>
          </cell>
          <cell r="G262">
            <v>25346</v>
          </cell>
          <cell r="H262">
            <v>11200</v>
          </cell>
          <cell r="I262">
            <v>2459</v>
          </cell>
          <cell r="J262">
            <v>1280</v>
          </cell>
        </row>
        <row r="263">
          <cell r="A263" t="str">
            <v>CHOCOLATE E PREPARAÇÕES ALIM. CONT. CACAU</v>
          </cell>
          <cell r="B263" t="str">
            <v>(3º Nível) CHOCOLATE E PREPARAÇÕES ALIM. CONT. CACAU</v>
          </cell>
          <cell r="C263">
            <v>54317181</v>
          </cell>
          <cell r="D263">
            <v>13570228</v>
          </cell>
          <cell r="E263">
            <v>55548752</v>
          </cell>
          <cell r="F263">
            <v>14288205</v>
          </cell>
          <cell r="G263">
            <v>79930566</v>
          </cell>
          <cell r="H263">
            <v>70535931</v>
          </cell>
          <cell r="I263">
            <v>70228149</v>
          </cell>
          <cell r="J263">
            <v>10369288</v>
          </cell>
        </row>
        <row r="264">
          <cell r="A264" t="str">
            <v>CIGARROS</v>
          </cell>
          <cell r="B264" t="str">
            <v>(3º Nível) CIGARROS</v>
          </cell>
          <cell r="C264">
            <v>7875658</v>
          </cell>
          <cell r="D264">
            <v>970887</v>
          </cell>
          <cell r="E264">
            <v>7192719</v>
          </cell>
          <cell r="F264">
            <v>753393</v>
          </cell>
          <cell r="G264">
            <v>11041953</v>
          </cell>
          <cell r="H264">
            <v>783748</v>
          </cell>
          <cell r="I264">
            <v>3182935</v>
          </cell>
          <cell r="J264">
            <v>216325</v>
          </cell>
        </row>
        <row r="265">
          <cell r="A265" t="str">
            <v>CLEMENTINAS</v>
          </cell>
          <cell r="B265" t="str">
            <v>(3º Nível) CLEMENTINAS</v>
          </cell>
          <cell r="G265">
            <v>272133</v>
          </cell>
          <cell r="H265">
            <v>276992</v>
          </cell>
          <cell r="I265">
            <v>580531</v>
          </cell>
          <cell r="J265">
            <v>671471</v>
          </cell>
        </row>
        <row r="266">
          <cell r="A266" t="str">
            <v>COCOS (ENDOCARPO)</v>
          </cell>
          <cell r="B266" t="str">
            <v>(3º Nível) COCOS (ENDOCARPO)</v>
          </cell>
          <cell r="C266">
            <v>65325</v>
          </cell>
          <cell r="D266">
            <v>174200</v>
          </cell>
          <cell r="E266">
            <v>40197</v>
          </cell>
          <cell r="F266">
            <v>73371</v>
          </cell>
        </row>
        <row r="267">
          <cell r="A267" t="str">
            <v>COCOS FRESCOS OU SECOS</v>
          </cell>
          <cell r="B267" t="str">
            <v>(3º Nível) COCOS FRESCOS OU SECOS</v>
          </cell>
          <cell r="C267">
            <v>435236</v>
          </cell>
          <cell r="D267">
            <v>580563</v>
          </cell>
          <cell r="E267">
            <v>513845</v>
          </cell>
          <cell r="F267">
            <v>455703</v>
          </cell>
          <cell r="G267">
            <v>13151474</v>
          </cell>
          <cell r="H267">
            <v>7173121</v>
          </cell>
          <cell r="I267">
            <v>10069515</v>
          </cell>
          <cell r="J267">
            <v>7331422</v>
          </cell>
        </row>
        <row r="268">
          <cell r="A268" t="str">
            <v>COGUMELOS</v>
          </cell>
          <cell r="B268" t="str">
            <v>(3º Nível) COGUMELOS</v>
          </cell>
          <cell r="C268">
            <v>73708</v>
          </cell>
          <cell r="D268">
            <v>1324</v>
          </cell>
          <cell r="E268">
            <v>113191</v>
          </cell>
          <cell r="F268">
            <v>11226</v>
          </cell>
          <cell r="G268">
            <v>19563</v>
          </cell>
          <cell r="H268">
            <v>10</v>
          </cell>
          <cell r="I268">
            <v>28362</v>
          </cell>
          <cell r="J268">
            <v>89</v>
          </cell>
        </row>
        <row r="269">
          <cell r="A269" t="str">
            <v>COGUMELOS E TRUFAS PREPARADOS OU CONSERVADOS</v>
          </cell>
          <cell r="B269" t="str">
            <v>(3º Nível) COGUMELOS E TRUFAS PREPARADOS OU CONSERVADOS</v>
          </cell>
          <cell r="C269">
            <v>100195</v>
          </cell>
          <cell r="D269">
            <v>16184</v>
          </cell>
          <cell r="E269">
            <v>139413</v>
          </cell>
          <cell r="F269">
            <v>21114</v>
          </cell>
          <cell r="G269">
            <v>8584864</v>
          </cell>
          <cell r="H269">
            <v>5298609</v>
          </cell>
          <cell r="I269">
            <v>12035931</v>
          </cell>
          <cell r="J269">
            <v>7193766</v>
          </cell>
        </row>
        <row r="270">
          <cell r="A270" t="str">
            <v>COGUMELOS E TRUFAS SECOS</v>
          </cell>
          <cell r="B270" t="str">
            <v>(3º Nível) COGUMELOS E TRUFAS SECOS</v>
          </cell>
          <cell r="C270">
            <v>139545</v>
          </cell>
          <cell r="D270">
            <v>545</v>
          </cell>
          <cell r="E270">
            <v>154584</v>
          </cell>
          <cell r="F270">
            <v>1077</v>
          </cell>
          <cell r="G270">
            <v>1320881</v>
          </cell>
          <cell r="H270">
            <v>163871</v>
          </cell>
          <cell r="I270">
            <v>1146501</v>
          </cell>
          <cell r="J270">
            <v>163881</v>
          </cell>
        </row>
        <row r="271">
          <cell r="A271" t="str">
            <v>COLOFONIAS, ÁCIDOS RESÍNICOS E SEUS DERIVADOS</v>
          </cell>
          <cell r="B271" t="str">
            <v>(3º Nível) COLOFONIAS, ÁCIDOS RESÍNICOS E SEUS DERIVADOS</v>
          </cell>
          <cell r="C271">
            <v>57271077</v>
          </cell>
          <cell r="D271">
            <v>44318964</v>
          </cell>
          <cell r="E271">
            <v>54748539</v>
          </cell>
          <cell r="F271">
            <v>53699861</v>
          </cell>
          <cell r="G271">
            <v>5453048</v>
          </cell>
          <cell r="H271">
            <v>2186175</v>
          </cell>
          <cell r="I271">
            <v>4845284</v>
          </cell>
          <cell r="J271">
            <v>1909832</v>
          </cell>
        </row>
        <row r="272">
          <cell r="A272" t="str">
            <v>CONDIMENTOS E TEMPEROS</v>
          </cell>
          <cell r="B272" t="str">
            <v>(3º Nível) CONDIMENTOS E TEMPEROS</v>
          </cell>
          <cell r="C272">
            <v>5064271</v>
          </cell>
          <cell r="D272">
            <v>1378975</v>
          </cell>
          <cell r="E272">
            <v>3954735</v>
          </cell>
          <cell r="F272">
            <v>1348210</v>
          </cell>
          <cell r="G272">
            <v>7929703</v>
          </cell>
          <cell r="H272">
            <v>1701489</v>
          </cell>
          <cell r="I272">
            <v>8660346</v>
          </cell>
          <cell r="J272">
            <v>2088950</v>
          </cell>
        </row>
        <row r="273">
          <cell r="A273" t="str">
            <v>CONES DE LÚPULO</v>
          </cell>
          <cell r="B273" t="str">
            <v>(3º Nível) CONES DE LÚPULO</v>
          </cell>
          <cell r="C273">
            <v>0</v>
          </cell>
          <cell r="D273">
            <v>0</v>
          </cell>
          <cell r="E273">
            <v>20</v>
          </cell>
          <cell r="F273">
            <v>1</v>
          </cell>
          <cell r="G273">
            <v>17969</v>
          </cell>
          <cell r="H273">
            <v>2268</v>
          </cell>
          <cell r="I273">
            <v>21027</v>
          </cell>
          <cell r="J273">
            <v>2727</v>
          </cell>
        </row>
        <row r="274">
          <cell r="A274" t="str">
            <v>CONES DE LÚPULO E LUPULINA</v>
          </cell>
          <cell r="B274" t="str">
            <v>(3º Nível) CONES DE LÚPULO E LUPULINA</v>
          </cell>
          <cell r="C274">
            <v>13947</v>
          </cell>
          <cell r="D274">
            <v>390</v>
          </cell>
          <cell r="E274">
            <v>29940</v>
          </cell>
          <cell r="F274">
            <v>996</v>
          </cell>
          <cell r="G274">
            <v>14609989</v>
          </cell>
          <cell r="H274">
            <v>1118724</v>
          </cell>
          <cell r="I274">
            <v>18196312</v>
          </cell>
          <cell r="J274">
            <v>1222514</v>
          </cell>
        </row>
        <row r="275">
          <cell r="A275" t="str">
            <v>CORDÉIS E DEMAIS PRODUTOS DO SISAL OU OUTRAS FIBRAS 'AGAVE'</v>
          </cell>
          <cell r="B275" t="str">
            <v>(3º Nível) CORDÉIS E DEMAIS PRODUTOS DO SISAL OU OUTRAS FIBRAS 'AGAVE'</v>
          </cell>
          <cell r="C275">
            <v>15655072</v>
          </cell>
          <cell r="D275">
            <v>7250241</v>
          </cell>
          <cell r="E275">
            <v>15764130</v>
          </cell>
          <cell r="F275">
            <v>9036490</v>
          </cell>
          <cell r="G275">
            <v>38566</v>
          </cell>
          <cell r="H275">
            <v>5847</v>
          </cell>
          <cell r="I275">
            <v>24127</v>
          </cell>
          <cell r="J275">
            <v>6610</v>
          </cell>
        </row>
        <row r="276">
          <cell r="A276" t="str">
            <v>CORTIÇA</v>
          </cell>
          <cell r="B276" t="str">
            <v>(3º Nível) CORTIÇA</v>
          </cell>
          <cell r="C276">
            <v>199838</v>
          </cell>
          <cell r="D276">
            <v>9633</v>
          </cell>
          <cell r="E276">
            <v>118471</v>
          </cell>
          <cell r="F276">
            <v>8327</v>
          </cell>
          <cell r="G276">
            <v>4499136</v>
          </cell>
          <cell r="H276">
            <v>685235</v>
          </cell>
          <cell r="I276">
            <v>4502448</v>
          </cell>
          <cell r="J276">
            <v>803842</v>
          </cell>
        </row>
        <row r="277">
          <cell r="A277" t="str">
            <v>COUROS/PELES ACAMURÇADOS</v>
          </cell>
          <cell r="B277" t="str">
            <v>(3º Nível) COUROS/PELES ACAMURÇADOS</v>
          </cell>
          <cell r="C277">
            <v>1763289</v>
          </cell>
          <cell r="D277">
            <v>109660</v>
          </cell>
          <cell r="E277">
            <v>1909416</v>
          </cell>
          <cell r="F277">
            <v>173920</v>
          </cell>
          <cell r="G277">
            <v>519577</v>
          </cell>
          <cell r="H277">
            <v>12909</v>
          </cell>
          <cell r="I277">
            <v>586439</v>
          </cell>
          <cell r="J277">
            <v>18707</v>
          </cell>
        </row>
        <row r="278">
          <cell r="A278" t="str">
            <v>COUROS/PELES DE BOVINOS OU EQUÍDEOS, EM BRUTO</v>
          </cell>
          <cell r="B278" t="str">
            <v>(3º Nível) COUROS/PELES DE BOVINOS OU EQUÍDEOS, EM BRUTO</v>
          </cell>
          <cell r="C278">
            <v>1667687</v>
          </cell>
          <cell r="D278">
            <v>2465976</v>
          </cell>
          <cell r="E278">
            <v>1561341</v>
          </cell>
          <cell r="F278">
            <v>2586885</v>
          </cell>
          <cell r="G278">
            <v>5614917</v>
          </cell>
          <cell r="H278">
            <v>3799556</v>
          </cell>
          <cell r="I278">
            <v>7862256</v>
          </cell>
          <cell r="J278">
            <v>8735743</v>
          </cell>
        </row>
        <row r="279">
          <cell r="A279" t="str">
            <v>COUROS/PELES DE BOVINOS, CRUST</v>
          </cell>
          <cell r="B279" t="str">
            <v>(3º Nível) COUROS/PELES DE BOVINOS, CRUST</v>
          </cell>
          <cell r="C279">
            <v>67579746</v>
          </cell>
          <cell r="D279">
            <v>11600272</v>
          </cell>
          <cell r="E279">
            <v>49528270</v>
          </cell>
          <cell r="F279">
            <v>4833006</v>
          </cell>
          <cell r="G279">
            <v>295301</v>
          </cell>
          <cell r="H279">
            <v>30099</v>
          </cell>
          <cell r="I279">
            <v>1337593</v>
          </cell>
          <cell r="J279">
            <v>154977</v>
          </cell>
        </row>
        <row r="280">
          <cell r="A280" t="str">
            <v>COUROS/PELES DE BOVINOS, CURTIDO, WET BLUE</v>
          </cell>
          <cell r="B280" t="str">
            <v>(3º Nível) COUROS/PELES DE BOVINOS, CURTIDO, WET BLUE</v>
          </cell>
          <cell r="C280">
            <v>2071226</v>
          </cell>
          <cell r="D280">
            <v>1461200</v>
          </cell>
          <cell r="E280">
            <v>545090</v>
          </cell>
          <cell r="F280">
            <v>444973</v>
          </cell>
        </row>
        <row r="281">
          <cell r="A281" t="str">
            <v>COUROS/PELES DE BOVINOS, PREPARADOS</v>
          </cell>
          <cell r="B281" t="str">
            <v>(3º Nível) COUROS/PELES DE BOVINOS, PREPARADOS</v>
          </cell>
          <cell r="C281">
            <v>454578219</v>
          </cell>
          <cell r="D281">
            <v>30240614</v>
          </cell>
          <cell r="E281">
            <v>369701462</v>
          </cell>
          <cell r="F281">
            <v>30619925</v>
          </cell>
          <cell r="G281">
            <v>3159267</v>
          </cell>
          <cell r="H281">
            <v>345733</v>
          </cell>
          <cell r="I281">
            <v>1811108</v>
          </cell>
          <cell r="J281">
            <v>220971</v>
          </cell>
        </row>
        <row r="282">
          <cell r="A282" t="str">
            <v>COUROS/PELES DE CAPRINOS, CRUST</v>
          </cell>
          <cell r="B282" t="str">
            <v>(3º Nível) COUROS/PELES DE CAPRINOS, CRUST</v>
          </cell>
          <cell r="C282">
            <v>709</v>
          </cell>
          <cell r="D282">
            <v>29</v>
          </cell>
          <cell r="E282">
            <v>24042</v>
          </cell>
          <cell r="F282">
            <v>1370</v>
          </cell>
          <cell r="G282">
            <v>500801</v>
          </cell>
          <cell r="H282">
            <v>15749</v>
          </cell>
          <cell r="I282">
            <v>203425</v>
          </cell>
          <cell r="J282">
            <v>8106</v>
          </cell>
        </row>
        <row r="283">
          <cell r="A283" t="str">
            <v>COUROS/PELES DE CAPRINOS, CURTIDOS, WET BLUE</v>
          </cell>
          <cell r="B283" t="str">
            <v>(3º Nível) COUROS/PELES DE CAPRINOS, CURTIDOS, WET BLUE</v>
          </cell>
          <cell r="C283">
            <v>333285</v>
          </cell>
          <cell r="D283">
            <v>53743</v>
          </cell>
          <cell r="E283">
            <v>1042648</v>
          </cell>
          <cell r="F283">
            <v>171035</v>
          </cell>
          <cell r="G283">
            <v>0</v>
          </cell>
          <cell r="H283">
            <v>0</v>
          </cell>
          <cell r="I283">
            <v>84857</v>
          </cell>
          <cell r="J283">
            <v>21551</v>
          </cell>
        </row>
        <row r="284">
          <cell r="A284" t="str">
            <v>COUROS/PELES DE CAPRINOS, PREPARADOS</v>
          </cell>
          <cell r="B284" t="str">
            <v>(3º Nível) COUROS/PELES DE CAPRINOS, PREPARADOS</v>
          </cell>
          <cell r="C284">
            <v>130128</v>
          </cell>
          <cell r="D284">
            <v>2854</v>
          </cell>
          <cell r="E284">
            <v>47134</v>
          </cell>
          <cell r="F284">
            <v>1465</v>
          </cell>
          <cell r="G284">
            <v>238106</v>
          </cell>
          <cell r="H284">
            <v>5171</v>
          </cell>
          <cell r="I284">
            <v>519857</v>
          </cell>
          <cell r="J284">
            <v>13045</v>
          </cell>
        </row>
        <row r="285">
          <cell r="A285" t="str">
            <v>COUROS/PELES DE EQUÍDEOS, CRUST</v>
          </cell>
          <cell r="B285" t="str">
            <v>(3º Nível) COUROS/PELES DE EQUÍDEOS, CRUST</v>
          </cell>
          <cell r="C285">
            <v>0</v>
          </cell>
          <cell r="D285">
            <v>0</v>
          </cell>
          <cell r="E285">
            <v>16844</v>
          </cell>
          <cell r="F285">
            <v>1900</v>
          </cell>
        </row>
        <row r="286">
          <cell r="A286" t="str">
            <v>COUROS/PELES DE EQUÍDEOS, CURTIDO</v>
          </cell>
          <cell r="B286" t="str">
            <v>(3º Nível) COUROS/PELES DE EQUÍDEOS, CURTIDO</v>
          </cell>
          <cell r="C286">
            <v>0</v>
          </cell>
          <cell r="D286">
            <v>0</v>
          </cell>
          <cell r="E286">
            <v>18601</v>
          </cell>
          <cell r="F286">
            <v>20458</v>
          </cell>
        </row>
        <row r="287">
          <cell r="A287" t="str">
            <v>COUROS/PELES DE EQUÍDEOS, PREPARADOS</v>
          </cell>
          <cell r="B287" t="str">
            <v>(3º Nível) COUROS/PELES DE EQUÍDEOS, PREPARADOS</v>
          </cell>
          <cell r="C287">
            <v>24</v>
          </cell>
          <cell r="D287">
            <v>2</v>
          </cell>
          <cell r="E287">
            <v>18379</v>
          </cell>
          <cell r="F287">
            <v>2879</v>
          </cell>
          <cell r="G287">
            <v>45537</v>
          </cell>
          <cell r="H287">
            <v>1457</v>
          </cell>
          <cell r="I287">
            <v>29196</v>
          </cell>
          <cell r="J287">
            <v>725</v>
          </cell>
        </row>
        <row r="288">
          <cell r="A288" t="str">
            <v>COUROS/PELES DE OUTROS ANIMAIS, CRUST</v>
          </cell>
          <cell r="B288" t="str">
            <v>(3º Nível) COUROS/PELES DE OUTROS ANIMAIS, CRUST</v>
          </cell>
          <cell r="C288">
            <v>24300</v>
          </cell>
          <cell r="D288">
            <v>200</v>
          </cell>
          <cell r="E288">
            <v>0</v>
          </cell>
          <cell r="F288">
            <v>0</v>
          </cell>
        </row>
        <row r="289">
          <cell r="A289" t="str">
            <v>COUROS/PELES DE OUTROS ANIMAIS, EM BRUTO</v>
          </cell>
          <cell r="B289" t="str">
            <v>(3º Nível) COUROS/PELES DE OUTROS ANIMAIS, EM BRUTO</v>
          </cell>
          <cell r="C289">
            <v>0</v>
          </cell>
          <cell r="D289">
            <v>0</v>
          </cell>
          <cell r="E289">
            <v>50</v>
          </cell>
          <cell r="F289">
            <v>50</v>
          </cell>
        </row>
        <row r="290">
          <cell r="A290" t="str">
            <v>COUROS/PELES DE OUTROS ANIMAIS, PREPARADOS</v>
          </cell>
          <cell r="B290" t="str">
            <v>(3º Nível) COUROS/PELES DE OUTROS ANIMAIS, PREPARADOS</v>
          </cell>
          <cell r="C290">
            <v>1156198</v>
          </cell>
          <cell r="D290">
            <v>5388</v>
          </cell>
          <cell r="E290">
            <v>1681148</v>
          </cell>
          <cell r="F290">
            <v>8147</v>
          </cell>
          <cell r="G290">
            <v>47439</v>
          </cell>
          <cell r="H290">
            <v>600</v>
          </cell>
          <cell r="I290">
            <v>375444</v>
          </cell>
          <cell r="J290">
            <v>1165</v>
          </cell>
        </row>
        <row r="291">
          <cell r="A291" t="str">
            <v>COUROS/PELES DE OVINOS, CRUST</v>
          </cell>
          <cell r="B291" t="str">
            <v>(3º Nível) COUROS/PELES DE OVINOS, CRUST</v>
          </cell>
          <cell r="C291">
            <v>165968</v>
          </cell>
          <cell r="D291">
            <v>9474</v>
          </cell>
          <cell r="E291">
            <v>1151621</v>
          </cell>
          <cell r="F291">
            <v>31797</v>
          </cell>
          <cell r="G291">
            <v>188025</v>
          </cell>
          <cell r="H291">
            <v>9076</v>
          </cell>
          <cell r="I291">
            <v>847104</v>
          </cell>
          <cell r="J291">
            <v>53824</v>
          </cell>
        </row>
        <row r="292">
          <cell r="A292" t="str">
            <v>COUROS/PELES DE OVINOS, CURTIDO, WET BLUE</v>
          </cell>
          <cell r="B292" t="str">
            <v>(3º Nível) COUROS/PELES DE OVINOS, CURTIDO, WET BLUE</v>
          </cell>
          <cell r="C292">
            <v>185781</v>
          </cell>
          <cell r="D292">
            <v>13946</v>
          </cell>
          <cell r="E292">
            <v>45833</v>
          </cell>
          <cell r="F292">
            <v>6984</v>
          </cell>
          <cell r="G292">
            <v>750</v>
          </cell>
          <cell r="H292">
            <v>117</v>
          </cell>
          <cell r="I292">
            <v>1617426</v>
          </cell>
          <cell r="J292">
            <v>242098</v>
          </cell>
        </row>
        <row r="293">
          <cell r="A293" t="str">
            <v>COUROS/PELES DE OVINOS, EM BRUTO</v>
          </cell>
          <cell r="B293" t="str">
            <v>(3º Nível) COUROS/PELES DE OVINOS, EM BRUTO</v>
          </cell>
          <cell r="G293">
            <v>233126</v>
          </cell>
          <cell r="H293">
            <v>104157</v>
          </cell>
          <cell r="I293">
            <v>359321</v>
          </cell>
          <cell r="J293">
            <v>240777</v>
          </cell>
        </row>
        <row r="294">
          <cell r="A294" t="str">
            <v>COUROS/PELES DE OVINOS, PREPARADOS</v>
          </cell>
          <cell r="B294" t="str">
            <v>(3º Nível) COUROS/PELES DE OVINOS, PREPARADOS</v>
          </cell>
          <cell r="C294">
            <v>347882</v>
          </cell>
          <cell r="D294">
            <v>7087</v>
          </cell>
          <cell r="E294">
            <v>295904</v>
          </cell>
          <cell r="F294">
            <v>6595</v>
          </cell>
          <cell r="G294">
            <v>0</v>
          </cell>
          <cell r="H294">
            <v>0</v>
          </cell>
          <cell r="I294">
            <v>128930</v>
          </cell>
          <cell r="J294">
            <v>4804</v>
          </cell>
        </row>
        <row r="295">
          <cell r="A295" t="str">
            <v>COUROS/PELES DE RÉPTEIS, CURTIDOS OU CRUST</v>
          </cell>
          <cell r="B295" t="str">
            <v>(3º Nível) COUROS/PELES DE RÉPTEIS, CURTIDOS OU CRUST</v>
          </cell>
          <cell r="C295">
            <v>0</v>
          </cell>
          <cell r="D295">
            <v>0</v>
          </cell>
          <cell r="E295">
            <v>6600</v>
          </cell>
          <cell r="F295">
            <v>28</v>
          </cell>
          <cell r="G295">
            <v>198243</v>
          </cell>
          <cell r="H295">
            <v>819</v>
          </cell>
          <cell r="I295">
            <v>420966</v>
          </cell>
          <cell r="J295">
            <v>1600</v>
          </cell>
        </row>
        <row r="296">
          <cell r="A296" t="str">
            <v>COUROS/PELES DE RÉPTEIS, EM BRUTO</v>
          </cell>
          <cell r="B296" t="str">
            <v>(3º Nível) COUROS/PELES DE RÉPTEIS, EM BRUTO</v>
          </cell>
          <cell r="C296">
            <v>129569</v>
          </cell>
          <cell r="D296">
            <v>6391</v>
          </cell>
          <cell r="E296">
            <v>35701</v>
          </cell>
          <cell r="F296">
            <v>1169</v>
          </cell>
          <cell r="G296">
            <v>105764</v>
          </cell>
          <cell r="H296">
            <v>615</v>
          </cell>
          <cell r="I296">
            <v>115175</v>
          </cell>
          <cell r="J296">
            <v>790</v>
          </cell>
        </row>
        <row r="297">
          <cell r="A297" t="str">
            <v>COUROS/PELES DE RÉPTEIS, PREPARADOS</v>
          </cell>
          <cell r="B297" t="str">
            <v>(3º Nível) COUROS/PELES DE RÉPTEIS, PREPARADOS</v>
          </cell>
          <cell r="C297">
            <v>0</v>
          </cell>
          <cell r="D297">
            <v>0</v>
          </cell>
          <cell r="E297">
            <v>40000</v>
          </cell>
          <cell r="F297">
            <v>110</v>
          </cell>
          <cell r="G297">
            <v>4382</v>
          </cell>
          <cell r="H297">
            <v>1</v>
          </cell>
          <cell r="I297">
            <v>1105</v>
          </cell>
          <cell r="J297">
            <v>2</v>
          </cell>
        </row>
        <row r="298">
          <cell r="A298" t="str">
            <v>COUROS/PELES DE SUÍNOS, CRUST</v>
          </cell>
          <cell r="B298" t="str">
            <v>(3º Nível) COUROS/PELES DE SUÍNOS, CRUST</v>
          </cell>
          <cell r="C298">
            <v>4937</v>
          </cell>
          <cell r="D298">
            <v>239</v>
          </cell>
          <cell r="E298">
            <v>7895</v>
          </cell>
          <cell r="F298">
            <v>288</v>
          </cell>
        </row>
        <row r="299">
          <cell r="A299" t="str">
            <v>COUROS/PELES DE SUÍNOS, EM BRUTO</v>
          </cell>
          <cell r="B299" t="str">
            <v>(3º Nível) COUROS/PELES DE SUÍNOS, EM BRUTO</v>
          </cell>
          <cell r="C299">
            <v>14897</v>
          </cell>
          <cell r="D299">
            <v>19064</v>
          </cell>
          <cell r="E299">
            <v>0</v>
          </cell>
          <cell r="F299">
            <v>0</v>
          </cell>
        </row>
        <row r="300">
          <cell r="A300" t="str">
            <v>COUROS/PELES DE SUÍNOS, PREPARADOS</v>
          </cell>
          <cell r="B300" t="str">
            <v>(3º Nível) COUROS/PELES DE SUÍNOS, PREPARADOS</v>
          </cell>
          <cell r="C300">
            <v>10247</v>
          </cell>
          <cell r="D300">
            <v>423</v>
          </cell>
          <cell r="E300">
            <v>2163</v>
          </cell>
          <cell r="F300">
            <v>119</v>
          </cell>
          <cell r="G300">
            <v>214466</v>
          </cell>
          <cell r="H300">
            <v>20420</v>
          </cell>
          <cell r="I300">
            <v>296502</v>
          </cell>
          <cell r="J300">
            <v>28010</v>
          </cell>
        </row>
        <row r="301">
          <cell r="A301" t="str">
            <v>COUROS/PELES ENVERNIZADOS OU REVESTIDOS</v>
          </cell>
          <cell r="B301" t="str">
            <v>(3º Nível) COUROS/PELES ENVERNIZADOS OU REVESTIDOS</v>
          </cell>
          <cell r="C301">
            <v>1379560</v>
          </cell>
          <cell r="D301">
            <v>49488</v>
          </cell>
          <cell r="E301">
            <v>1190400</v>
          </cell>
          <cell r="F301">
            <v>48783</v>
          </cell>
          <cell r="G301">
            <v>566548</v>
          </cell>
          <cell r="H301">
            <v>28872</v>
          </cell>
          <cell r="I301">
            <v>47407</v>
          </cell>
          <cell r="J301">
            <v>731</v>
          </cell>
        </row>
        <row r="302">
          <cell r="A302" t="str">
            <v>COUROS/PELES METALIZADOS</v>
          </cell>
          <cell r="B302" t="str">
            <v>(3º Nível) COUROS/PELES METALIZADOS</v>
          </cell>
          <cell r="C302">
            <v>313788</v>
          </cell>
          <cell r="D302">
            <v>9048</v>
          </cell>
          <cell r="E302">
            <v>568556</v>
          </cell>
          <cell r="F302">
            <v>17635</v>
          </cell>
          <cell r="G302">
            <v>39739</v>
          </cell>
          <cell r="H302">
            <v>604</v>
          </cell>
          <cell r="I302">
            <v>15779</v>
          </cell>
          <cell r="J302">
            <v>287</v>
          </cell>
        </row>
        <row r="303">
          <cell r="A303" t="str">
            <v>COUROS/PELES RECONSTITUÍDOS</v>
          </cell>
          <cell r="B303" t="str">
            <v>(3º Nível) COUROS/PELES RECONSTITUÍDOS</v>
          </cell>
          <cell r="C303">
            <v>107497</v>
          </cell>
          <cell r="D303">
            <v>28392</v>
          </cell>
          <cell r="E303">
            <v>32512</v>
          </cell>
          <cell r="F303">
            <v>4337</v>
          </cell>
          <cell r="G303">
            <v>344741</v>
          </cell>
          <cell r="H303">
            <v>83495</v>
          </cell>
          <cell r="I303">
            <v>276991</v>
          </cell>
          <cell r="J303">
            <v>86013</v>
          </cell>
        </row>
        <row r="304">
          <cell r="A304" t="str">
            <v>CRAVO-DA-ÍNDIA</v>
          </cell>
          <cell r="B304" t="str">
            <v>(3º Nível) CRAVO-DA-ÍNDIA</v>
          </cell>
          <cell r="C304">
            <v>17401075</v>
          </cell>
          <cell r="D304">
            <v>2646314</v>
          </cell>
          <cell r="E304">
            <v>9419621</v>
          </cell>
          <cell r="F304">
            <v>1484528</v>
          </cell>
          <cell r="G304">
            <v>556633</v>
          </cell>
          <cell r="H304">
            <v>57445</v>
          </cell>
          <cell r="I304">
            <v>125338</v>
          </cell>
          <cell r="J304">
            <v>12860</v>
          </cell>
        </row>
        <row r="305">
          <cell r="A305" t="str">
            <v>CREME DE LEITE</v>
          </cell>
          <cell r="B305" t="str">
            <v>(3º Nível) CREME DE LEITE</v>
          </cell>
          <cell r="C305">
            <v>5480322</v>
          </cell>
          <cell r="D305">
            <v>2399162</v>
          </cell>
          <cell r="E305">
            <v>6941935</v>
          </cell>
          <cell r="F305">
            <v>2890366</v>
          </cell>
        </row>
        <row r="306">
          <cell r="A306" t="str">
            <v>DAMASCOS FRESCOS</v>
          </cell>
          <cell r="B306" t="str">
            <v>(3º Nível) DAMASCOS FRESCOS</v>
          </cell>
          <cell r="C306">
            <v>0</v>
          </cell>
          <cell r="D306">
            <v>0</v>
          </cell>
          <cell r="E306">
            <v>141</v>
          </cell>
          <cell r="F306">
            <v>58</v>
          </cell>
          <cell r="G306">
            <v>29763</v>
          </cell>
          <cell r="H306">
            <v>7581</v>
          </cell>
          <cell r="I306">
            <v>21546</v>
          </cell>
          <cell r="J306">
            <v>3964</v>
          </cell>
        </row>
        <row r="307">
          <cell r="A307" t="str">
            <v>DAMASCOS PREPARADOS OU CONSERVADOS</v>
          </cell>
          <cell r="B307" t="str">
            <v>(3º Nível) DAMASCOS PREPARADOS OU CONSERVADOS</v>
          </cell>
          <cell r="G307">
            <v>98822</v>
          </cell>
          <cell r="H307">
            <v>60939</v>
          </cell>
          <cell r="I307">
            <v>77043</v>
          </cell>
          <cell r="J307">
            <v>49470</v>
          </cell>
        </row>
        <row r="308">
          <cell r="A308" t="str">
            <v>DAMASCOS SECOS</v>
          </cell>
          <cell r="B308" t="str">
            <v>(3º Nível) DAMASCOS SECOS</v>
          </cell>
          <cell r="C308">
            <v>60</v>
          </cell>
          <cell r="D308">
            <v>7</v>
          </cell>
          <cell r="E308">
            <v>92474</v>
          </cell>
          <cell r="F308">
            <v>40097</v>
          </cell>
          <cell r="G308">
            <v>6181661</v>
          </cell>
          <cell r="H308">
            <v>1741678</v>
          </cell>
          <cell r="I308">
            <v>4168559</v>
          </cell>
          <cell r="J308">
            <v>1429297</v>
          </cell>
        </row>
        <row r="309">
          <cell r="A309" t="str">
            <v>DEMAIS  PRODUTOS LÁCTEOS</v>
          </cell>
          <cell r="B309" t="str">
            <v>(3º Nível) DEMAIS  PRODUTOS LÁCTEOS</v>
          </cell>
          <cell r="C309">
            <v>1679856</v>
          </cell>
          <cell r="D309">
            <v>619756</v>
          </cell>
          <cell r="E309">
            <v>189727</v>
          </cell>
          <cell r="F309">
            <v>175346</v>
          </cell>
          <cell r="G309">
            <v>3403473</v>
          </cell>
          <cell r="H309">
            <v>832330</v>
          </cell>
          <cell r="I309">
            <v>12581007</v>
          </cell>
          <cell r="J309">
            <v>3157980</v>
          </cell>
        </row>
        <row r="310">
          <cell r="A310" t="str">
            <v>DEMAIS AÇÚCARES</v>
          </cell>
          <cell r="B310" t="str">
            <v>(3º Nível) DEMAIS AÇÚCARES</v>
          </cell>
          <cell r="C310">
            <v>9063071</v>
          </cell>
          <cell r="D310">
            <v>22319045</v>
          </cell>
          <cell r="E310">
            <v>5820416</v>
          </cell>
          <cell r="F310">
            <v>9940305</v>
          </cell>
          <cell r="G310">
            <v>22206389</v>
          </cell>
          <cell r="H310">
            <v>16460956</v>
          </cell>
          <cell r="I310">
            <v>20224908</v>
          </cell>
          <cell r="J310">
            <v>16740763</v>
          </cell>
        </row>
        <row r="311">
          <cell r="A311" t="str">
            <v>DEMAIS ÁLCOOIS</v>
          </cell>
          <cell r="B311" t="str">
            <v>(3º Nível) DEMAIS ÁLCOOIS</v>
          </cell>
          <cell r="C311">
            <v>4411185</v>
          </cell>
          <cell r="D311">
            <v>1774666</v>
          </cell>
          <cell r="E311">
            <v>3247544</v>
          </cell>
          <cell r="F311">
            <v>1359642</v>
          </cell>
          <cell r="G311">
            <v>5956250</v>
          </cell>
          <cell r="H311">
            <v>4826009</v>
          </cell>
          <cell r="I311">
            <v>6247356</v>
          </cell>
          <cell r="J311">
            <v>5042553</v>
          </cell>
        </row>
        <row r="312">
          <cell r="A312" t="str">
            <v>DEMAIS CARNES E MIUDEZAS</v>
          </cell>
          <cell r="B312" t="str">
            <v>(3º Nível) DEMAIS CARNES E MIUDEZAS</v>
          </cell>
          <cell r="C312">
            <v>128384251</v>
          </cell>
          <cell r="D312">
            <v>48827634</v>
          </cell>
          <cell r="E312">
            <v>130794815</v>
          </cell>
          <cell r="F312">
            <v>53155720</v>
          </cell>
          <cell r="G312">
            <v>23722</v>
          </cell>
          <cell r="H312">
            <v>22644</v>
          </cell>
          <cell r="I312">
            <v>0</v>
          </cell>
          <cell r="J312">
            <v>0</v>
          </cell>
        </row>
        <row r="313">
          <cell r="A313" t="str">
            <v>DEMAIS CEREAIS</v>
          </cell>
          <cell r="B313" t="str">
            <v>(3º Nível) DEMAIS CEREAIS</v>
          </cell>
          <cell r="C313">
            <v>9478</v>
          </cell>
          <cell r="D313">
            <v>3354</v>
          </cell>
          <cell r="E313">
            <v>51542</v>
          </cell>
          <cell r="F313">
            <v>96176</v>
          </cell>
          <cell r="G313">
            <v>1648992</v>
          </cell>
          <cell r="H313">
            <v>830341</v>
          </cell>
          <cell r="I313">
            <v>2605623</v>
          </cell>
          <cell r="J313">
            <v>932732</v>
          </cell>
        </row>
        <row r="314">
          <cell r="A314" t="str">
            <v>DEMAIS CRUSTÁCEOS E MOLUSCOS</v>
          </cell>
          <cell r="B314" t="str">
            <v>(3º Nível) DEMAIS CRUSTÁCEOS E MOLUSCOS</v>
          </cell>
          <cell r="C314">
            <v>180772</v>
          </cell>
          <cell r="D314">
            <v>5283</v>
          </cell>
          <cell r="E314">
            <v>218995</v>
          </cell>
          <cell r="F314">
            <v>26181</v>
          </cell>
          <cell r="G314">
            <v>20778636</v>
          </cell>
          <cell r="H314">
            <v>5276581</v>
          </cell>
          <cell r="I314">
            <v>14420277</v>
          </cell>
          <cell r="J314">
            <v>3783993</v>
          </cell>
        </row>
        <row r="315">
          <cell r="A315" t="str">
            <v>DEMAIS ESPECIARIAS</v>
          </cell>
          <cell r="B315" t="str">
            <v>(3º Nível) DEMAIS ESPECIARIAS</v>
          </cell>
          <cell r="C315">
            <v>1947067</v>
          </cell>
          <cell r="D315">
            <v>204467</v>
          </cell>
          <cell r="E315">
            <v>1518016</v>
          </cell>
          <cell r="F315">
            <v>187573</v>
          </cell>
          <cell r="G315">
            <v>4144066</v>
          </cell>
          <cell r="H315">
            <v>1815976</v>
          </cell>
          <cell r="I315">
            <v>3248948</v>
          </cell>
          <cell r="J315">
            <v>1769278</v>
          </cell>
        </row>
        <row r="316">
          <cell r="A316" t="str">
            <v>DEMAIS FIBRAS E PRODUTOS TÊXTEIS</v>
          </cell>
          <cell r="B316" t="str">
            <v>(3º Nível) DEMAIS FIBRAS E PRODUTOS TÊXTEIS</v>
          </cell>
          <cell r="C316">
            <v>22292056</v>
          </cell>
          <cell r="D316">
            <v>13170844</v>
          </cell>
          <cell r="E316">
            <v>32575241</v>
          </cell>
          <cell r="F316">
            <v>23975388</v>
          </cell>
          <cell r="G316">
            <v>7066310</v>
          </cell>
          <cell r="H316">
            <v>5551532</v>
          </cell>
          <cell r="I316">
            <v>8557772</v>
          </cell>
          <cell r="J316">
            <v>6942920</v>
          </cell>
        </row>
        <row r="317">
          <cell r="A317" t="str">
            <v>DEMAIS GORDURAS LÁCTEAS</v>
          </cell>
          <cell r="B317" t="str">
            <v>(3º Nível) DEMAIS GORDURAS LÁCTEAS</v>
          </cell>
          <cell r="C317">
            <v>21069</v>
          </cell>
          <cell r="D317">
            <v>2742</v>
          </cell>
          <cell r="E317">
            <v>1535</v>
          </cell>
          <cell r="F317">
            <v>260</v>
          </cell>
          <cell r="G317">
            <v>6502335</v>
          </cell>
          <cell r="H317">
            <v>980675</v>
          </cell>
          <cell r="I317">
            <v>7394664</v>
          </cell>
          <cell r="J317">
            <v>1308479</v>
          </cell>
        </row>
        <row r="318">
          <cell r="A318" t="str">
            <v>DEMAIS MADEIRAS E MANUFATURAS DE MADEIRAS</v>
          </cell>
          <cell r="B318" t="str">
            <v>(3º Nível) DEMAIS MADEIRAS E MANUFATURAS DE MADEIRAS</v>
          </cell>
          <cell r="C318">
            <v>96386256</v>
          </cell>
          <cell r="D318">
            <v>220972449</v>
          </cell>
          <cell r="E318">
            <v>86132325</v>
          </cell>
          <cell r="F318">
            <v>170332958</v>
          </cell>
          <cell r="G318">
            <v>28019484</v>
          </cell>
          <cell r="H318">
            <v>21219897</v>
          </cell>
          <cell r="I318">
            <v>30871913</v>
          </cell>
          <cell r="J318">
            <v>30309714</v>
          </cell>
        </row>
        <row r="319">
          <cell r="A319" t="str">
            <v>DEMAIS NOZES E CASTANHAS</v>
          </cell>
          <cell r="B319" t="str">
            <v>(3º Nível) DEMAIS NOZES E CASTANHAS</v>
          </cell>
          <cell r="C319">
            <v>3671810</v>
          </cell>
          <cell r="D319">
            <v>621668</v>
          </cell>
          <cell r="E319">
            <v>2244704</v>
          </cell>
          <cell r="F319">
            <v>360301</v>
          </cell>
          <cell r="G319">
            <v>2507499</v>
          </cell>
          <cell r="H319">
            <v>260311</v>
          </cell>
          <cell r="I319">
            <v>1209898</v>
          </cell>
          <cell r="J319">
            <v>124776</v>
          </cell>
        </row>
        <row r="320">
          <cell r="A320" t="str">
            <v>DEMAIS OLEOS DE SOJA</v>
          </cell>
          <cell r="B320" t="str">
            <v>(3º Nível) DEMAIS OLEOS DE SOJA</v>
          </cell>
          <cell r="C320">
            <v>2955</v>
          </cell>
          <cell r="D320">
            <v>2458</v>
          </cell>
          <cell r="E320">
            <v>71998</v>
          </cell>
          <cell r="F320">
            <v>60108</v>
          </cell>
          <cell r="G320">
            <v>117503</v>
          </cell>
          <cell r="H320">
            <v>21075</v>
          </cell>
          <cell r="I320">
            <v>37840</v>
          </cell>
          <cell r="J320">
            <v>8824</v>
          </cell>
        </row>
        <row r="321">
          <cell r="A321" t="str">
            <v>DEMAIS OLEOS ESSENCIAIS</v>
          </cell>
          <cell r="B321" t="str">
            <v>(3º Nível) DEMAIS OLEOS ESSENCIAIS</v>
          </cell>
          <cell r="C321">
            <v>108339253</v>
          </cell>
          <cell r="D321">
            <v>15483413</v>
          </cell>
          <cell r="E321">
            <v>74214791</v>
          </cell>
          <cell r="F321">
            <v>14549592</v>
          </cell>
          <cell r="G321">
            <v>39270598</v>
          </cell>
          <cell r="H321">
            <v>1060233</v>
          </cell>
          <cell r="I321">
            <v>35746682</v>
          </cell>
          <cell r="J321">
            <v>940338</v>
          </cell>
        </row>
        <row r="322">
          <cell r="A322" t="str">
            <v>DEMAIS OLEOS VEGETAIS</v>
          </cell>
          <cell r="B322" t="str">
            <v>(3º Nível) DEMAIS OLEOS VEGETAIS</v>
          </cell>
          <cell r="C322">
            <v>80828909</v>
          </cell>
          <cell r="D322">
            <v>152885995</v>
          </cell>
          <cell r="E322">
            <v>48573985</v>
          </cell>
          <cell r="F322">
            <v>150338839</v>
          </cell>
          <cell r="G322">
            <v>79312588</v>
          </cell>
          <cell r="H322">
            <v>35470936</v>
          </cell>
          <cell r="I322">
            <v>74496089</v>
          </cell>
          <cell r="J322">
            <v>33548081</v>
          </cell>
        </row>
        <row r="323">
          <cell r="A323" t="str">
            <v>DEMAIS PEIXES</v>
          </cell>
          <cell r="B323" t="str">
            <v>(3º Nível) DEMAIS PEIXES</v>
          </cell>
          <cell r="C323">
            <v>239511</v>
          </cell>
          <cell r="D323">
            <v>24942</v>
          </cell>
          <cell r="E323">
            <v>167528</v>
          </cell>
          <cell r="F323">
            <v>27610</v>
          </cell>
          <cell r="G323">
            <v>3160329</v>
          </cell>
          <cell r="H323">
            <v>473611</v>
          </cell>
          <cell r="I323">
            <v>2139378</v>
          </cell>
          <cell r="J323">
            <v>285181</v>
          </cell>
        </row>
        <row r="324">
          <cell r="A324" t="str">
            <v>DEMAIS PREPARAÇÕES DE CARNES</v>
          </cell>
          <cell r="B324" t="str">
            <v>(3º Nível) DEMAIS PREPARAÇÕES DE CARNES</v>
          </cell>
          <cell r="C324">
            <v>42138754</v>
          </cell>
          <cell r="D324">
            <v>39817828</v>
          </cell>
          <cell r="E324">
            <v>53569901</v>
          </cell>
          <cell r="F324">
            <v>48836955</v>
          </cell>
          <cell r="G324">
            <v>1920703</v>
          </cell>
          <cell r="H324">
            <v>268904</v>
          </cell>
          <cell r="I324">
            <v>1442554</v>
          </cell>
          <cell r="J324">
            <v>215024</v>
          </cell>
        </row>
        <row r="325">
          <cell r="A325" t="str">
            <v>DEMAIS PRODUTOS DA INDÚSTRIA QUÍMICA , DE ORIGEM VEGETAL</v>
          </cell>
          <cell r="B325" t="str">
            <v>(3º Nível) DEMAIS PRODUTOS DA INDÚSTRIA QUÍMICA , DE ORIGEM VEGETAL</v>
          </cell>
          <cell r="C325">
            <v>162188</v>
          </cell>
          <cell r="D325">
            <v>76992</v>
          </cell>
          <cell r="E325">
            <v>227952</v>
          </cell>
          <cell r="F325">
            <v>54218</v>
          </cell>
          <cell r="G325">
            <v>3031896</v>
          </cell>
          <cell r="H325">
            <v>1173246</v>
          </cell>
          <cell r="I325">
            <v>3450783</v>
          </cell>
          <cell r="J325">
            <v>1775901</v>
          </cell>
        </row>
        <row r="326">
          <cell r="A326" t="str">
            <v>DEMAIS PRODUTOS DE COURO</v>
          </cell>
          <cell r="B326" t="str">
            <v>(3º Nível) DEMAIS PRODUTOS DE COURO</v>
          </cell>
          <cell r="C326">
            <v>12149474</v>
          </cell>
          <cell r="D326">
            <v>1022239</v>
          </cell>
          <cell r="E326">
            <v>8150533</v>
          </cell>
          <cell r="F326">
            <v>427567</v>
          </cell>
          <cell r="G326">
            <v>25851265</v>
          </cell>
          <cell r="H326">
            <v>417850</v>
          </cell>
          <cell r="I326">
            <v>30455463</v>
          </cell>
          <cell r="J326">
            <v>398027</v>
          </cell>
        </row>
        <row r="327">
          <cell r="A327" t="str">
            <v>DEMAIS PRODUTOS E SUBPRODUTOS DA INDÚSTRIA DE MOAGEM</v>
          </cell>
          <cell r="B327" t="str">
            <v>(3º Nível) DEMAIS PRODUTOS E SUBPRODUTOS DA INDÚSTRIA DE MOAGEM</v>
          </cell>
          <cell r="C327">
            <v>3271009</v>
          </cell>
          <cell r="D327">
            <v>7114132</v>
          </cell>
          <cell r="E327">
            <v>3114176</v>
          </cell>
          <cell r="F327">
            <v>7801169</v>
          </cell>
          <cell r="G327">
            <v>1362935</v>
          </cell>
          <cell r="H327">
            <v>891419</v>
          </cell>
          <cell r="I327">
            <v>1386299</v>
          </cell>
          <cell r="J327">
            <v>566255</v>
          </cell>
        </row>
        <row r="328">
          <cell r="A328" t="str">
            <v>DEMAIS PRODUTOS HORTÍCOLAS CONGELADOS</v>
          </cell>
          <cell r="B328" t="str">
            <v>(3º Nível) DEMAIS PRODUTOS HORTÍCOLAS CONGELADOS</v>
          </cell>
          <cell r="C328">
            <v>29231</v>
          </cell>
          <cell r="D328">
            <v>16171</v>
          </cell>
          <cell r="E328">
            <v>168814</v>
          </cell>
          <cell r="F328">
            <v>112237</v>
          </cell>
          <cell r="G328">
            <v>6263716</v>
          </cell>
          <cell r="H328">
            <v>5496317</v>
          </cell>
          <cell r="I328">
            <v>6082845</v>
          </cell>
          <cell r="J328">
            <v>5321461</v>
          </cell>
        </row>
        <row r="329">
          <cell r="A329" t="str">
            <v>DEMAIS PRODUTOS HORTÍCOLAS, LEGUMINOSAS, RAÍZES E TUBÉRCULOS</v>
          </cell>
          <cell r="B329" t="str">
            <v>(3º Nível) DEMAIS PRODUTOS HORTÍCOLAS, LEGUMINOSAS, RAÍZES E TUBÉRCULOS</v>
          </cell>
          <cell r="C329">
            <v>25</v>
          </cell>
          <cell r="D329">
            <v>2</v>
          </cell>
          <cell r="E329">
            <v>1310</v>
          </cell>
          <cell r="F329">
            <v>1445</v>
          </cell>
        </row>
        <row r="330">
          <cell r="A330" t="str">
            <v>DEMAIS PRODUTOS HORTÍCOLAS, LEGUMINOSAS, RAÍZES E TUBÉRCULOS FRESCOS</v>
          </cell>
          <cell r="B330" t="str">
            <v>(3º Nível) DEMAIS PRODUTOS HORTÍCOLAS, LEGUMINOSAS, RAÍZES E TUBÉRCULOS FRESCOS</v>
          </cell>
          <cell r="C330">
            <v>2449481</v>
          </cell>
          <cell r="D330">
            <v>4560610</v>
          </cell>
          <cell r="E330">
            <v>2926993</v>
          </cell>
          <cell r="F330">
            <v>5438169</v>
          </cell>
          <cell r="G330">
            <v>150798</v>
          </cell>
          <cell r="H330">
            <v>286930</v>
          </cell>
          <cell r="I330">
            <v>140873</v>
          </cell>
          <cell r="J330">
            <v>895869</v>
          </cell>
        </row>
        <row r="331">
          <cell r="A331" t="str">
            <v>DEMAIS PRODUTOS HORTÍCOLAS, LEGUMINOSAS, RAÍZES E TUBÉRCULOS PREPARADOS OU CONSERVADOS</v>
          </cell>
          <cell r="B331" t="str">
            <v>(3º Nível) DEMAIS PRODUTOS HORTÍCOLAS, LEGUMINOSAS, RAÍZES E TUBÉRCULOS PREPARADOS OU CONSERVADOS</v>
          </cell>
          <cell r="C331">
            <v>9524539</v>
          </cell>
          <cell r="D331">
            <v>8980592</v>
          </cell>
          <cell r="E331">
            <v>8324637</v>
          </cell>
          <cell r="F331">
            <v>7427185</v>
          </cell>
          <cell r="G331">
            <v>12956304</v>
          </cell>
          <cell r="H331">
            <v>13101941</v>
          </cell>
          <cell r="I331">
            <v>15760720</v>
          </cell>
          <cell r="J331">
            <v>20136987</v>
          </cell>
        </row>
        <row r="332">
          <cell r="A332" t="str">
            <v>DEMAIS PRODUTOS HORTÍCOLAS, LEGUMINOSAS, RAÍZES E TUBÉRCULOS SECOS</v>
          </cell>
          <cell r="B332" t="str">
            <v>(3º Nível) DEMAIS PRODUTOS HORTÍCOLAS, LEGUMINOSAS, RAÍZES E TUBÉRCULOS SECOS</v>
          </cell>
          <cell r="C332">
            <v>10716</v>
          </cell>
          <cell r="D332">
            <v>1223</v>
          </cell>
          <cell r="E332">
            <v>44542</v>
          </cell>
          <cell r="F332">
            <v>22016</v>
          </cell>
          <cell r="G332">
            <v>11204458</v>
          </cell>
          <cell r="H332">
            <v>4347754</v>
          </cell>
          <cell r="I332">
            <v>12829407</v>
          </cell>
          <cell r="J332">
            <v>6269990</v>
          </cell>
        </row>
        <row r="333">
          <cell r="A333" t="str">
            <v>DEMAIS SEMENTES</v>
          </cell>
          <cell r="B333" t="str">
            <v>(3º Nível) DEMAIS SEMENTES</v>
          </cell>
          <cell r="C333">
            <v>34817775</v>
          </cell>
          <cell r="D333">
            <v>5232482</v>
          </cell>
          <cell r="E333">
            <v>24185964</v>
          </cell>
          <cell r="F333">
            <v>4991846</v>
          </cell>
          <cell r="G333">
            <v>17576375</v>
          </cell>
          <cell r="H333">
            <v>5092540</v>
          </cell>
          <cell r="I333">
            <v>17112224</v>
          </cell>
          <cell r="J333">
            <v>4583687</v>
          </cell>
        </row>
        <row r="334">
          <cell r="A334" t="str">
            <v>DEMAIS SUCOS DE FRUTA</v>
          </cell>
          <cell r="B334" t="str">
            <v>(3º Nível) DEMAIS SUCOS DE FRUTA</v>
          </cell>
          <cell r="C334">
            <v>63212913</v>
          </cell>
          <cell r="D334">
            <v>35827974</v>
          </cell>
          <cell r="E334">
            <v>67090084</v>
          </cell>
          <cell r="F334">
            <v>34510555</v>
          </cell>
          <cell r="G334">
            <v>6497901</v>
          </cell>
          <cell r="H334">
            <v>1984676</v>
          </cell>
          <cell r="I334">
            <v>6027389</v>
          </cell>
          <cell r="J334">
            <v>1826154</v>
          </cell>
        </row>
        <row r="335">
          <cell r="A335" t="str">
            <v>DESPERDÍCIOS DE CACAU</v>
          </cell>
          <cell r="B335" t="str">
            <v>(3º Nível) DESPERDÍCIOS DE CACAU</v>
          </cell>
          <cell r="C335">
            <v>8448</v>
          </cell>
          <cell r="D335">
            <v>16060</v>
          </cell>
          <cell r="E335">
            <v>120000</v>
          </cell>
          <cell r="F335">
            <v>9870</v>
          </cell>
          <cell r="G335">
            <v>175919</v>
          </cell>
          <cell r="H335">
            <v>812410</v>
          </cell>
          <cell r="I335">
            <v>247559</v>
          </cell>
          <cell r="J335">
            <v>1453864</v>
          </cell>
        </row>
        <row r="336">
          <cell r="A336" t="str">
            <v>DESPERDÍCIOS DE COUROS/PELES</v>
          </cell>
          <cell r="B336" t="str">
            <v>(3º Nível) DESPERDÍCIOS DE COUROS/PELES</v>
          </cell>
          <cell r="C336">
            <v>174632</v>
          </cell>
          <cell r="D336">
            <v>293242</v>
          </cell>
          <cell r="E336">
            <v>150355</v>
          </cell>
          <cell r="F336">
            <v>365666</v>
          </cell>
          <cell r="G336">
            <v>36700</v>
          </cell>
          <cell r="H336">
            <v>131070</v>
          </cell>
          <cell r="I336">
            <v>34945</v>
          </cell>
          <cell r="J336">
            <v>124800</v>
          </cell>
        </row>
        <row r="337">
          <cell r="A337" t="str">
            <v>DESPERDÍCIOS DE FUMO</v>
          </cell>
          <cell r="B337" t="str">
            <v>(3º Nível) DESPERDÍCIOS DE FUMO</v>
          </cell>
          <cell r="C337">
            <v>21725532</v>
          </cell>
          <cell r="D337">
            <v>44604806</v>
          </cell>
          <cell r="E337">
            <v>24856139</v>
          </cell>
          <cell r="F337">
            <v>60197770</v>
          </cell>
          <cell r="G337">
            <v>95680</v>
          </cell>
          <cell r="H337">
            <v>390430</v>
          </cell>
          <cell r="I337">
            <v>0</v>
          </cell>
          <cell r="J337">
            <v>0</v>
          </cell>
        </row>
        <row r="338">
          <cell r="A338" t="str">
            <v>DOCE DE LEITE</v>
          </cell>
          <cell r="B338" t="str">
            <v>(3º Nível) DOCE DE LEITE</v>
          </cell>
          <cell r="C338">
            <v>294562</v>
          </cell>
          <cell r="D338">
            <v>107154</v>
          </cell>
          <cell r="E338">
            <v>240895</v>
          </cell>
          <cell r="F338">
            <v>101509</v>
          </cell>
          <cell r="G338">
            <v>1218394</v>
          </cell>
          <cell r="H338">
            <v>416293</v>
          </cell>
          <cell r="I338">
            <v>1312472</v>
          </cell>
          <cell r="J338">
            <v>508519</v>
          </cell>
        </row>
        <row r="339">
          <cell r="A339" t="str">
            <v>DURIOES</v>
          </cell>
          <cell r="B339" t="str">
            <v>(3º Nível) DURIOES</v>
          </cell>
          <cell r="C339">
            <v>0</v>
          </cell>
          <cell r="D339">
            <v>0</v>
          </cell>
          <cell r="E339">
            <v>3734</v>
          </cell>
          <cell r="F339">
            <v>449</v>
          </cell>
        </row>
        <row r="340">
          <cell r="A340" t="str">
            <v>ENZIMAS E SEUS CONCENTRADOS</v>
          </cell>
          <cell r="B340" t="str">
            <v>(3º Nível) ENZIMAS E SEUS CONCENTRADOS</v>
          </cell>
          <cell r="C340">
            <v>23410129</v>
          </cell>
          <cell r="D340">
            <v>3011430</v>
          </cell>
          <cell r="E340">
            <v>20775299</v>
          </cell>
          <cell r="F340">
            <v>2898922</v>
          </cell>
          <cell r="G340">
            <v>73053802</v>
          </cell>
          <cell r="H340">
            <v>8772122</v>
          </cell>
          <cell r="I340">
            <v>71056907</v>
          </cell>
          <cell r="J340">
            <v>8144717</v>
          </cell>
        </row>
        <row r="341">
          <cell r="A341" t="str">
            <v>ERVILHAS</v>
          </cell>
          <cell r="B341" t="str">
            <v>(3º Nível) ERVILHAS</v>
          </cell>
          <cell r="C341">
            <v>0</v>
          </cell>
          <cell r="D341">
            <v>0</v>
          </cell>
          <cell r="E341">
            <v>8652</v>
          </cell>
          <cell r="F341">
            <v>3003</v>
          </cell>
        </row>
        <row r="342">
          <cell r="A342" t="str">
            <v>ERVILHAS CONGELADAS</v>
          </cell>
          <cell r="B342" t="str">
            <v>(3º Nível) ERVILHAS CONGELADAS</v>
          </cell>
          <cell r="C342">
            <v>0</v>
          </cell>
          <cell r="D342">
            <v>0</v>
          </cell>
          <cell r="E342">
            <v>15253</v>
          </cell>
          <cell r="F342">
            <v>7871</v>
          </cell>
          <cell r="G342">
            <v>4406083</v>
          </cell>
          <cell r="H342">
            <v>4213122</v>
          </cell>
          <cell r="I342">
            <v>4181287</v>
          </cell>
          <cell r="J342">
            <v>4220916</v>
          </cell>
        </row>
        <row r="343">
          <cell r="A343" t="str">
            <v>ERVILHAS PREPARADAS OU CONSERVADAS</v>
          </cell>
          <cell r="B343" t="str">
            <v>(3º Nível) ERVILHAS PREPARADAS OU CONSERVADAS</v>
          </cell>
          <cell r="C343">
            <v>2119297</v>
          </cell>
          <cell r="D343">
            <v>2615063</v>
          </cell>
          <cell r="E343">
            <v>1788054</v>
          </cell>
          <cell r="F343">
            <v>2585754</v>
          </cell>
          <cell r="G343">
            <v>92139</v>
          </cell>
          <cell r="H343">
            <v>66874</v>
          </cell>
          <cell r="I343">
            <v>65672</v>
          </cell>
          <cell r="J343">
            <v>44156</v>
          </cell>
        </row>
        <row r="344">
          <cell r="A344" t="str">
            <v>ERVILHAS SECAS</v>
          </cell>
          <cell r="B344" t="str">
            <v>(3º Nível) ERVILHAS SECAS</v>
          </cell>
          <cell r="C344">
            <v>273900</v>
          </cell>
          <cell r="D344">
            <v>300122</v>
          </cell>
          <cell r="E344">
            <v>7877</v>
          </cell>
          <cell r="F344">
            <v>1863</v>
          </cell>
          <cell r="G344">
            <v>6505608</v>
          </cell>
          <cell r="H344">
            <v>17642669</v>
          </cell>
          <cell r="I344">
            <v>7516394</v>
          </cell>
          <cell r="J344">
            <v>16443879</v>
          </cell>
        </row>
        <row r="345">
          <cell r="A345" t="str">
            <v>ESPINAFRES CONGELADOS</v>
          </cell>
          <cell r="B345" t="str">
            <v>(3º Nível) ESPINAFRES CONGELADOS</v>
          </cell>
          <cell r="C345">
            <v>0</v>
          </cell>
          <cell r="D345">
            <v>0</v>
          </cell>
          <cell r="E345">
            <v>26061</v>
          </cell>
          <cell r="F345">
            <v>12222</v>
          </cell>
          <cell r="G345">
            <v>469928</v>
          </cell>
          <cell r="H345">
            <v>505918</v>
          </cell>
          <cell r="I345">
            <v>555964</v>
          </cell>
          <cell r="J345">
            <v>626289</v>
          </cell>
        </row>
        <row r="346">
          <cell r="A346" t="str">
            <v>ESSÊNCIAS DERIVADAS DE MADEIRA</v>
          </cell>
          <cell r="B346" t="str">
            <v>(3º Nível) ESSÊNCIAS DERIVADAS DE MADEIRA</v>
          </cell>
          <cell r="C346">
            <v>29291247</v>
          </cell>
          <cell r="D346">
            <v>10454682</v>
          </cell>
          <cell r="E346">
            <v>63601560</v>
          </cell>
          <cell r="F346">
            <v>15074891</v>
          </cell>
          <cell r="G346">
            <v>377451</v>
          </cell>
          <cell r="H346">
            <v>109053</v>
          </cell>
          <cell r="I346">
            <v>897458</v>
          </cell>
          <cell r="J346">
            <v>198226</v>
          </cell>
        </row>
        <row r="347">
          <cell r="A347" t="str">
            <v>EXTRATO DE MALTE</v>
          </cell>
          <cell r="B347" t="str">
            <v>(3º Nível) EXTRATO DE MALTE</v>
          </cell>
          <cell r="C347">
            <v>675718</v>
          </cell>
          <cell r="D347">
            <v>406809</v>
          </cell>
          <cell r="E347">
            <v>575348</v>
          </cell>
          <cell r="F347">
            <v>324002</v>
          </cell>
          <cell r="G347">
            <v>458822</v>
          </cell>
          <cell r="H347">
            <v>158696</v>
          </cell>
          <cell r="I347">
            <v>534535</v>
          </cell>
          <cell r="J347">
            <v>223241</v>
          </cell>
        </row>
        <row r="348">
          <cell r="A348" t="str">
            <v>EXTRATOS TANANTES DE ORIGEM VEGETAL, TANINOS E SEUS DERIVADOS</v>
          </cell>
          <cell r="B348" t="str">
            <v>(3º Nível) EXTRATOS TANANTES DE ORIGEM VEGETAL, TANINOS E SEUS DERIVADOS</v>
          </cell>
          <cell r="C348">
            <v>25360196</v>
          </cell>
          <cell r="D348">
            <v>14611692</v>
          </cell>
          <cell r="E348">
            <v>23340355</v>
          </cell>
          <cell r="F348">
            <v>13760096</v>
          </cell>
          <cell r="G348">
            <v>2513691</v>
          </cell>
          <cell r="H348">
            <v>1141449</v>
          </cell>
          <cell r="I348">
            <v>2978478</v>
          </cell>
          <cell r="J348">
            <v>1417512</v>
          </cell>
        </row>
        <row r="349">
          <cell r="A349" t="str">
            <v>EXTRATOS, ESSÊNCIAS E CONCENTRADOS DE CAFÉ</v>
          </cell>
          <cell r="B349" t="str">
            <v>(3º Nível) EXTRATOS, ESSÊNCIAS E CONCENTRADOS DE CAFÉ</v>
          </cell>
          <cell r="C349">
            <v>34930244</v>
          </cell>
          <cell r="D349">
            <v>6604077</v>
          </cell>
          <cell r="E349">
            <v>24550345</v>
          </cell>
          <cell r="F349">
            <v>5147946</v>
          </cell>
          <cell r="G349">
            <v>3358726</v>
          </cell>
          <cell r="H349">
            <v>368376</v>
          </cell>
          <cell r="I349">
            <v>1970073</v>
          </cell>
          <cell r="J349">
            <v>214651</v>
          </cell>
        </row>
        <row r="350">
          <cell r="A350" t="str">
            <v>EXTRATOS, ESSÊNCIAS E PREPARAÇÕES DE CHÁS E MATE</v>
          </cell>
          <cell r="B350" t="str">
            <v>(3º Nível) EXTRATOS, ESSÊNCIAS E PREPARAÇÕES DE CHÁS E MATE</v>
          </cell>
          <cell r="C350">
            <v>149980</v>
          </cell>
          <cell r="D350">
            <v>33267</v>
          </cell>
          <cell r="E350">
            <v>552134</v>
          </cell>
          <cell r="F350">
            <v>46371</v>
          </cell>
          <cell r="G350">
            <v>5404603</v>
          </cell>
          <cell r="H350">
            <v>329495</v>
          </cell>
          <cell r="I350">
            <v>2226624</v>
          </cell>
          <cell r="J350">
            <v>205980</v>
          </cell>
        </row>
        <row r="351">
          <cell r="A351" t="str">
            <v>FARELO DE SOJA</v>
          </cell>
          <cell r="B351" t="str">
            <v>(3º Nível) FARELO DE SOJA</v>
          </cell>
          <cell r="C351">
            <v>3338297052</v>
          </cell>
          <cell r="D351">
            <v>8570991661</v>
          </cell>
          <cell r="E351">
            <v>2906878674</v>
          </cell>
          <cell r="F351">
            <v>8132309381</v>
          </cell>
          <cell r="G351">
            <v>311743</v>
          </cell>
          <cell r="H351">
            <v>141081</v>
          </cell>
          <cell r="I351">
            <v>615367</v>
          </cell>
          <cell r="J351">
            <v>1104844</v>
          </cell>
        </row>
        <row r="352">
          <cell r="A352" t="str">
            <v>FARELO, SÊMEAS E OUTROS RESÍDUOS  DE TRIGO</v>
          </cell>
          <cell r="B352" t="str">
            <v>(3º Nível) FARELO, SÊMEAS E OUTROS RESÍDUOS  DE TRIGO</v>
          </cell>
          <cell r="C352">
            <v>77</v>
          </cell>
          <cell r="D352">
            <v>75</v>
          </cell>
          <cell r="E352">
            <v>5041</v>
          </cell>
          <cell r="F352">
            <v>12141</v>
          </cell>
          <cell r="G352">
            <v>158034</v>
          </cell>
          <cell r="H352">
            <v>87229</v>
          </cell>
          <cell r="I352">
            <v>132833</v>
          </cell>
          <cell r="J352">
            <v>252041</v>
          </cell>
        </row>
        <row r="353">
          <cell r="A353" t="str">
            <v>FARELOS DE OLEAGINOSAS</v>
          </cell>
          <cell r="B353" t="str">
            <v>(3º Nível) FARELOS DE OLEAGINOSAS</v>
          </cell>
          <cell r="C353">
            <v>1952773</v>
          </cell>
          <cell r="D353">
            <v>8706336</v>
          </cell>
          <cell r="E353">
            <v>1499935</v>
          </cell>
          <cell r="F353">
            <v>2183031</v>
          </cell>
          <cell r="G353">
            <v>422437</v>
          </cell>
          <cell r="H353">
            <v>170820</v>
          </cell>
          <cell r="I353">
            <v>379691</v>
          </cell>
          <cell r="J353">
            <v>207005</v>
          </cell>
        </row>
        <row r="354">
          <cell r="A354" t="str">
            <v>FARINHA DE BATATA</v>
          </cell>
          <cell r="B354" t="str">
            <v>(3º Nível) FARINHA DE BATATA</v>
          </cell>
          <cell r="C354">
            <v>3541</v>
          </cell>
          <cell r="D354">
            <v>1037</v>
          </cell>
          <cell r="E354">
            <v>102967</v>
          </cell>
          <cell r="F354">
            <v>72061</v>
          </cell>
          <cell r="G354">
            <v>4564061</v>
          </cell>
          <cell r="H354">
            <v>3475491</v>
          </cell>
          <cell r="I354">
            <v>5400804</v>
          </cell>
          <cell r="J354">
            <v>3637701</v>
          </cell>
        </row>
        <row r="355">
          <cell r="A355" t="str">
            <v>FARINHA DE MILHO</v>
          </cell>
          <cell r="B355" t="str">
            <v>(3º Nível) FARINHA DE MILHO</v>
          </cell>
          <cell r="C355">
            <v>16919351</v>
          </cell>
          <cell r="D355">
            <v>52990879</v>
          </cell>
          <cell r="E355">
            <v>15138410</v>
          </cell>
          <cell r="F355">
            <v>52718666</v>
          </cell>
          <cell r="G355">
            <v>93268</v>
          </cell>
          <cell r="H355">
            <v>82038</v>
          </cell>
          <cell r="I355">
            <v>75889</v>
          </cell>
          <cell r="J355">
            <v>69653</v>
          </cell>
        </row>
        <row r="356">
          <cell r="A356" t="str">
            <v>FARINHA DE TRIGO</v>
          </cell>
          <cell r="B356" t="str">
            <v>(3º Nível) FARINHA DE TRIGO</v>
          </cell>
          <cell r="C356">
            <v>4154028</v>
          </cell>
          <cell r="D356">
            <v>6963453</v>
          </cell>
          <cell r="E356">
            <v>3185438</v>
          </cell>
          <cell r="F356">
            <v>4667656</v>
          </cell>
          <cell r="G356">
            <v>59114356</v>
          </cell>
          <cell r="H356">
            <v>192094888</v>
          </cell>
          <cell r="I356">
            <v>64314773</v>
          </cell>
          <cell r="J356">
            <v>186792878</v>
          </cell>
        </row>
        <row r="357">
          <cell r="A357" t="str">
            <v>FARINHAS DE CARNE, EXTRATOS E MIUDEZAS</v>
          </cell>
          <cell r="B357" t="str">
            <v>(3º Nível) FARINHAS DE CARNE, EXTRATOS E MIUDEZAS</v>
          </cell>
          <cell r="C357">
            <v>59289849</v>
          </cell>
          <cell r="D357">
            <v>97334201</v>
          </cell>
          <cell r="E357">
            <v>64940343</v>
          </cell>
          <cell r="F357">
            <v>97823490</v>
          </cell>
          <cell r="G357">
            <v>3838242</v>
          </cell>
          <cell r="H357">
            <v>1920510</v>
          </cell>
          <cell r="I357">
            <v>4039708</v>
          </cell>
          <cell r="J357">
            <v>2975616</v>
          </cell>
        </row>
        <row r="358">
          <cell r="A358" t="str">
            <v>FÉCULA DE BATATA</v>
          </cell>
          <cell r="B358" t="str">
            <v>(3º Nível) FÉCULA DE BATATA</v>
          </cell>
          <cell r="C358">
            <v>2353</v>
          </cell>
          <cell r="D358">
            <v>370</v>
          </cell>
          <cell r="E358">
            <v>8877</v>
          </cell>
          <cell r="F358">
            <v>992</v>
          </cell>
          <cell r="G358">
            <v>708909</v>
          </cell>
          <cell r="H358">
            <v>926825</v>
          </cell>
          <cell r="I358">
            <v>888421</v>
          </cell>
          <cell r="J358">
            <v>949788</v>
          </cell>
        </row>
        <row r="359">
          <cell r="A359" t="str">
            <v>FÉCULA DE MANDIOCA</v>
          </cell>
          <cell r="B359" t="str">
            <v>(3º Nível) FÉCULA DE MANDIOCA</v>
          </cell>
          <cell r="C359">
            <v>2228179</v>
          </cell>
          <cell r="D359">
            <v>2011085</v>
          </cell>
          <cell r="E359">
            <v>2869136</v>
          </cell>
          <cell r="F359">
            <v>3290612</v>
          </cell>
          <cell r="G359">
            <v>4284276</v>
          </cell>
          <cell r="H359">
            <v>9174922</v>
          </cell>
          <cell r="I359">
            <v>155142</v>
          </cell>
          <cell r="J359">
            <v>347571</v>
          </cell>
        </row>
        <row r="360">
          <cell r="A360" t="str">
            <v>FEIJÃO</v>
          </cell>
          <cell r="B360" t="str">
            <v>(3º Nível) FEIJÃO</v>
          </cell>
          <cell r="C360">
            <v>0</v>
          </cell>
          <cell r="D360">
            <v>0</v>
          </cell>
          <cell r="E360">
            <v>7345</v>
          </cell>
          <cell r="F360">
            <v>3239</v>
          </cell>
        </row>
        <row r="361">
          <cell r="A361" t="str">
            <v>FEIJÕES PREPARADOS OU CONSERVADOS</v>
          </cell>
          <cell r="B361" t="str">
            <v>(3º Nível) FEIJÕES PREPARADOS OU CONSERVADOS</v>
          </cell>
          <cell r="C361">
            <v>37913</v>
          </cell>
          <cell r="D361">
            <v>30550</v>
          </cell>
          <cell r="E361">
            <v>520994</v>
          </cell>
          <cell r="F361">
            <v>519819</v>
          </cell>
          <cell r="G361">
            <v>63778</v>
          </cell>
          <cell r="H361">
            <v>36022</v>
          </cell>
          <cell r="I361">
            <v>68758</v>
          </cell>
          <cell r="J361">
            <v>40744</v>
          </cell>
        </row>
        <row r="362">
          <cell r="A362" t="str">
            <v>FEIJÕES SECOS</v>
          </cell>
          <cell r="B362" t="str">
            <v>(3º Nível) FEIJÕES SECOS</v>
          </cell>
          <cell r="C362">
            <v>31085168</v>
          </cell>
          <cell r="D362">
            <v>53728703</v>
          </cell>
          <cell r="E362">
            <v>34236641</v>
          </cell>
          <cell r="F362">
            <v>58275441</v>
          </cell>
          <cell r="G362">
            <v>17126696</v>
          </cell>
          <cell r="H362">
            <v>25743485</v>
          </cell>
          <cell r="I362">
            <v>43247851</v>
          </cell>
          <cell r="J362">
            <v>58601347</v>
          </cell>
        </row>
        <row r="363">
          <cell r="A363" t="str">
            <v>FIAPOS E DESPERDÍCIOS DE ALGODÃO</v>
          </cell>
          <cell r="B363" t="str">
            <v>(3º Nível) FIAPOS E DESPERDÍCIOS DE ALGODÃO</v>
          </cell>
          <cell r="C363">
            <v>1922290</v>
          </cell>
          <cell r="D363">
            <v>2676808</v>
          </cell>
          <cell r="E363">
            <v>170632</v>
          </cell>
          <cell r="F363">
            <v>229008</v>
          </cell>
          <cell r="G363">
            <v>1807492</v>
          </cell>
          <cell r="H363">
            <v>4059716</v>
          </cell>
          <cell r="I363">
            <v>1684887</v>
          </cell>
          <cell r="J363">
            <v>3564061</v>
          </cell>
        </row>
        <row r="364">
          <cell r="A364" t="str">
            <v>FIAPOS E DESPERDÍCIOS DE LÃ OU PELOS FINOS</v>
          </cell>
          <cell r="B364" t="str">
            <v>(3º Nível) FIAPOS E DESPERDÍCIOS DE LÃ OU PELOS FINOS</v>
          </cell>
          <cell r="C364">
            <v>140103</v>
          </cell>
          <cell r="D364">
            <v>49507</v>
          </cell>
          <cell r="E364">
            <v>72069</v>
          </cell>
          <cell r="F364">
            <v>35119</v>
          </cell>
          <cell r="G364">
            <v>259658</v>
          </cell>
          <cell r="H364">
            <v>82043</v>
          </cell>
          <cell r="I364">
            <v>344143</v>
          </cell>
          <cell r="J364">
            <v>99931</v>
          </cell>
        </row>
        <row r="365">
          <cell r="A365" t="str">
            <v>FIGOS FRESCOS</v>
          </cell>
          <cell r="B365" t="str">
            <v>(3º Nível) FIGOS FRESCOS</v>
          </cell>
          <cell r="C365">
            <v>3825882</v>
          </cell>
          <cell r="D365">
            <v>905204</v>
          </cell>
          <cell r="E365">
            <v>3283578</v>
          </cell>
          <cell r="F365">
            <v>868339</v>
          </cell>
        </row>
        <row r="366">
          <cell r="A366" t="str">
            <v>FIGOS SECOS</v>
          </cell>
          <cell r="B366" t="str">
            <v>(3º Nível) FIGOS SECOS</v>
          </cell>
          <cell r="C366">
            <v>0</v>
          </cell>
          <cell r="D366">
            <v>0</v>
          </cell>
          <cell r="E366">
            <v>296</v>
          </cell>
          <cell r="F366">
            <v>110</v>
          </cell>
          <cell r="G366">
            <v>211997</v>
          </cell>
          <cell r="H366">
            <v>48920</v>
          </cell>
          <cell r="I366">
            <v>23407</v>
          </cell>
          <cell r="J366">
            <v>6000</v>
          </cell>
        </row>
        <row r="367">
          <cell r="A367" t="str">
            <v>FILES DE PARGOS, CONGELADOS</v>
          </cell>
          <cell r="B367" t="str">
            <v>(3º Nível) FILES DE PARGOS, CONGELADOS</v>
          </cell>
          <cell r="C367">
            <v>314906</v>
          </cell>
          <cell r="D367">
            <v>23056</v>
          </cell>
          <cell r="E367">
            <v>12868</v>
          </cell>
          <cell r="F367">
            <v>1436</v>
          </cell>
        </row>
        <row r="368">
          <cell r="A368" t="str">
            <v>FILES DE TILÁPIA, CONGELADOS</v>
          </cell>
          <cell r="B368" t="str">
            <v>(3º Nível) FILES DE TILÁPIA, CONGELADOS</v>
          </cell>
          <cell r="C368">
            <v>113524</v>
          </cell>
          <cell r="D368">
            <v>20439</v>
          </cell>
          <cell r="E368">
            <v>132729</v>
          </cell>
          <cell r="F368">
            <v>55047</v>
          </cell>
        </row>
        <row r="369">
          <cell r="A369" t="str">
            <v>FIOS E DESPERDÍCIOS DE SEDA</v>
          </cell>
          <cell r="B369" t="str">
            <v>(3º Nível) FIOS E DESPERDÍCIOS DE SEDA</v>
          </cell>
          <cell r="C369">
            <v>17780558</v>
          </cell>
          <cell r="D369">
            <v>300097</v>
          </cell>
          <cell r="E369">
            <v>14696831</v>
          </cell>
          <cell r="F369">
            <v>277586</v>
          </cell>
          <cell r="G369">
            <v>944706</v>
          </cell>
          <cell r="H369">
            <v>4536</v>
          </cell>
          <cell r="I369">
            <v>823608</v>
          </cell>
          <cell r="J369">
            <v>1784</v>
          </cell>
        </row>
        <row r="370">
          <cell r="A370" t="str">
            <v>FIOS E TECIDOS DE LÃ OU DE PELOS FINOS</v>
          </cell>
          <cell r="B370" t="str">
            <v>(3º Nível) FIOS E TECIDOS DE LÃ OU DE PELOS FINOS</v>
          </cell>
          <cell r="C370">
            <v>718062</v>
          </cell>
          <cell r="D370">
            <v>31824</v>
          </cell>
          <cell r="E370">
            <v>646807</v>
          </cell>
          <cell r="F370">
            <v>38651</v>
          </cell>
          <cell r="G370">
            <v>2531855</v>
          </cell>
          <cell r="H370">
            <v>85172</v>
          </cell>
          <cell r="I370">
            <v>1504696</v>
          </cell>
          <cell r="J370">
            <v>31841</v>
          </cell>
        </row>
        <row r="371">
          <cell r="A371" t="str">
            <v>FIOS, LINHAS E TECIDOS DE ALGODÃO</v>
          </cell>
          <cell r="B371" t="str">
            <v>(3º Nível) FIOS, LINHAS E TECIDOS DE ALGODÃO</v>
          </cell>
          <cell r="C371">
            <v>69440727</v>
          </cell>
          <cell r="D371">
            <v>10868421</v>
          </cell>
          <cell r="E371">
            <v>64826128</v>
          </cell>
          <cell r="F371">
            <v>11284128</v>
          </cell>
          <cell r="G371">
            <v>77325122</v>
          </cell>
          <cell r="H371">
            <v>17323183</v>
          </cell>
          <cell r="I371">
            <v>55027256</v>
          </cell>
          <cell r="J371">
            <v>11808911</v>
          </cell>
        </row>
        <row r="372">
          <cell r="A372" t="str">
            <v>FLORES  DE CORTES FRESCAS</v>
          </cell>
          <cell r="B372" t="str">
            <v>(3º Nível) FLORES  DE CORTES FRESCAS</v>
          </cell>
          <cell r="C372">
            <v>103684</v>
          </cell>
          <cell r="D372">
            <v>13105</v>
          </cell>
          <cell r="E372">
            <v>68725</v>
          </cell>
          <cell r="F372">
            <v>8853</v>
          </cell>
          <cell r="G372">
            <v>3812861</v>
          </cell>
          <cell r="H372">
            <v>782391</v>
          </cell>
          <cell r="I372">
            <v>3423183</v>
          </cell>
          <cell r="J372">
            <v>672285</v>
          </cell>
        </row>
        <row r="373">
          <cell r="A373" t="str">
            <v>FOLHAGENS, FOLHAS E RAMOS DE PLANTAS CORTADAS FRESCAS</v>
          </cell>
          <cell r="B373" t="str">
            <v>(3º Nível) FOLHAGENS, FOLHAS E RAMOS DE PLANTAS CORTADAS FRESCAS</v>
          </cell>
          <cell r="C373">
            <v>567967</v>
          </cell>
          <cell r="D373">
            <v>137098</v>
          </cell>
          <cell r="E373">
            <v>776190</v>
          </cell>
          <cell r="F373">
            <v>143804</v>
          </cell>
          <cell r="G373">
            <v>31922</v>
          </cell>
          <cell r="H373">
            <v>4027</v>
          </cell>
          <cell r="I373">
            <v>32082</v>
          </cell>
          <cell r="J373">
            <v>6187</v>
          </cell>
        </row>
        <row r="374">
          <cell r="A374" t="str">
            <v>FUMO MANUFATURADO</v>
          </cell>
          <cell r="B374" t="str">
            <v>(3º Nível) FUMO MANUFATURADO</v>
          </cell>
          <cell r="C374">
            <v>38789257</v>
          </cell>
          <cell r="D374">
            <v>8490377</v>
          </cell>
          <cell r="E374">
            <v>33109220</v>
          </cell>
          <cell r="F374">
            <v>8240430</v>
          </cell>
          <cell r="G374">
            <v>4440420</v>
          </cell>
          <cell r="H374">
            <v>1146330</v>
          </cell>
          <cell r="I374">
            <v>8542243</v>
          </cell>
          <cell r="J374">
            <v>1776095</v>
          </cell>
        </row>
        <row r="375">
          <cell r="A375" t="str">
            <v>FUMO NÃO MANUFATURADO</v>
          </cell>
          <cell r="B375" t="str">
            <v>(3º Nível) FUMO NÃO MANUFATURADO</v>
          </cell>
          <cell r="C375">
            <v>794954937</v>
          </cell>
          <cell r="D375">
            <v>142060320</v>
          </cell>
          <cell r="E375">
            <v>923931300</v>
          </cell>
          <cell r="F375">
            <v>174250813</v>
          </cell>
          <cell r="G375">
            <v>10182517</v>
          </cell>
          <cell r="H375">
            <v>2320108</v>
          </cell>
          <cell r="I375">
            <v>9257720</v>
          </cell>
          <cell r="J375">
            <v>2252958</v>
          </cell>
        </row>
        <row r="376">
          <cell r="A376" t="str">
            <v>GALOS E GALINHAS VIVOS</v>
          </cell>
          <cell r="B376" t="str">
            <v>(3º Nível) GALOS E GALINHAS VIVOS</v>
          </cell>
          <cell r="C376">
            <v>35443621</v>
          </cell>
          <cell r="D376">
            <v>525345</v>
          </cell>
          <cell r="E376">
            <v>43549846</v>
          </cell>
          <cell r="F376">
            <v>509972</v>
          </cell>
          <cell r="G376">
            <v>2021048</v>
          </cell>
          <cell r="H376">
            <v>3977</v>
          </cell>
          <cell r="I376">
            <v>2121650</v>
          </cell>
          <cell r="J376">
            <v>947</v>
          </cell>
        </row>
        <row r="377">
          <cell r="A377" t="str">
            <v>GELATINAS</v>
          </cell>
          <cell r="B377" t="str">
            <v>(3º Nível) GELATINAS</v>
          </cell>
          <cell r="C377">
            <v>111850773</v>
          </cell>
          <cell r="D377">
            <v>21961088</v>
          </cell>
          <cell r="E377">
            <v>134033788</v>
          </cell>
          <cell r="F377">
            <v>25545573</v>
          </cell>
          <cell r="G377">
            <v>2770672</v>
          </cell>
          <cell r="H377">
            <v>429044</v>
          </cell>
          <cell r="I377">
            <v>2713381</v>
          </cell>
          <cell r="J377">
            <v>369202</v>
          </cell>
        </row>
        <row r="378">
          <cell r="A378" t="str">
            <v>GEMAS DE OVOS</v>
          </cell>
          <cell r="B378" t="str">
            <v>(3º Nível) GEMAS DE OVOS</v>
          </cell>
          <cell r="C378">
            <v>273495</v>
          </cell>
          <cell r="D378">
            <v>79072</v>
          </cell>
          <cell r="E378">
            <v>321152</v>
          </cell>
          <cell r="F378">
            <v>163576</v>
          </cell>
        </row>
        <row r="379">
          <cell r="A379" t="str">
            <v>GENGIBRE</v>
          </cell>
          <cell r="B379" t="str">
            <v>(3º Nível) GENGIBRE</v>
          </cell>
          <cell r="C379">
            <v>3886462</v>
          </cell>
          <cell r="D379">
            <v>2811418</v>
          </cell>
          <cell r="E379">
            <v>3193955</v>
          </cell>
          <cell r="F379">
            <v>3723291</v>
          </cell>
          <cell r="G379">
            <v>384038</v>
          </cell>
          <cell r="H379">
            <v>142798</v>
          </cell>
          <cell r="I379">
            <v>460456</v>
          </cell>
          <cell r="J379">
            <v>264749</v>
          </cell>
        </row>
        <row r="380">
          <cell r="A380" t="str">
            <v>GLUTEN DE TRIGO</v>
          </cell>
          <cell r="B380" t="str">
            <v>(3º Nível) GLUTEN DE TRIGO</v>
          </cell>
          <cell r="C380">
            <v>68</v>
          </cell>
          <cell r="D380">
            <v>25</v>
          </cell>
          <cell r="E380">
            <v>2009</v>
          </cell>
          <cell r="F380">
            <v>1361</v>
          </cell>
          <cell r="G380">
            <v>18276367</v>
          </cell>
          <cell r="H380">
            <v>10893475</v>
          </cell>
          <cell r="I380">
            <v>15290875</v>
          </cell>
          <cell r="J380">
            <v>9359175</v>
          </cell>
        </row>
        <row r="381">
          <cell r="A381" t="str">
            <v>GOIABAS FRESCAS OU SECAS</v>
          </cell>
          <cell r="B381" t="str">
            <v>(3º Nível) GOIABAS FRESCAS OU SECAS</v>
          </cell>
          <cell r="C381">
            <v>208761</v>
          </cell>
          <cell r="D381">
            <v>83656</v>
          </cell>
          <cell r="E381">
            <v>220557</v>
          </cell>
          <cell r="F381">
            <v>99299</v>
          </cell>
        </row>
        <row r="382">
          <cell r="A382" t="str">
            <v>GOMA NATURAL</v>
          </cell>
          <cell r="B382" t="str">
            <v>(3º Nível) GOMA NATURAL</v>
          </cell>
          <cell r="C382">
            <v>0</v>
          </cell>
          <cell r="D382">
            <v>0</v>
          </cell>
          <cell r="E382">
            <v>69</v>
          </cell>
          <cell r="F382">
            <v>25</v>
          </cell>
          <cell r="G382">
            <v>43</v>
          </cell>
          <cell r="H382">
            <v>6</v>
          </cell>
          <cell r="I382">
            <v>7295</v>
          </cell>
          <cell r="J382">
            <v>59</v>
          </cell>
        </row>
        <row r="383">
          <cell r="A383" t="str">
            <v>GOMAS E RESINAS</v>
          </cell>
          <cell r="B383" t="str">
            <v>(3º Nível) GOMAS E RESINAS</v>
          </cell>
          <cell r="C383">
            <v>16162449</v>
          </cell>
          <cell r="D383">
            <v>13894890</v>
          </cell>
          <cell r="E383">
            <v>23581581</v>
          </cell>
          <cell r="F383">
            <v>20587526</v>
          </cell>
          <cell r="G383">
            <v>4670651</v>
          </cell>
          <cell r="H383">
            <v>1648173</v>
          </cell>
          <cell r="I383">
            <v>4327829</v>
          </cell>
          <cell r="J383">
            <v>1414828</v>
          </cell>
        </row>
        <row r="384">
          <cell r="A384" t="str">
            <v>GORDURAS DE PORCO</v>
          </cell>
          <cell r="B384" t="str">
            <v>(3º Nível) GORDURAS DE PORCO</v>
          </cell>
          <cell r="C384">
            <v>2079607</v>
          </cell>
          <cell r="D384">
            <v>1822255</v>
          </cell>
          <cell r="E384">
            <v>1394369</v>
          </cell>
          <cell r="F384">
            <v>1194814</v>
          </cell>
          <cell r="G384">
            <v>0</v>
          </cell>
          <cell r="H384">
            <v>0</v>
          </cell>
          <cell r="I384">
            <v>500399</v>
          </cell>
          <cell r="J384">
            <v>375921</v>
          </cell>
        </row>
        <row r="385">
          <cell r="A385" t="str">
            <v>GRÃOS-DE-BICO SECOS</v>
          </cell>
          <cell r="B385" t="str">
            <v>(3º Nível) GRÃOS-DE-BICO SECOS</v>
          </cell>
          <cell r="C385">
            <v>6419</v>
          </cell>
          <cell r="D385">
            <v>1798</v>
          </cell>
          <cell r="E385">
            <v>38025</v>
          </cell>
          <cell r="F385">
            <v>53772</v>
          </cell>
          <cell r="G385">
            <v>5708435</v>
          </cell>
          <cell r="H385">
            <v>4318590</v>
          </cell>
          <cell r="I385">
            <v>3102837</v>
          </cell>
          <cell r="J385">
            <v>3397205</v>
          </cell>
        </row>
        <row r="386">
          <cell r="A386" t="str">
            <v>INHAME</v>
          </cell>
          <cell r="B386" t="str">
            <v>(3º Nível) INHAME</v>
          </cell>
          <cell r="C386">
            <v>1046170</v>
          </cell>
          <cell r="D386">
            <v>928078</v>
          </cell>
          <cell r="E386">
            <v>2617104</v>
          </cell>
          <cell r="F386">
            <v>2355165</v>
          </cell>
          <cell r="G386">
            <v>25</v>
          </cell>
          <cell r="H386">
            <v>14</v>
          </cell>
          <cell r="I386">
            <v>0</v>
          </cell>
          <cell r="J386">
            <v>0</v>
          </cell>
        </row>
        <row r="387">
          <cell r="A387" t="str">
            <v>IOGURTE</v>
          </cell>
          <cell r="B387" t="str">
            <v>(3º Nível) IOGURTE</v>
          </cell>
          <cell r="C387">
            <v>222113</v>
          </cell>
          <cell r="D387">
            <v>149453</v>
          </cell>
          <cell r="E387">
            <v>276196</v>
          </cell>
          <cell r="F387">
            <v>194595</v>
          </cell>
        </row>
        <row r="388">
          <cell r="A388" t="str">
            <v>KIWIS FRESCOS</v>
          </cell>
          <cell r="B388" t="str">
            <v>(3º Nível) KIWIS FRESCOS</v>
          </cell>
          <cell r="C388">
            <v>0</v>
          </cell>
          <cell r="D388">
            <v>0</v>
          </cell>
          <cell r="E388">
            <v>65543</v>
          </cell>
          <cell r="F388">
            <v>17569</v>
          </cell>
          <cell r="G388">
            <v>19966154</v>
          </cell>
          <cell r="H388">
            <v>11216876</v>
          </cell>
          <cell r="I388">
            <v>18211368</v>
          </cell>
          <cell r="J388">
            <v>14114852</v>
          </cell>
        </row>
        <row r="389">
          <cell r="A389" t="str">
            <v>LÃ  OU PELOS FINOS NÃO CARDADOS NEM PENTEADOS</v>
          </cell>
          <cell r="B389" t="str">
            <v>(3º Nível) LÃ  OU PELOS FINOS NÃO CARDADOS NEM PENTEADOS</v>
          </cell>
          <cell r="C389">
            <v>10613263</v>
          </cell>
          <cell r="D389">
            <v>3299332</v>
          </cell>
          <cell r="E389">
            <v>13226966</v>
          </cell>
          <cell r="F389">
            <v>4170346</v>
          </cell>
          <cell r="G389">
            <v>1012166</v>
          </cell>
          <cell r="H389">
            <v>389548</v>
          </cell>
          <cell r="I389">
            <v>953871</v>
          </cell>
          <cell r="J389">
            <v>468183</v>
          </cell>
        </row>
        <row r="390">
          <cell r="A390" t="str">
            <v>LÃ OU PELOS FINOS CARDADOS OU PENTEADOS</v>
          </cell>
          <cell r="B390" t="str">
            <v>(3º Nível) LÃ OU PELOS FINOS CARDADOS OU PENTEADOS</v>
          </cell>
          <cell r="C390">
            <v>1717563</v>
          </cell>
          <cell r="D390">
            <v>237185</v>
          </cell>
          <cell r="E390">
            <v>2568840</v>
          </cell>
          <cell r="F390">
            <v>455107</v>
          </cell>
          <cell r="G390">
            <v>1273319</v>
          </cell>
          <cell r="H390">
            <v>96639</v>
          </cell>
          <cell r="I390">
            <v>1427198</v>
          </cell>
          <cell r="J390">
            <v>115866</v>
          </cell>
        </row>
        <row r="391">
          <cell r="A391" t="str">
            <v>LAGOSTAS, CONGELADAS</v>
          </cell>
          <cell r="B391" t="str">
            <v>(3º Nível) LAGOSTAS, CONGELADAS</v>
          </cell>
          <cell r="C391">
            <v>6349792</v>
          </cell>
          <cell r="D391">
            <v>214631</v>
          </cell>
          <cell r="E391">
            <v>10118757</v>
          </cell>
          <cell r="F391">
            <v>383908</v>
          </cell>
        </row>
        <row r="392">
          <cell r="A392" t="str">
            <v>LAGOSTAS, NÃO CONGELADAS</v>
          </cell>
          <cell r="B392" t="str">
            <v>(3º Nível) LAGOSTAS, NÃO CONGELADAS</v>
          </cell>
          <cell r="C392">
            <v>81096</v>
          </cell>
          <cell r="D392">
            <v>3744</v>
          </cell>
          <cell r="E392">
            <v>556100</v>
          </cell>
          <cell r="F392">
            <v>19372</v>
          </cell>
        </row>
        <row r="393">
          <cell r="A393" t="str">
            <v>LARANJAS FRESCAS OU SECAS</v>
          </cell>
          <cell r="B393" t="str">
            <v>(3º Nível) LARANJAS FRESCAS OU SECAS</v>
          </cell>
          <cell r="C393">
            <v>1350491</v>
          </cell>
          <cell r="D393">
            <v>6538492</v>
          </cell>
          <cell r="E393">
            <v>344769</v>
          </cell>
          <cell r="F393">
            <v>551478</v>
          </cell>
          <cell r="G393">
            <v>13097166</v>
          </cell>
          <cell r="H393">
            <v>13618304</v>
          </cell>
          <cell r="I393">
            <v>12966194</v>
          </cell>
          <cell r="J393">
            <v>16930894</v>
          </cell>
        </row>
        <row r="394">
          <cell r="A394" t="str">
            <v>LEITE CONDENSADO</v>
          </cell>
          <cell r="B394" t="str">
            <v>(3º Nível) LEITE CONDENSADO</v>
          </cell>
          <cell r="C394">
            <v>8413650</v>
          </cell>
          <cell r="D394">
            <v>4309396</v>
          </cell>
          <cell r="E394">
            <v>9075793</v>
          </cell>
          <cell r="F394">
            <v>5064745</v>
          </cell>
        </row>
        <row r="395">
          <cell r="A395" t="str">
            <v>LEITE EM PÓ</v>
          </cell>
          <cell r="B395" t="str">
            <v>(3º Nível) LEITE EM PÓ</v>
          </cell>
          <cell r="C395">
            <v>152692</v>
          </cell>
          <cell r="D395">
            <v>34711</v>
          </cell>
          <cell r="E395">
            <v>655256</v>
          </cell>
          <cell r="F395">
            <v>326868</v>
          </cell>
          <cell r="G395">
            <v>108086528</v>
          </cell>
          <cell r="H395">
            <v>37666854</v>
          </cell>
          <cell r="I395">
            <v>133477264</v>
          </cell>
          <cell r="J395">
            <v>48158610</v>
          </cell>
        </row>
        <row r="396">
          <cell r="A396" t="str">
            <v>LEITE FLUIDO</v>
          </cell>
          <cell r="B396" t="str">
            <v>(3º Nível) LEITE FLUIDO</v>
          </cell>
          <cell r="C396">
            <v>42505</v>
          </cell>
          <cell r="D396">
            <v>18340</v>
          </cell>
          <cell r="E396">
            <v>774319</v>
          </cell>
          <cell r="F396">
            <v>1046607</v>
          </cell>
          <cell r="G396">
            <v>77220</v>
          </cell>
          <cell r="H396">
            <v>126166</v>
          </cell>
          <cell r="I396">
            <v>37285</v>
          </cell>
          <cell r="J396">
            <v>60074</v>
          </cell>
        </row>
        <row r="397">
          <cell r="A397" t="str">
            <v>LEITE MODIFICADO</v>
          </cell>
          <cell r="B397" t="str">
            <v>(3º Nível) LEITE MODIFICADO</v>
          </cell>
          <cell r="C397">
            <v>1904638</v>
          </cell>
          <cell r="D397">
            <v>449457</v>
          </cell>
          <cell r="E397">
            <v>833506</v>
          </cell>
          <cell r="F397">
            <v>214961</v>
          </cell>
          <cell r="G397">
            <v>9152065</v>
          </cell>
          <cell r="H397">
            <v>1229199</v>
          </cell>
          <cell r="I397">
            <v>9032650</v>
          </cell>
          <cell r="J397">
            <v>1052355</v>
          </cell>
        </row>
        <row r="398">
          <cell r="A398" t="str">
            <v>LEITELHO</v>
          </cell>
          <cell r="B398" t="str">
            <v>(3º Nível) LEITELHO</v>
          </cell>
          <cell r="C398">
            <v>270674</v>
          </cell>
          <cell r="D398">
            <v>240316</v>
          </cell>
          <cell r="E398">
            <v>249222</v>
          </cell>
          <cell r="F398">
            <v>238713</v>
          </cell>
          <cell r="G398">
            <v>2654449</v>
          </cell>
          <cell r="H398">
            <v>696000</v>
          </cell>
          <cell r="I398">
            <v>553306</v>
          </cell>
          <cell r="J398">
            <v>118481</v>
          </cell>
        </row>
        <row r="399">
          <cell r="A399" t="str">
            <v>LENTILHAS SECAS</v>
          </cell>
          <cell r="B399" t="str">
            <v>(3º Nível) LENTILHAS SECAS</v>
          </cell>
          <cell r="C399">
            <v>8532</v>
          </cell>
          <cell r="D399">
            <v>3198</v>
          </cell>
          <cell r="E399">
            <v>31491</v>
          </cell>
          <cell r="F399">
            <v>8527</v>
          </cell>
          <cell r="G399">
            <v>4547604</v>
          </cell>
          <cell r="H399">
            <v>5913342</v>
          </cell>
          <cell r="I399">
            <v>3216781</v>
          </cell>
          <cell r="J399">
            <v>6084727</v>
          </cell>
        </row>
        <row r="400">
          <cell r="A400" t="str">
            <v>LEVEDURAS E PÓS PARA LEVEDAR</v>
          </cell>
          <cell r="B400" t="str">
            <v>(3º Nível) LEVEDURAS E PÓS PARA LEVEDAR</v>
          </cell>
          <cell r="C400">
            <v>45189181</v>
          </cell>
          <cell r="D400">
            <v>23661536</v>
          </cell>
          <cell r="E400">
            <v>39570521</v>
          </cell>
          <cell r="F400">
            <v>19912289</v>
          </cell>
          <cell r="G400">
            <v>27934678</v>
          </cell>
          <cell r="H400">
            <v>13308384</v>
          </cell>
          <cell r="I400">
            <v>26536506</v>
          </cell>
          <cell r="J400">
            <v>13805468</v>
          </cell>
        </row>
        <row r="401">
          <cell r="A401" t="str">
            <v>LIMÕES E LIMAS FRESCOS OU SECOS</v>
          </cell>
          <cell r="B401" t="str">
            <v>(3º Nível) LIMÕES E LIMAS FRESCOS OU SECOS</v>
          </cell>
          <cell r="C401">
            <v>58313931</v>
          </cell>
          <cell r="D401">
            <v>63645882</v>
          </cell>
          <cell r="E401">
            <v>65917390</v>
          </cell>
          <cell r="F401">
            <v>65850679</v>
          </cell>
          <cell r="G401">
            <v>2122823</v>
          </cell>
          <cell r="H401">
            <v>1677451</v>
          </cell>
          <cell r="I401">
            <v>2026781</v>
          </cell>
          <cell r="J401">
            <v>1908784</v>
          </cell>
        </row>
        <row r="402">
          <cell r="A402" t="str">
            <v>LINHO EM BRUTO, PENTEADO OU TRABALHADO DE OUTRA FORMA</v>
          </cell>
          <cell r="B402" t="str">
            <v>(3º Nível) LINHO EM BRUTO, PENTEADO OU TRABALHADO DE OUTRA FORMA</v>
          </cell>
          <cell r="C402">
            <v>671</v>
          </cell>
          <cell r="D402">
            <v>1</v>
          </cell>
          <cell r="E402">
            <v>0</v>
          </cell>
          <cell r="F402">
            <v>0</v>
          </cell>
          <cell r="G402">
            <v>1120124</v>
          </cell>
          <cell r="H402">
            <v>334415</v>
          </cell>
          <cell r="I402">
            <v>979142</v>
          </cell>
          <cell r="J402">
            <v>302754</v>
          </cell>
        </row>
        <row r="403">
          <cell r="A403" t="str">
            <v>LINTERES DE ALGODÃO</v>
          </cell>
          <cell r="B403" t="str">
            <v>(3º Nível) LINTERES DE ALGODÃO</v>
          </cell>
          <cell r="C403">
            <v>6000154</v>
          </cell>
          <cell r="D403">
            <v>9436941</v>
          </cell>
          <cell r="E403">
            <v>4109526</v>
          </cell>
          <cell r="F403">
            <v>8156888</v>
          </cell>
          <cell r="G403">
            <v>20682</v>
          </cell>
          <cell r="H403">
            <v>13179</v>
          </cell>
          <cell r="I403">
            <v>15</v>
          </cell>
          <cell r="J403">
            <v>1</v>
          </cell>
        </row>
        <row r="404">
          <cell r="A404" t="str">
            <v>MAÇÃS FRESCAS</v>
          </cell>
          <cell r="B404" t="str">
            <v>(3º Nível) MAÇÃS FRESCAS</v>
          </cell>
          <cell r="C404">
            <v>49098795</v>
          </cell>
          <cell r="D404">
            <v>66722199</v>
          </cell>
          <cell r="E404">
            <v>39214971</v>
          </cell>
          <cell r="F404">
            <v>52161375</v>
          </cell>
          <cell r="G404">
            <v>27179835</v>
          </cell>
          <cell r="H404">
            <v>27625049</v>
          </cell>
          <cell r="I404">
            <v>27076608</v>
          </cell>
          <cell r="J404">
            <v>28516562</v>
          </cell>
        </row>
        <row r="405">
          <cell r="A405" t="str">
            <v>MAÇÃS SECAS</v>
          </cell>
          <cell r="B405" t="str">
            <v>(3º Nível) MAÇÃS SECAS</v>
          </cell>
          <cell r="C405">
            <v>548</v>
          </cell>
          <cell r="D405">
            <v>100</v>
          </cell>
          <cell r="E405">
            <v>40692</v>
          </cell>
          <cell r="F405">
            <v>11800</v>
          </cell>
          <cell r="G405">
            <v>37825</v>
          </cell>
          <cell r="H405">
            <v>7500</v>
          </cell>
          <cell r="I405">
            <v>58877</v>
          </cell>
          <cell r="J405">
            <v>4748</v>
          </cell>
        </row>
        <row r="406">
          <cell r="A406" t="str">
            <v>MACIS</v>
          </cell>
          <cell r="B406" t="str">
            <v>(3º Nível) MACIS</v>
          </cell>
          <cell r="C406">
            <v>0</v>
          </cell>
          <cell r="D406">
            <v>0</v>
          </cell>
          <cell r="E406">
            <v>35</v>
          </cell>
          <cell r="F406">
            <v>1</v>
          </cell>
        </row>
        <row r="407">
          <cell r="A407" t="str">
            <v>MADEIRA COMPENSADA OU CONTRAPLACADA</v>
          </cell>
          <cell r="B407" t="str">
            <v>(3º Nível) MADEIRA COMPENSADA OU CONTRAPLACADA</v>
          </cell>
          <cell r="C407">
            <v>387004955</v>
          </cell>
          <cell r="D407">
            <v>619385553</v>
          </cell>
          <cell r="E407">
            <v>310487544</v>
          </cell>
          <cell r="F407">
            <v>615076215</v>
          </cell>
          <cell r="G407">
            <v>690194</v>
          </cell>
          <cell r="H407">
            <v>324349</v>
          </cell>
          <cell r="I407">
            <v>763700</v>
          </cell>
          <cell r="J407">
            <v>382668</v>
          </cell>
        </row>
        <row r="408">
          <cell r="A408" t="str">
            <v>MADEIRA EM BRUTO</v>
          </cell>
          <cell r="B408" t="str">
            <v>(3º Nível) MADEIRA EM BRUTO</v>
          </cell>
          <cell r="C408">
            <v>29901217</v>
          </cell>
          <cell r="D408">
            <v>198976284</v>
          </cell>
          <cell r="E408">
            <v>40101947</v>
          </cell>
          <cell r="F408">
            <v>486080992</v>
          </cell>
          <cell r="G408">
            <v>357756</v>
          </cell>
          <cell r="H408">
            <v>5958194</v>
          </cell>
          <cell r="I408">
            <v>222131</v>
          </cell>
          <cell r="J408">
            <v>4454771</v>
          </cell>
        </row>
        <row r="409">
          <cell r="A409" t="str">
            <v>MADEIRA EM ESTILHAS OU EM PARTÍCULAS</v>
          </cell>
          <cell r="B409" t="str">
            <v>(3º Nível) MADEIRA EM ESTILHAS OU EM PARTÍCULAS</v>
          </cell>
          <cell r="C409">
            <v>64736365</v>
          </cell>
          <cell r="D409">
            <v>717404306</v>
          </cell>
          <cell r="E409">
            <v>73618938</v>
          </cell>
          <cell r="F409">
            <v>734416682</v>
          </cell>
          <cell r="G409">
            <v>453821</v>
          </cell>
          <cell r="H409">
            <v>291611</v>
          </cell>
          <cell r="I409">
            <v>700009</v>
          </cell>
          <cell r="J409">
            <v>355318</v>
          </cell>
        </row>
        <row r="410">
          <cell r="A410" t="str">
            <v>MADEIRA LAMINADA</v>
          </cell>
          <cell r="B410" t="str">
            <v>(3º Nível) MADEIRA LAMINADA</v>
          </cell>
          <cell r="C410">
            <v>19758517</v>
          </cell>
          <cell r="D410">
            <v>40345258</v>
          </cell>
          <cell r="E410">
            <v>18886406</v>
          </cell>
          <cell r="F410">
            <v>42236067</v>
          </cell>
          <cell r="G410">
            <v>3500056</v>
          </cell>
          <cell r="H410">
            <v>1045804</v>
          </cell>
          <cell r="I410">
            <v>3816576</v>
          </cell>
          <cell r="J410">
            <v>984913</v>
          </cell>
        </row>
        <row r="411">
          <cell r="A411" t="str">
            <v>MADEIRA PERFILADA</v>
          </cell>
          <cell r="B411" t="str">
            <v>(3º Nível) MADEIRA PERFILADA</v>
          </cell>
          <cell r="C411">
            <v>242831817</v>
          </cell>
          <cell r="D411">
            <v>155252902</v>
          </cell>
          <cell r="E411">
            <v>282813102</v>
          </cell>
          <cell r="F411">
            <v>175938682</v>
          </cell>
          <cell r="G411">
            <v>112401</v>
          </cell>
          <cell r="H411">
            <v>41186</v>
          </cell>
          <cell r="I411">
            <v>222383</v>
          </cell>
          <cell r="J411">
            <v>121222</v>
          </cell>
        </row>
        <row r="412">
          <cell r="A412" t="str">
            <v>MADEIRA SERRADA</v>
          </cell>
          <cell r="B412" t="str">
            <v>(3º Nível) MADEIRA SERRADA</v>
          </cell>
          <cell r="C412">
            <v>355839307</v>
          </cell>
          <cell r="D412">
            <v>737809308</v>
          </cell>
          <cell r="E412">
            <v>383694073</v>
          </cell>
          <cell r="F412">
            <v>841666955</v>
          </cell>
          <cell r="G412">
            <v>11586368</v>
          </cell>
          <cell r="H412">
            <v>5941726</v>
          </cell>
          <cell r="I412">
            <v>12818776</v>
          </cell>
          <cell r="J412">
            <v>8105537</v>
          </cell>
        </row>
        <row r="413">
          <cell r="A413" t="str">
            <v>MAIONESE</v>
          </cell>
          <cell r="B413" t="str">
            <v>(3º Nível) MAIONESE</v>
          </cell>
          <cell r="C413">
            <v>2559843</v>
          </cell>
          <cell r="D413">
            <v>1922807</v>
          </cell>
          <cell r="E413">
            <v>1638298</v>
          </cell>
          <cell r="F413">
            <v>1284075</v>
          </cell>
          <cell r="G413">
            <v>533499</v>
          </cell>
          <cell r="H413">
            <v>225062</v>
          </cell>
          <cell r="I413">
            <v>427634</v>
          </cell>
          <cell r="J413">
            <v>214186</v>
          </cell>
        </row>
        <row r="414">
          <cell r="A414" t="str">
            <v>MALTE</v>
          </cell>
          <cell r="B414" t="str">
            <v>(3º Nível) MALTE</v>
          </cell>
          <cell r="C414">
            <v>2068745</v>
          </cell>
          <cell r="D414">
            <v>3171778</v>
          </cell>
          <cell r="E414">
            <v>1502376</v>
          </cell>
          <cell r="F414">
            <v>2271779</v>
          </cell>
          <cell r="G414">
            <v>181893020</v>
          </cell>
          <cell r="H414">
            <v>359965829</v>
          </cell>
          <cell r="I414">
            <v>246051447</v>
          </cell>
          <cell r="J414">
            <v>490356138</v>
          </cell>
        </row>
        <row r="415">
          <cell r="A415" t="str">
            <v>MAMÕES (PAPAIA) FRESCOS</v>
          </cell>
          <cell r="B415" t="str">
            <v>(3º Nível) MAMÕES (PAPAIA) FRESCOS</v>
          </cell>
          <cell r="C415">
            <v>27271048</v>
          </cell>
          <cell r="D415">
            <v>21675675</v>
          </cell>
          <cell r="E415">
            <v>24535391</v>
          </cell>
          <cell r="F415">
            <v>22332376</v>
          </cell>
        </row>
        <row r="416">
          <cell r="A416" t="str">
            <v>MANDARINAS</v>
          </cell>
          <cell r="B416" t="str">
            <v>(3º Nível) MANDARINAS</v>
          </cell>
          <cell r="C416">
            <v>2661</v>
          </cell>
          <cell r="D416">
            <v>8816</v>
          </cell>
          <cell r="E416">
            <v>137934</v>
          </cell>
          <cell r="F416">
            <v>42701</v>
          </cell>
          <cell r="G416">
            <v>4916830</v>
          </cell>
          <cell r="H416">
            <v>4741354</v>
          </cell>
          <cell r="I416">
            <v>4550135</v>
          </cell>
          <cell r="J416">
            <v>5648883</v>
          </cell>
        </row>
        <row r="417">
          <cell r="A417" t="str">
            <v>MANDIOCA</v>
          </cell>
          <cell r="B417" t="str">
            <v>(3º Nível) MANDIOCA</v>
          </cell>
          <cell r="C417">
            <v>18588</v>
          </cell>
          <cell r="D417">
            <v>12350</v>
          </cell>
          <cell r="E417">
            <v>89934</v>
          </cell>
          <cell r="F417">
            <v>52085</v>
          </cell>
          <cell r="G417">
            <v>10058</v>
          </cell>
          <cell r="H417">
            <v>223520</v>
          </cell>
          <cell r="I417">
            <v>24327</v>
          </cell>
          <cell r="J417">
            <v>540600</v>
          </cell>
        </row>
        <row r="418">
          <cell r="A418" t="str">
            <v>MANGAS FRESCAS OU SECAS</v>
          </cell>
          <cell r="B418" t="str">
            <v>(3º Nível) MANGAS FRESCAS OU SECAS</v>
          </cell>
          <cell r="C418">
            <v>53807175</v>
          </cell>
          <cell r="D418">
            <v>48111863</v>
          </cell>
          <cell r="E418">
            <v>81758847</v>
          </cell>
          <cell r="F418">
            <v>74876849</v>
          </cell>
          <cell r="G418">
            <v>27333</v>
          </cell>
          <cell r="H418">
            <v>4112</v>
          </cell>
          <cell r="I418">
            <v>6</v>
          </cell>
          <cell r="J418">
            <v>0</v>
          </cell>
        </row>
        <row r="419">
          <cell r="A419" t="str">
            <v>MANGOSTOES FRESCOS OU SECOS</v>
          </cell>
          <cell r="B419" t="str">
            <v>(3º Nível) MANGOSTOES FRESCOS OU SECOS</v>
          </cell>
          <cell r="C419">
            <v>0</v>
          </cell>
          <cell r="D419">
            <v>0</v>
          </cell>
          <cell r="E419">
            <v>11933</v>
          </cell>
          <cell r="F419">
            <v>3998</v>
          </cell>
        </row>
        <row r="420">
          <cell r="A420" t="str">
            <v>MANTEIGA</v>
          </cell>
          <cell r="B420" t="str">
            <v>(3º Nível) MANTEIGA</v>
          </cell>
          <cell r="C420">
            <v>472524</v>
          </cell>
          <cell r="D420">
            <v>82586</v>
          </cell>
          <cell r="E420">
            <v>293638</v>
          </cell>
          <cell r="F420">
            <v>55103</v>
          </cell>
          <cell r="G420">
            <v>11357503</v>
          </cell>
          <cell r="H420">
            <v>1988588</v>
          </cell>
          <cell r="I420">
            <v>10033552</v>
          </cell>
          <cell r="J420">
            <v>2049940</v>
          </cell>
        </row>
        <row r="421">
          <cell r="A421" t="str">
            <v>MANTEIGA, GORDURA E OLEO DE CACAU</v>
          </cell>
          <cell r="B421" t="str">
            <v>(3º Nível) MANTEIGA, GORDURA E OLEO DE CACAU</v>
          </cell>
          <cell r="C421">
            <v>58568290</v>
          </cell>
          <cell r="D421">
            <v>10328301</v>
          </cell>
          <cell r="E421">
            <v>67394906</v>
          </cell>
          <cell r="F421">
            <v>11431046</v>
          </cell>
          <cell r="G421">
            <v>166809</v>
          </cell>
          <cell r="H421">
            <v>30574</v>
          </cell>
          <cell r="I421">
            <v>52031</v>
          </cell>
          <cell r="J421">
            <v>4980</v>
          </cell>
        </row>
        <row r="422">
          <cell r="A422" t="str">
            <v>MARGARINA</v>
          </cell>
          <cell r="B422" t="str">
            <v>(3º Nível) MARGARINA</v>
          </cell>
          <cell r="C422">
            <v>5011990</v>
          </cell>
          <cell r="D422">
            <v>5023949</v>
          </cell>
          <cell r="E422">
            <v>6509486</v>
          </cell>
          <cell r="F422">
            <v>6390921</v>
          </cell>
          <cell r="G422">
            <v>356898</v>
          </cell>
          <cell r="H422">
            <v>294370</v>
          </cell>
          <cell r="I422">
            <v>348414</v>
          </cell>
          <cell r="J422">
            <v>278870</v>
          </cell>
        </row>
        <row r="423">
          <cell r="A423" t="str">
            <v>MARMELOS FRESCOS</v>
          </cell>
          <cell r="B423" t="str">
            <v>(3º Nível) MARMELOS FRESCOS</v>
          </cell>
          <cell r="C423">
            <v>0</v>
          </cell>
          <cell r="D423">
            <v>0</v>
          </cell>
          <cell r="E423">
            <v>794</v>
          </cell>
          <cell r="F423">
            <v>120</v>
          </cell>
          <cell r="G423">
            <v>16030</v>
          </cell>
          <cell r="H423">
            <v>8582</v>
          </cell>
          <cell r="I423">
            <v>50106</v>
          </cell>
          <cell r="J423">
            <v>37926</v>
          </cell>
        </row>
        <row r="424">
          <cell r="A424" t="str">
            <v>MASSAS ALIMENTÍCIAS</v>
          </cell>
          <cell r="B424" t="str">
            <v>(3º Nível) MASSAS ALIMENTÍCIAS</v>
          </cell>
          <cell r="C424">
            <v>7124723</v>
          </cell>
          <cell r="D424">
            <v>8939770</v>
          </cell>
          <cell r="E424">
            <v>3588590</v>
          </cell>
          <cell r="F424">
            <v>2741636</v>
          </cell>
          <cell r="G424">
            <v>18068825</v>
          </cell>
          <cell r="H424">
            <v>13558253</v>
          </cell>
          <cell r="I424">
            <v>16922070</v>
          </cell>
          <cell r="J424">
            <v>13107828</v>
          </cell>
        </row>
        <row r="425">
          <cell r="A425" t="str">
            <v>MATE</v>
          </cell>
          <cell r="B425" t="str">
            <v>(3º Nível) MATE</v>
          </cell>
          <cell r="C425">
            <v>40720094</v>
          </cell>
          <cell r="D425">
            <v>17106574</v>
          </cell>
          <cell r="E425">
            <v>39431224</v>
          </cell>
          <cell r="F425">
            <v>17250786</v>
          </cell>
          <cell r="G425">
            <v>205675</v>
          </cell>
          <cell r="H425">
            <v>128374</v>
          </cell>
          <cell r="I425">
            <v>190469</v>
          </cell>
          <cell r="J425">
            <v>34500</v>
          </cell>
        </row>
        <row r="426">
          <cell r="A426" t="str">
            <v>MATERIAS CORANTES DE ORIGEM VEGETAL</v>
          </cell>
          <cell r="B426" t="str">
            <v>(3º Nível) MATERIAS CORANTES DE ORIGEM VEGETAL</v>
          </cell>
          <cell r="C426">
            <v>4384927</v>
          </cell>
          <cell r="D426">
            <v>365279</v>
          </cell>
          <cell r="E426">
            <v>2543992</v>
          </cell>
          <cell r="F426">
            <v>312973</v>
          </cell>
          <cell r="G426">
            <v>6742217</v>
          </cell>
          <cell r="H426">
            <v>243081</v>
          </cell>
          <cell r="I426">
            <v>5854175</v>
          </cell>
          <cell r="J426">
            <v>232764</v>
          </cell>
        </row>
        <row r="427">
          <cell r="A427" t="str">
            <v>MATÉRIAS PÉCTICAS, PECTINATOS E PECTATOS</v>
          </cell>
          <cell r="B427" t="str">
            <v>(3º Nível) MATÉRIAS PÉCTICAS, PECTINATOS E PECTATOS</v>
          </cell>
          <cell r="C427">
            <v>1194</v>
          </cell>
          <cell r="D427">
            <v>105</v>
          </cell>
          <cell r="E427">
            <v>2669</v>
          </cell>
          <cell r="F427">
            <v>221</v>
          </cell>
          <cell r="G427">
            <v>384208</v>
          </cell>
          <cell r="H427">
            <v>48066</v>
          </cell>
          <cell r="I427">
            <v>273059</v>
          </cell>
          <cell r="J427">
            <v>40370</v>
          </cell>
        </row>
        <row r="428">
          <cell r="A428" t="str">
            <v>MEL NATURAL</v>
          </cell>
          <cell r="B428" t="str">
            <v>(3º Nível) MEL NATURAL</v>
          </cell>
          <cell r="C428">
            <v>44739378</v>
          </cell>
          <cell r="D428">
            <v>12100696</v>
          </cell>
          <cell r="E428">
            <v>28638107</v>
          </cell>
          <cell r="F428">
            <v>11297834</v>
          </cell>
          <cell r="G428">
            <v>21262</v>
          </cell>
          <cell r="H428">
            <v>4465</v>
          </cell>
          <cell r="I428">
            <v>587</v>
          </cell>
          <cell r="J428">
            <v>10</v>
          </cell>
        </row>
        <row r="429">
          <cell r="A429" t="str">
            <v>MELAÇOS</v>
          </cell>
          <cell r="B429" t="str">
            <v>(3º Nível) MELAÇOS</v>
          </cell>
          <cell r="C429">
            <v>13154</v>
          </cell>
          <cell r="D429">
            <v>5989</v>
          </cell>
          <cell r="E429">
            <v>28035</v>
          </cell>
          <cell r="F429">
            <v>41420</v>
          </cell>
          <cell r="G429">
            <v>386951</v>
          </cell>
          <cell r="H429">
            <v>2219578</v>
          </cell>
          <cell r="I429">
            <v>482897</v>
          </cell>
          <cell r="J429">
            <v>2904977</v>
          </cell>
        </row>
        <row r="430">
          <cell r="A430" t="str">
            <v>MELANCIAS FRESCAS</v>
          </cell>
          <cell r="B430" t="str">
            <v>(3º Nível) MELANCIAS FRESCAS</v>
          </cell>
          <cell r="C430">
            <v>7367743</v>
          </cell>
          <cell r="D430">
            <v>12984601</v>
          </cell>
          <cell r="E430">
            <v>15594409</v>
          </cell>
          <cell r="F430">
            <v>33352064</v>
          </cell>
        </row>
        <row r="431">
          <cell r="A431" t="str">
            <v>MELÕES FRESCOS</v>
          </cell>
          <cell r="B431" t="str">
            <v>(3º Nível) MELÕES FRESCOS</v>
          </cell>
          <cell r="C431">
            <v>45734357</v>
          </cell>
          <cell r="D431">
            <v>65775780</v>
          </cell>
          <cell r="E431">
            <v>57740451</v>
          </cell>
          <cell r="F431">
            <v>91650225</v>
          </cell>
        </row>
        <row r="432">
          <cell r="A432" t="str">
            <v>MILHO</v>
          </cell>
          <cell r="B432" t="str">
            <v>(3º Nível) MILHO</v>
          </cell>
          <cell r="C432">
            <v>830490771</v>
          </cell>
          <cell r="D432">
            <v>5195768056</v>
          </cell>
          <cell r="E432">
            <v>1659225528</v>
          </cell>
          <cell r="F432">
            <v>9281456344</v>
          </cell>
          <cell r="G432">
            <v>38964627</v>
          </cell>
          <cell r="H432">
            <v>241218337</v>
          </cell>
          <cell r="I432">
            <v>64189201</v>
          </cell>
          <cell r="J432">
            <v>466904369</v>
          </cell>
        </row>
        <row r="433">
          <cell r="A433" t="str">
            <v>MILHO DOCE PREPARADO</v>
          </cell>
          <cell r="B433" t="str">
            <v>(3º Nível) MILHO DOCE PREPARADO</v>
          </cell>
          <cell r="C433">
            <v>7412724</v>
          </cell>
          <cell r="D433">
            <v>7928248</v>
          </cell>
          <cell r="E433">
            <v>7144198</v>
          </cell>
          <cell r="F433">
            <v>8384509</v>
          </cell>
          <cell r="G433">
            <v>223421</v>
          </cell>
          <cell r="H433">
            <v>125922</v>
          </cell>
          <cell r="I433">
            <v>195278</v>
          </cell>
          <cell r="J433">
            <v>111509</v>
          </cell>
        </row>
        <row r="434">
          <cell r="A434" t="str">
            <v>MIUDEZAS DE CARNE BOVINA</v>
          </cell>
          <cell r="B434" t="str">
            <v>(3º Nível) MIUDEZAS DE CARNE BOVINA</v>
          </cell>
          <cell r="C434">
            <v>230173801</v>
          </cell>
          <cell r="D434">
            <v>77744781</v>
          </cell>
          <cell r="E434">
            <v>251896439</v>
          </cell>
          <cell r="F434">
            <v>95750228</v>
          </cell>
          <cell r="G434">
            <v>1212604</v>
          </cell>
          <cell r="H434">
            <v>1078490</v>
          </cell>
          <cell r="I434">
            <v>2081371</v>
          </cell>
          <cell r="J434">
            <v>1899488</v>
          </cell>
        </row>
        <row r="435">
          <cell r="A435" t="str">
            <v>MIUDEZAS DE CARNE DE OVINO</v>
          </cell>
          <cell r="B435" t="str">
            <v>(3º Nível) MIUDEZAS DE CARNE DE OVINO</v>
          </cell>
          <cell r="G435">
            <v>3406743</v>
          </cell>
          <cell r="H435">
            <v>403676</v>
          </cell>
          <cell r="I435">
            <v>5794348</v>
          </cell>
          <cell r="J435">
            <v>699331</v>
          </cell>
        </row>
        <row r="436">
          <cell r="A436" t="str">
            <v>MIUDEZAS DE CARNE SUÍNA</v>
          </cell>
          <cell r="B436" t="str">
            <v>(3º Nível) MIUDEZAS DE CARNE SUÍNA</v>
          </cell>
          <cell r="C436">
            <v>46233228</v>
          </cell>
          <cell r="D436">
            <v>32612705</v>
          </cell>
          <cell r="E436">
            <v>39337801</v>
          </cell>
          <cell r="F436">
            <v>35039364</v>
          </cell>
          <cell r="G436">
            <v>94318455</v>
          </cell>
          <cell r="H436">
            <v>8533346</v>
          </cell>
          <cell r="I436">
            <v>93857101</v>
          </cell>
          <cell r="J436">
            <v>10194740</v>
          </cell>
        </row>
        <row r="437">
          <cell r="A437" t="str">
            <v>MOLHOS E PREPARAÇÕES PARA MOLHOS</v>
          </cell>
          <cell r="B437" t="str">
            <v>(3º Nível) MOLHOS E PREPARAÇÕES PARA MOLHOS</v>
          </cell>
          <cell r="C437">
            <v>5581539</v>
          </cell>
          <cell r="D437">
            <v>3868234</v>
          </cell>
          <cell r="E437">
            <v>3882948</v>
          </cell>
          <cell r="F437">
            <v>3178665</v>
          </cell>
          <cell r="G437">
            <v>8064290</v>
          </cell>
          <cell r="H437">
            <v>3163528</v>
          </cell>
          <cell r="I437">
            <v>6673111</v>
          </cell>
          <cell r="J437">
            <v>3259526</v>
          </cell>
        </row>
        <row r="438">
          <cell r="A438" t="str">
            <v>MORANGOS CONGELADOS</v>
          </cell>
          <cell r="B438" t="str">
            <v>(3º Nível) MORANGOS CONGELADOS</v>
          </cell>
          <cell r="C438">
            <v>5044</v>
          </cell>
          <cell r="D438">
            <v>2254</v>
          </cell>
          <cell r="E438">
            <v>15404</v>
          </cell>
          <cell r="F438">
            <v>5847</v>
          </cell>
          <cell r="G438">
            <v>4400443</v>
          </cell>
          <cell r="H438">
            <v>2749204</v>
          </cell>
          <cell r="I438">
            <v>5136871</v>
          </cell>
          <cell r="J438">
            <v>3275340</v>
          </cell>
        </row>
        <row r="439">
          <cell r="A439" t="str">
            <v>MORANGOS FRESCOS</v>
          </cell>
          <cell r="B439" t="str">
            <v>(3º Nível) MORANGOS FRESCOS</v>
          </cell>
          <cell r="C439">
            <v>0</v>
          </cell>
          <cell r="D439">
            <v>0</v>
          </cell>
          <cell r="E439">
            <v>117731</v>
          </cell>
          <cell r="F439">
            <v>83635</v>
          </cell>
          <cell r="G439">
            <v>0</v>
          </cell>
          <cell r="H439">
            <v>0</v>
          </cell>
          <cell r="I439">
            <v>109529</v>
          </cell>
          <cell r="J439">
            <v>14463</v>
          </cell>
        </row>
        <row r="440">
          <cell r="A440" t="str">
            <v>MORANGOS PREPARADOS OU CONSERVADOS</v>
          </cell>
          <cell r="B440" t="str">
            <v>(3º Nível) MORANGOS PREPARADOS OU CONSERVADOS</v>
          </cell>
          <cell r="C440">
            <v>128482</v>
          </cell>
          <cell r="D440">
            <v>15025</v>
          </cell>
          <cell r="E440">
            <v>102987</v>
          </cell>
          <cell r="F440">
            <v>15529</v>
          </cell>
          <cell r="G440">
            <v>6728</v>
          </cell>
          <cell r="H440">
            <v>394</v>
          </cell>
          <cell r="I440">
            <v>12466</v>
          </cell>
          <cell r="J440">
            <v>3049</v>
          </cell>
        </row>
        <row r="441">
          <cell r="A441" t="str">
            <v>MÓVEIS DE MADEIRA</v>
          </cell>
          <cell r="B441" t="str">
            <v>(3º Nível) MÓVEIS DE MADEIRA</v>
          </cell>
          <cell r="C441">
            <v>237310820</v>
          </cell>
          <cell r="D441">
            <v>138821968</v>
          </cell>
          <cell r="E441">
            <v>243584743</v>
          </cell>
          <cell r="F441">
            <v>146418649</v>
          </cell>
          <cell r="G441">
            <v>10247683</v>
          </cell>
          <cell r="H441">
            <v>3659843</v>
          </cell>
          <cell r="I441">
            <v>9693788</v>
          </cell>
          <cell r="J441">
            <v>3110822</v>
          </cell>
        </row>
        <row r="442">
          <cell r="A442" t="str">
            <v>MUDAS DE PLANTAS NÃO ORNAMENTAIS</v>
          </cell>
          <cell r="B442" t="str">
            <v>(3º Nível) MUDAS DE PLANTAS NÃO ORNAMENTAIS</v>
          </cell>
          <cell r="C442">
            <v>228416</v>
          </cell>
          <cell r="D442">
            <v>120309</v>
          </cell>
          <cell r="E442">
            <v>30405</v>
          </cell>
          <cell r="F442">
            <v>9810</v>
          </cell>
          <cell r="G442">
            <v>6974284</v>
          </cell>
          <cell r="H442">
            <v>782456</v>
          </cell>
          <cell r="I442">
            <v>7100058</v>
          </cell>
          <cell r="J442">
            <v>818884</v>
          </cell>
        </row>
        <row r="443">
          <cell r="A443" t="str">
            <v>MUDAS DE PLANTAS ORNAMENTAIS</v>
          </cell>
          <cell r="B443" t="str">
            <v>(3º Nível) MUDAS DE PLANTAS ORNAMENTAIS</v>
          </cell>
          <cell r="C443">
            <v>3308172</v>
          </cell>
          <cell r="D443">
            <v>320402</v>
          </cell>
          <cell r="E443">
            <v>2260692</v>
          </cell>
          <cell r="F443">
            <v>153332</v>
          </cell>
          <cell r="G443">
            <v>11285378</v>
          </cell>
          <cell r="H443">
            <v>365012</v>
          </cell>
          <cell r="I443">
            <v>11777506</v>
          </cell>
          <cell r="J443">
            <v>403409</v>
          </cell>
        </row>
        <row r="444">
          <cell r="A444" t="str">
            <v>NOZ-MOSCADA</v>
          </cell>
          <cell r="B444" t="str">
            <v>(3º Nível) NOZ-MOSCADA</v>
          </cell>
          <cell r="C444">
            <v>1123</v>
          </cell>
          <cell r="D444">
            <v>240</v>
          </cell>
          <cell r="E444">
            <v>1138</v>
          </cell>
          <cell r="F444">
            <v>74</v>
          </cell>
          <cell r="G444">
            <v>645150</v>
          </cell>
          <cell r="H444">
            <v>111413</v>
          </cell>
          <cell r="I444">
            <v>874684</v>
          </cell>
          <cell r="J444">
            <v>224011</v>
          </cell>
        </row>
        <row r="445">
          <cell r="A445" t="str">
            <v>NOZES</v>
          </cell>
          <cell r="B445" t="str">
            <v>(3º Nível) NOZES</v>
          </cell>
          <cell r="C445">
            <v>1667048</v>
          </cell>
          <cell r="D445">
            <v>113421</v>
          </cell>
          <cell r="E445">
            <v>2544170</v>
          </cell>
          <cell r="F445">
            <v>177983</v>
          </cell>
          <cell r="G445">
            <v>9017725</v>
          </cell>
          <cell r="H445">
            <v>991167</v>
          </cell>
          <cell r="I445">
            <v>7440722</v>
          </cell>
          <cell r="J445">
            <v>1416207</v>
          </cell>
        </row>
        <row r="446">
          <cell r="A446" t="str">
            <v>OBRAS DE MARCENARIA OU CARPINTARIA</v>
          </cell>
          <cell r="B446" t="str">
            <v>(3º Nível) OBRAS DE MARCENARIA OU CARPINTARIA</v>
          </cell>
          <cell r="C446">
            <v>152190446</v>
          </cell>
          <cell r="D446">
            <v>91634162</v>
          </cell>
          <cell r="E446">
            <v>161603190</v>
          </cell>
          <cell r="F446">
            <v>94756110</v>
          </cell>
          <cell r="G446">
            <v>1156268</v>
          </cell>
          <cell r="H446">
            <v>438820</v>
          </cell>
          <cell r="I446">
            <v>1473385</v>
          </cell>
          <cell r="J446">
            <v>844455</v>
          </cell>
        </row>
        <row r="447">
          <cell r="A447" t="str">
            <v>OLEO DE ALGODÃO</v>
          </cell>
          <cell r="B447" t="str">
            <v>(3º Nível) OLEO DE ALGODÃO</v>
          </cell>
          <cell r="C447">
            <v>533636</v>
          </cell>
          <cell r="D447">
            <v>375392</v>
          </cell>
          <cell r="E447">
            <v>259479</v>
          </cell>
          <cell r="F447">
            <v>194966</v>
          </cell>
          <cell r="G447">
            <v>43101</v>
          </cell>
          <cell r="H447">
            <v>19216</v>
          </cell>
          <cell r="I447">
            <v>2549708</v>
          </cell>
          <cell r="J447">
            <v>3850084</v>
          </cell>
        </row>
        <row r="448">
          <cell r="A448" t="str">
            <v>ÒLEO DE AMENDOIM</v>
          </cell>
          <cell r="B448" t="str">
            <v>(3º Nível) ÒLEO DE AMENDOIM</v>
          </cell>
          <cell r="C448">
            <v>39282773</v>
          </cell>
          <cell r="D448">
            <v>33998917</v>
          </cell>
          <cell r="E448">
            <v>31843116</v>
          </cell>
          <cell r="F448">
            <v>28324161</v>
          </cell>
          <cell r="G448">
            <v>234210</v>
          </cell>
          <cell r="H448">
            <v>32718</v>
          </cell>
          <cell r="I448">
            <v>369321</v>
          </cell>
          <cell r="J448">
            <v>23115</v>
          </cell>
        </row>
        <row r="449">
          <cell r="A449" t="str">
            <v>OLEO DE BABAÇU</v>
          </cell>
          <cell r="B449" t="str">
            <v>(3º Nível) OLEO DE BABAÇU</v>
          </cell>
          <cell r="C449">
            <v>477917</v>
          </cell>
          <cell r="D449">
            <v>113495</v>
          </cell>
          <cell r="E449">
            <v>538412</v>
          </cell>
          <cell r="F449">
            <v>121779</v>
          </cell>
          <cell r="G449">
            <v>449</v>
          </cell>
          <cell r="H449">
            <v>22</v>
          </cell>
          <cell r="I449">
            <v>436</v>
          </cell>
          <cell r="J449">
            <v>25</v>
          </cell>
        </row>
        <row r="450">
          <cell r="A450" t="str">
            <v>OLEO DE COCO</v>
          </cell>
          <cell r="B450" t="str">
            <v>(3º Nível) OLEO DE COCO</v>
          </cell>
          <cell r="C450">
            <v>210465</v>
          </cell>
          <cell r="D450">
            <v>22463</v>
          </cell>
          <cell r="E450">
            <v>154514</v>
          </cell>
          <cell r="F450">
            <v>18191</v>
          </cell>
          <cell r="G450">
            <v>6802951</v>
          </cell>
          <cell r="H450">
            <v>2125411</v>
          </cell>
          <cell r="I450">
            <v>3601001</v>
          </cell>
          <cell r="J450">
            <v>1591705</v>
          </cell>
        </row>
        <row r="451">
          <cell r="A451" t="str">
            <v>OLEO DE DENDÊ OU DE PALMA</v>
          </cell>
          <cell r="B451" t="str">
            <v>(3º Nível) OLEO DE DENDÊ OU DE PALMA</v>
          </cell>
          <cell r="C451">
            <v>16296702</v>
          </cell>
          <cell r="D451">
            <v>24480408</v>
          </cell>
          <cell r="E451">
            <v>5578179</v>
          </cell>
          <cell r="F451">
            <v>8419568</v>
          </cell>
          <cell r="G451">
            <v>150960890</v>
          </cell>
          <cell r="H451">
            <v>150472498</v>
          </cell>
          <cell r="I451">
            <v>125098170</v>
          </cell>
          <cell r="J451">
            <v>180187442</v>
          </cell>
        </row>
        <row r="452">
          <cell r="A452" t="str">
            <v>OLEO DE GIRASSOL</v>
          </cell>
          <cell r="B452" t="str">
            <v>(3º Nível) OLEO DE GIRASSOL</v>
          </cell>
          <cell r="C452">
            <v>29232</v>
          </cell>
          <cell r="D452">
            <v>16288</v>
          </cell>
          <cell r="E452">
            <v>80465</v>
          </cell>
          <cell r="F452">
            <v>42493</v>
          </cell>
          <cell r="G452">
            <v>22163953</v>
          </cell>
          <cell r="H452">
            <v>28266065</v>
          </cell>
          <cell r="I452">
            <v>15323683</v>
          </cell>
          <cell r="J452">
            <v>21066021</v>
          </cell>
        </row>
        <row r="453">
          <cell r="A453" t="str">
            <v>OLEO DE MILHO</v>
          </cell>
          <cell r="B453" t="str">
            <v>(3º Nível) OLEO DE MILHO</v>
          </cell>
          <cell r="C453">
            <v>9427341</v>
          </cell>
          <cell r="D453">
            <v>12196973</v>
          </cell>
          <cell r="E453">
            <v>5891988</v>
          </cell>
          <cell r="F453">
            <v>9288221</v>
          </cell>
          <cell r="G453">
            <v>549790</v>
          </cell>
          <cell r="H453">
            <v>557791</v>
          </cell>
          <cell r="I453">
            <v>3138701</v>
          </cell>
          <cell r="J453">
            <v>6621962</v>
          </cell>
        </row>
        <row r="454">
          <cell r="A454" t="str">
            <v>OLEO DE SOJA EM BRUTO</v>
          </cell>
          <cell r="B454" t="str">
            <v>(3º Nível) OLEO DE SOJA EM BRUTO</v>
          </cell>
          <cell r="C454">
            <v>516544069</v>
          </cell>
          <cell r="D454">
            <v>696410611</v>
          </cell>
          <cell r="E454">
            <v>366915457</v>
          </cell>
          <cell r="F454">
            <v>564455141</v>
          </cell>
          <cell r="G454">
            <v>14893256</v>
          </cell>
          <cell r="H454">
            <v>20000000</v>
          </cell>
          <cell r="I454">
            <v>10092275</v>
          </cell>
          <cell r="J454">
            <v>15900000</v>
          </cell>
        </row>
        <row r="455">
          <cell r="A455" t="str">
            <v>OLEO DE SOJA REFINADO</v>
          </cell>
          <cell r="B455" t="str">
            <v>(3º Nível) OLEO DE SOJA REFINADO</v>
          </cell>
          <cell r="C455">
            <v>29872709</v>
          </cell>
          <cell r="D455">
            <v>29696520</v>
          </cell>
          <cell r="E455">
            <v>30291614</v>
          </cell>
          <cell r="F455">
            <v>35159802</v>
          </cell>
          <cell r="G455">
            <v>126673</v>
          </cell>
          <cell r="H455">
            <v>36291</v>
          </cell>
          <cell r="I455">
            <v>46158</v>
          </cell>
          <cell r="J455">
            <v>15309</v>
          </cell>
        </row>
        <row r="456">
          <cell r="A456" t="str">
            <v>OLEO ESSENCIAL DE LARANJA</v>
          </cell>
          <cell r="B456" t="str">
            <v>(3º Nível) OLEO ESSENCIAL DE LARANJA</v>
          </cell>
          <cell r="C456">
            <v>157365260</v>
          </cell>
          <cell r="D456">
            <v>17189487</v>
          </cell>
          <cell r="E456">
            <v>112164845</v>
          </cell>
          <cell r="F456">
            <v>14587532</v>
          </cell>
          <cell r="G456">
            <v>1527914</v>
          </cell>
          <cell r="H456">
            <v>84256</v>
          </cell>
          <cell r="I456">
            <v>1460484</v>
          </cell>
          <cell r="J456">
            <v>93903</v>
          </cell>
        </row>
        <row r="457">
          <cell r="A457" t="str">
            <v>OSSOS E OSSEÍNA</v>
          </cell>
          <cell r="B457" t="str">
            <v>(3º Nível) OSSOS E OSSEÍNA</v>
          </cell>
          <cell r="C457">
            <v>1362850</v>
          </cell>
          <cell r="D457">
            <v>1555707</v>
          </cell>
          <cell r="E457">
            <v>2801435</v>
          </cell>
          <cell r="F457">
            <v>4468971</v>
          </cell>
        </row>
        <row r="458">
          <cell r="A458" t="str">
            <v>OUTRAS BEBIDAS ALCÓOLICAS</v>
          </cell>
          <cell r="B458" t="str">
            <v>(3º Nível) OUTRAS BEBIDAS ALCÓOLICAS</v>
          </cell>
          <cell r="C458">
            <v>10474181</v>
          </cell>
          <cell r="D458">
            <v>7747432</v>
          </cell>
          <cell r="E458">
            <v>8111679</v>
          </cell>
          <cell r="F458">
            <v>7596106</v>
          </cell>
          <cell r="G458">
            <v>15487201</v>
          </cell>
          <cell r="H458">
            <v>18019453</v>
          </cell>
          <cell r="I458">
            <v>16764818</v>
          </cell>
          <cell r="J458">
            <v>4581936</v>
          </cell>
        </row>
        <row r="459">
          <cell r="A459" t="str">
            <v>OUTRAS BEBIDAS NÃO ALCOÓLICAS</v>
          </cell>
          <cell r="B459" t="str">
            <v>(3º Nível) OUTRAS BEBIDAS NÃO ALCOÓLICAS</v>
          </cell>
          <cell r="C459">
            <v>1607303</v>
          </cell>
          <cell r="D459">
            <v>2565008</v>
          </cell>
          <cell r="E459">
            <v>4360285</v>
          </cell>
          <cell r="F459">
            <v>7568715</v>
          </cell>
          <cell r="G459">
            <v>28371595</v>
          </cell>
          <cell r="H459">
            <v>36330833</v>
          </cell>
          <cell r="I459">
            <v>45761675</v>
          </cell>
          <cell r="J459">
            <v>42069564</v>
          </cell>
        </row>
        <row r="460">
          <cell r="A460" t="str">
            <v>OUTRAS FRUTAS CONGELADAS</v>
          </cell>
          <cell r="B460" t="str">
            <v>(3º Nível) OUTRAS FRUTAS CONGELADAS</v>
          </cell>
          <cell r="C460">
            <v>6527998</v>
          </cell>
          <cell r="D460">
            <v>2520300</v>
          </cell>
          <cell r="E460">
            <v>4867569</v>
          </cell>
          <cell r="F460">
            <v>2101204</v>
          </cell>
          <cell r="G460">
            <v>3736021</v>
          </cell>
          <cell r="H460">
            <v>1369614</v>
          </cell>
          <cell r="I460">
            <v>5774197</v>
          </cell>
          <cell r="J460">
            <v>2640477</v>
          </cell>
        </row>
        <row r="461">
          <cell r="A461" t="str">
            <v>OUTRAS FRUTAS PREPARADAS OU CONSERVADAS</v>
          </cell>
          <cell r="B461" t="str">
            <v>(3º Nível) OUTRAS FRUTAS PREPARADAS OU CONSERVADAS</v>
          </cell>
          <cell r="C461">
            <v>35242171</v>
          </cell>
          <cell r="D461">
            <v>21931502</v>
          </cell>
          <cell r="E461">
            <v>29814891</v>
          </cell>
          <cell r="F461">
            <v>17418409</v>
          </cell>
          <cell r="G461">
            <v>16319204</v>
          </cell>
          <cell r="H461">
            <v>6567823</v>
          </cell>
          <cell r="I461">
            <v>15894774</v>
          </cell>
          <cell r="J461">
            <v>7356558</v>
          </cell>
        </row>
        <row r="462">
          <cell r="A462" t="str">
            <v>OUTRAS FRUTAS SECAS OU FRESCAS</v>
          </cell>
          <cell r="B462" t="str">
            <v>(3º Nível) OUTRAS FRUTAS SECAS OU FRESCAS</v>
          </cell>
          <cell r="C462">
            <v>7494395</v>
          </cell>
          <cell r="D462">
            <v>2881044</v>
          </cell>
          <cell r="E462">
            <v>4453286</v>
          </cell>
          <cell r="F462">
            <v>2312882</v>
          </cell>
          <cell r="G462">
            <v>28731362</v>
          </cell>
          <cell r="H462">
            <v>20628592</v>
          </cell>
          <cell r="I462">
            <v>23150840</v>
          </cell>
          <cell r="J462">
            <v>18320915</v>
          </cell>
        </row>
        <row r="463">
          <cell r="A463" t="str">
            <v>OUTRAS GORDURAS E OLEOS DE ORIGEM ANIMAL</v>
          </cell>
          <cell r="B463" t="str">
            <v>(3º Nível) OUTRAS GORDURAS E OLEOS DE ORIGEM ANIMAL</v>
          </cell>
          <cell r="C463">
            <v>3590458</v>
          </cell>
          <cell r="D463">
            <v>1605568</v>
          </cell>
          <cell r="E463">
            <v>2001535</v>
          </cell>
          <cell r="F463">
            <v>1289344</v>
          </cell>
          <cell r="G463">
            <v>11768358</v>
          </cell>
          <cell r="H463">
            <v>2621511</v>
          </cell>
          <cell r="I463">
            <v>12811942</v>
          </cell>
          <cell r="J463">
            <v>2663528</v>
          </cell>
        </row>
        <row r="464">
          <cell r="A464" t="str">
            <v>OUTRAS LAGOSTAS</v>
          </cell>
          <cell r="B464" t="str">
            <v>(3º Nível) OUTRAS LAGOSTAS</v>
          </cell>
          <cell r="C464">
            <v>0</v>
          </cell>
          <cell r="D464">
            <v>0</v>
          </cell>
          <cell r="E464">
            <v>341</v>
          </cell>
          <cell r="F464">
            <v>55</v>
          </cell>
        </row>
        <row r="465">
          <cell r="A465" t="str">
            <v>OUTRAS PLANTAS VIVAS, ESTACAS E ENXERTOS</v>
          </cell>
          <cell r="B465" t="str">
            <v>(3º Nível) OUTRAS PLANTAS VIVAS, ESTACAS E ENXERTOS</v>
          </cell>
          <cell r="C465">
            <v>265584</v>
          </cell>
          <cell r="D465">
            <v>55188</v>
          </cell>
          <cell r="E465">
            <v>556979</v>
          </cell>
          <cell r="F465">
            <v>50559</v>
          </cell>
          <cell r="G465">
            <v>4641</v>
          </cell>
          <cell r="H465">
            <v>20</v>
          </cell>
          <cell r="I465">
            <v>888</v>
          </cell>
          <cell r="J465">
            <v>12</v>
          </cell>
        </row>
        <row r="466">
          <cell r="A466" t="str">
            <v>OUTRAS PREPARAÇÕES ALIMENTÍCIAS</v>
          </cell>
          <cell r="B466" t="str">
            <v>(3º Nível) OUTRAS PREPARAÇÕES ALIMENTÍCIAS</v>
          </cell>
          <cell r="C466">
            <v>68433028</v>
          </cell>
          <cell r="D466">
            <v>15946409</v>
          </cell>
          <cell r="E466">
            <v>98299555</v>
          </cell>
          <cell r="F466">
            <v>23878240</v>
          </cell>
          <cell r="G466">
            <v>105790787</v>
          </cell>
          <cell r="H466">
            <v>18237234</v>
          </cell>
          <cell r="I466">
            <v>98117890</v>
          </cell>
          <cell r="J466">
            <v>19040304</v>
          </cell>
        </row>
        <row r="467">
          <cell r="A467" t="str">
            <v>OUTRAS PREPARAÇÕES ALIMENTÍCIAS A BASE DE CEREAIS</v>
          </cell>
          <cell r="B467" t="str">
            <v>(3º Nível) OUTRAS PREPARAÇÕES ALIMENTÍCIAS A BASE DE CEREAIS</v>
          </cell>
          <cell r="C467">
            <v>18231713</v>
          </cell>
          <cell r="D467">
            <v>8082036</v>
          </cell>
          <cell r="E467">
            <v>22384888</v>
          </cell>
          <cell r="F467">
            <v>13745935</v>
          </cell>
          <cell r="G467">
            <v>26579780</v>
          </cell>
          <cell r="H467">
            <v>12853716</v>
          </cell>
          <cell r="I467">
            <v>29623881</v>
          </cell>
          <cell r="J467">
            <v>12273965</v>
          </cell>
        </row>
        <row r="468">
          <cell r="A468" t="str">
            <v>OUTRAS RAÇÕES PARA ANIMAIS DOMÉSTICOS</v>
          </cell>
          <cell r="B468" t="str">
            <v>(3º Nível) OUTRAS RAÇÕES PARA ANIMAIS DOMÉSTICOS</v>
          </cell>
          <cell r="C468">
            <v>115278214</v>
          </cell>
          <cell r="D468">
            <v>117960438</v>
          </cell>
          <cell r="E468">
            <v>115948211</v>
          </cell>
          <cell r="F468">
            <v>116408478</v>
          </cell>
          <cell r="G468">
            <v>149245760</v>
          </cell>
          <cell r="H468">
            <v>62647199</v>
          </cell>
          <cell r="I468">
            <v>135452176</v>
          </cell>
          <cell r="J468">
            <v>60447738</v>
          </cell>
        </row>
        <row r="469">
          <cell r="A469" t="str">
            <v>OUTRAS SUBSTÂNCIAS PROTEICAS</v>
          </cell>
          <cell r="B469" t="str">
            <v>(3º Nível) OUTRAS SUBSTÂNCIAS PROTEICAS</v>
          </cell>
          <cell r="C469">
            <v>32525580</v>
          </cell>
          <cell r="D469">
            <v>10752422</v>
          </cell>
          <cell r="E469">
            <v>46940444</v>
          </cell>
          <cell r="F469">
            <v>15104407</v>
          </cell>
          <cell r="G469">
            <v>17706284</v>
          </cell>
          <cell r="H469">
            <v>1419169</v>
          </cell>
          <cell r="I469">
            <v>17816454</v>
          </cell>
          <cell r="J469">
            <v>1113014</v>
          </cell>
        </row>
        <row r="470">
          <cell r="A470" t="str">
            <v>OUTROS ANIMAIS VIVOS</v>
          </cell>
          <cell r="B470" t="str">
            <v>(3º Nível) OUTROS ANIMAIS VIVOS</v>
          </cell>
          <cell r="C470">
            <v>229659</v>
          </cell>
          <cell r="D470">
            <v>276</v>
          </cell>
          <cell r="E470">
            <v>14719</v>
          </cell>
          <cell r="F470">
            <v>1227</v>
          </cell>
          <cell r="G470">
            <v>83369</v>
          </cell>
          <cell r="H470">
            <v>83</v>
          </cell>
          <cell r="I470">
            <v>139103</v>
          </cell>
          <cell r="J470">
            <v>139</v>
          </cell>
        </row>
        <row r="471">
          <cell r="A471" t="str">
            <v>OUTROS CAMARÕES</v>
          </cell>
          <cell r="B471" t="str">
            <v>(3º Nível) OUTROS CAMARÕES</v>
          </cell>
          <cell r="C471">
            <v>0</v>
          </cell>
          <cell r="D471">
            <v>0</v>
          </cell>
          <cell r="E471">
            <v>3955</v>
          </cell>
          <cell r="F471">
            <v>373</v>
          </cell>
        </row>
        <row r="472">
          <cell r="A472" t="str">
            <v>OUTROS COUROS/PELES DE BOVINOS, CURTIDO</v>
          </cell>
          <cell r="B472" t="str">
            <v>(3º Nível) OUTROS COUROS/PELES DE BOVINOS, CURTIDO</v>
          </cell>
          <cell r="C472">
            <v>264745344</v>
          </cell>
          <cell r="D472">
            <v>192008301</v>
          </cell>
          <cell r="E472">
            <v>198709709</v>
          </cell>
          <cell r="F472">
            <v>202827282</v>
          </cell>
          <cell r="G472">
            <v>6682431</v>
          </cell>
          <cell r="H472">
            <v>2462147</v>
          </cell>
          <cell r="I472">
            <v>3091554</v>
          </cell>
          <cell r="J472">
            <v>1533571</v>
          </cell>
        </row>
        <row r="473">
          <cell r="A473" t="str">
            <v>OUTROS COUROS/PELES DE OVINOS, CURTIDAS</v>
          </cell>
          <cell r="B473" t="str">
            <v>(3º Nível) OUTROS COUROS/PELES DE OVINOS, CURTIDAS</v>
          </cell>
          <cell r="C473">
            <v>17</v>
          </cell>
          <cell r="D473">
            <v>1</v>
          </cell>
          <cell r="E473">
            <v>0</v>
          </cell>
          <cell r="F473">
            <v>0</v>
          </cell>
          <cell r="G473">
            <v>2740</v>
          </cell>
          <cell r="H473">
            <v>277</v>
          </cell>
          <cell r="I473">
            <v>153</v>
          </cell>
          <cell r="J473">
            <v>32</v>
          </cell>
        </row>
        <row r="474">
          <cell r="A474" t="str">
            <v>OUTROS FILES DE PEIXE SECOS, SALGADOS OU DEFUMADOS</v>
          </cell>
          <cell r="B474" t="str">
            <v>(3º Nível) OUTROS FILES DE PEIXE SECOS, SALGADOS OU DEFUMADOS</v>
          </cell>
          <cell r="C474">
            <v>2</v>
          </cell>
          <cell r="D474">
            <v>0</v>
          </cell>
          <cell r="E474">
            <v>1408</v>
          </cell>
          <cell r="F474">
            <v>115</v>
          </cell>
          <cell r="G474">
            <v>603072</v>
          </cell>
          <cell r="H474">
            <v>138000</v>
          </cell>
          <cell r="I474">
            <v>894188</v>
          </cell>
          <cell r="J474">
            <v>203000</v>
          </cell>
        </row>
        <row r="475">
          <cell r="A475" t="str">
            <v>OUTROS FILES DE PEIXE, CONGELADOS</v>
          </cell>
          <cell r="B475" t="str">
            <v>(3º Nível) OUTROS FILES DE PEIXE, CONGELADOS</v>
          </cell>
          <cell r="C475">
            <v>2339483</v>
          </cell>
          <cell r="D475">
            <v>511160</v>
          </cell>
          <cell r="E475">
            <v>1798949</v>
          </cell>
          <cell r="F475">
            <v>305821</v>
          </cell>
          <cell r="G475">
            <v>143778367</v>
          </cell>
          <cell r="H475">
            <v>43702955</v>
          </cell>
          <cell r="I475">
            <v>154506938</v>
          </cell>
          <cell r="J475">
            <v>43064107</v>
          </cell>
        </row>
        <row r="476">
          <cell r="A476" t="str">
            <v>OUTROS FILES DE PEIXE, FRESCOS OU REFRIGERADOS</v>
          </cell>
          <cell r="B476" t="str">
            <v>(3º Nível) OUTROS FILES DE PEIXE, FRESCOS OU REFRIGERADOS</v>
          </cell>
          <cell r="C476">
            <v>2393863</v>
          </cell>
          <cell r="D476">
            <v>319592</v>
          </cell>
          <cell r="E476">
            <v>2094176</v>
          </cell>
          <cell r="F476">
            <v>299976</v>
          </cell>
          <cell r="G476">
            <v>8187998</v>
          </cell>
          <cell r="H476">
            <v>812128</v>
          </cell>
          <cell r="I476">
            <v>4801682</v>
          </cell>
          <cell r="J476">
            <v>475785</v>
          </cell>
        </row>
        <row r="477">
          <cell r="A477" t="str">
            <v>OUTROS PEIXES CONGELADOS</v>
          </cell>
          <cell r="B477" t="str">
            <v>(3º Nível) OUTROS PEIXES CONGELADOS</v>
          </cell>
          <cell r="C477">
            <v>26714332</v>
          </cell>
          <cell r="D477">
            <v>7536910</v>
          </cell>
          <cell r="E477">
            <v>25599770</v>
          </cell>
          <cell r="F477">
            <v>8724312</v>
          </cell>
          <cell r="G477">
            <v>38220057</v>
          </cell>
          <cell r="H477">
            <v>18104677</v>
          </cell>
          <cell r="I477">
            <v>37156521</v>
          </cell>
          <cell r="J477">
            <v>17268250</v>
          </cell>
        </row>
        <row r="478">
          <cell r="A478" t="str">
            <v>OUTROS PEIXES FRESCOS OU REFRIGERADOS</v>
          </cell>
          <cell r="B478" t="str">
            <v>(3º Nível) OUTROS PEIXES FRESCOS OU REFRIGERADOS</v>
          </cell>
          <cell r="C478">
            <v>20906597</v>
          </cell>
          <cell r="D478">
            <v>2950195</v>
          </cell>
          <cell r="E478">
            <v>20121820</v>
          </cell>
          <cell r="F478">
            <v>3191861</v>
          </cell>
          <cell r="G478">
            <v>338145</v>
          </cell>
          <cell r="H478">
            <v>23568</v>
          </cell>
          <cell r="I478">
            <v>391668</v>
          </cell>
          <cell r="J478">
            <v>31319</v>
          </cell>
        </row>
        <row r="479">
          <cell r="A479" t="str">
            <v>OUTROS PEIXES SECOS, SALGADOS OU DEFUMADOS</v>
          </cell>
          <cell r="B479" t="str">
            <v>(3º Nível) OUTROS PEIXES SECOS, SALGADOS OU DEFUMADOS</v>
          </cell>
          <cell r="C479">
            <v>8635569</v>
          </cell>
          <cell r="D479">
            <v>319586</v>
          </cell>
          <cell r="E479">
            <v>12681820</v>
          </cell>
          <cell r="F479">
            <v>319527</v>
          </cell>
          <cell r="G479">
            <v>53512540</v>
          </cell>
          <cell r="H479">
            <v>13891150</v>
          </cell>
          <cell r="I479">
            <v>44092806</v>
          </cell>
          <cell r="J479">
            <v>11303900</v>
          </cell>
        </row>
        <row r="480">
          <cell r="A480" t="str">
            <v>OUTROS PRODUTOS DE ORIGEM ANIMAL</v>
          </cell>
          <cell r="B480" t="str">
            <v>(3º Nível) OUTROS PRODUTOS DE ORIGEM ANIMAL</v>
          </cell>
          <cell r="C480">
            <v>62383758</v>
          </cell>
          <cell r="D480">
            <v>30618341</v>
          </cell>
          <cell r="E480">
            <v>83015262</v>
          </cell>
          <cell r="F480">
            <v>38123274</v>
          </cell>
          <cell r="G480">
            <v>9286496</v>
          </cell>
          <cell r="H480">
            <v>8905547</v>
          </cell>
          <cell r="I480">
            <v>7759062</v>
          </cell>
          <cell r="J480">
            <v>9793683</v>
          </cell>
        </row>
        <row r="481">
          <cell r="A481" t="str">
            <v>OUTROS PRODUTOS DE ORIGEM VEGETAL</v>
          </cell>
          <cell r="B481" t="str">
            <v>(3º Nível) OUTROS PRODUTOS DE ORIGEM VEGETAL</v>
          </cell>
          <cell r="C481">
            <v>107708568</v>
          </cell>
          <cell r="D481">
            <v>78438444</v>
          </cell>
          <cell r="E481">
            <v>125979359</v>
          </cell>
          <cell r="F481">
            <v>101501648</v>
          </cell>
          <cell r="G481">
            <v>28687675</v>
          </cell>
          <cell r="H481">
            <v>17496867</v>
          </cell>
          <cell r="I481">
            <v>27015991</v>
          </cell>
          <cell r="J481">
            <v>20977333</v>
          </cell>
        </row>
        <row r="482">
          <cell r="A482" t="str">
            <v>OUTROS SUCOS</v>
          </cell>
          <cell r="B482" t="str">
            <v>(3º Nível) OUTROS SUCOS</v>
          </cell>
          <cell r="C482">
            <v>886976</v>
          </cell>
          <cell r="D482">
            <v>417160</v>
          </cell>
          <cell r="E482">
            <v>1778165</v>
          </cell>
          <cell r="F482">
            <v>895751</v>
          </cell>
          <cell r="G482">
            <v>1016074</v>
          </cell>
          <cell r="H482">
            <v>557907</v>
          </cell>
          <cell r="I482">
            <v>708654</v>
          </cell>
          <cell r="J482">
            <v>403480</v>
          </cell>
        </row>
        <row r="483">
          <cell r="A483" t="str">
            <v>OVINOS VIVOS</v>
          </cell>
          <cell r="B483" t="str">
            <v>(3º Nível) OVINOS VIVOS</v>
          </cell>
          <cell r="C483">
            <v>0</v>
          </cell>
          <cell r="D483">
            <v>0</v>
          </cell>
          <cell r="E483">
            <v>7</v>
          </cell>
          <cell r="F483">
            <v>1</v>
          </cell>
          <cell r="G483">
            <v>9960</v>
          </cell>
          <cell r="H483">
            <v>558</v>
          </cell>
          <cell r="I483">
            <v>5940</v>
          </cell>
          <cell r="J483">
            <v>870</v>
          </cell>
        </row>
        <row r="484">
          <cell r="A484" t="str">
            <v>OVOS</v>
          </cell>
          <cell r="B484" t="str">
            <v>(3º Nível) OVOS</v>
          </cell>
          <cell r="C484">
            <v>40526705</v>
          </cell>
          <cell r="D484">
            <v>12476822</v>
          </cell>
          <cell r="E484">
            <v>40313782</v>
          </cell>
          <cell r="F484">
            <v>12743994</v>
          </cell>
          <cell r="G484">
            <v>16575970</v>
          </cell>
          <cell r="H484">
            <v>182300</v>
          </cell>
          <cell r="I484">
            <v>20169407</v>
          </cell>
          <cell r="J484">
            <v>192858</v>
          </cell>
        </row>
        <row r="485">
          <cell r="A485" t="str">
            <v>PÃES, BISCOITOS E PRODUTOS DE PASTELARIA</v>
          </cell>
          <cell r="B485" t="str">
            <v>(3º Nível) PÃES, BISCOITOS E PRODUTOS DE PASTELARIA</v>
          </cell>
          <cell r="C485">
            <v>29118511</v>
          </cell>
          <cell r="D485">
            <v>16532473</v>
          </cell>
          <cell r="E485">
            <v>31796198</v>
          </cell>
          <cell r="F485">
            <v>20000730</v>
          </cell>
          <cell r="G485">
            <v>28717853</v>
          </cell>
          <cell r="H485">
            <v>7825255</v>
          </cell>
          <cell r="I485">
            <v>27559231</v>
          </cell>
          <cell r="J485">
            <v>6854678</v>
          </cell>
        </row>
        <row r="486">
          <cell r="A486" t="str">
            <v>PAINÇO</v>
          </cell>
          <cell r="B486" t="str">
            <v>(3º Nível) PAINÇO</v>
          </cell>
          <cell r="C486">
            <v>6884</v>
          </cell>
          <cell r="D486">
            <v>24505</v>
          </cell>
          <cell r="E486">
            <v>117131</v>
          </cell>
          <cell r="F486">
            <v>261987</v>
          </cell>
          <cell r="G486">
            <v>628061</v>
          </cell>
          <cell r="H486">
            <v>1445470</v>
          </cell>
          <cell r="I486">
            <v>466296</v>
          </cell>
          <cell r="J486">
            <v>870156</v>
          </cell>
        </row>
        <row r="487">
          <cell r="A487" t="str">
            <v>PAINÉIS DE FIBRAS OU DE PARTÍCULAS DE MADEIRA</v>
          </cell>
          <cell r="B487" t="str">
            <v>(3º Nível) PAINÉIS DE FIBRAS OU DE PARTÍCULAS DE MADEIRA</v>
          </cell>
          <cell r="C487">
            <v>169111652</v>
          </cell>
          <cell r="D487">
            <v>505799038</v>
          </cell>
          <cell r="E487">
            <v>156509350</v>
          </cell>
          <cell r="F487">
            <v>493239283</v>
          </cell>
          <cell r="G487">
            <v>2867639</v>
          </cell>
          <cell r="H487">
            <v>3788468</v>
          </cell>
          <cell r="I487">
            <v>3374705</v>
          </cell>
          <cell r="J487">
            <v>7266783</v>
          </cell>
        </row>
        <row r="488">
          <cell r="A488" t="str">
            <v>PALMITOS PREPARADOS OU CONSERVADOS</v>
          </cell>
          <cell r="B488" t="str">
            <v>(3º Nível) PALMITOS PREPARADOS OU CONSERVADOS</v>
          </cell>
          <cell r="C488">
            <v>989374</v>
          </cell>
          <cell r="D488">
            <v>175862</v>
          </cell>
          <cell r="E488">
            <v>487642</v>
          </cell>
          <cell r="F488">
            <v>102240</v>
          </cell>
          <cell r="G488">
            <v>90705</v>
          </cell>
          <cell r="H488">
            <v>19420</v>
          </cell>
          <cell r="I488">
            <v>93857</v>
          </cell>
          <cell r="J488">
            <v>27815</v>
          </cell>
        </row>
        <row r="489">
          <cell r="A489" t="str">
            <v>PAPEL</v>
          </cell>
          <cell r="B489" t="str">
            <v>(3º Nível) PAPEL</v>
          </cell>
          <cell r="C489">
            <v>981498764</v>
          </cell>
          <cell r="D489">
            <v>1024890573</v>
          </cell>
          <cell r="E489">
            <v>1016551592</v>
          </cell>
          <cell r="F489">
            <v>1075969175</v>
          </cell>
          <cell r="G489">
            <v>450112091</v>
          </cell>
          <cell r="H489">
            <v>376920736</v>
          </cell>
          <cell r="I489">
            <v>425958343</v>
          </cell>
          <cell r="J489">
            <v>337712761</v>
          </cell>
        </row>
        <row r="490">
          <cell r="A490" t="str">
            <v>PARGOS CONGELADOS</v>
          </cell>
          <cell r="B490" t="str">
            <v>(3º Nível) PARGOS CONGELADOS</v>
          </cell>
          <cell r="C490">
            <v>6189805</v>
          </cell>
          <cell r="D490">
            <v>1015036</v>
          </cell>
          <cell r="E490">
            <v>5866341</v>
          </cell>
          <cell r="F490">
            <v>1000112</v>
          </cell>
          <cell r="G490">
            <v>0</v>
          </cell>
          <cell r="H490">
            <v>0</v>
          </cell>
          <cell r="I490">
            <v>19440</v>
          </cell>
          <cell r="J490">
            <v>27700</v>
          </cell>
        </row>
        <row r="491">
          <cell r="A491" t="str">
            <v>PASTA DE CACAU</v>
          </cell>
          <cell r="B491" t="str">
            <v>(3º Nível) PASTA DE CACAU</v>
          </cell>
          <cell r="C491">
            <v>11436396</v>
          </cell>
          <cell r="D491">
            <v>3188000</v>
          </cell>
          <cell r="E491">
            <v>14399721</v>
          </cell>
          <cell r="F491">
            <v>4673564</v>
          </cell>
          <cell r="G491">
            <v>15743503</v>
          </cell>
          <cell r="H491">
            <v>9851620</v>
          </cell>
          <cell r="I491">
            <v>9588460</v>
          </cell>
          <cell r="J491">
            <v>7131328</v>
          </cell>
        </row>
        <row r="492">
          <cell r="A492" t="str">
            <v>PATOS VIVOS</v>
          </cell>
          <cell r="B492" t="str">
            <v>(3º Nível) PATOS VIVOS</v>
          </cell>
          <cell r="C492">
            <v>0</v>
          </cell>
          <cell r="D492">
            <v>0</v>
          </cell>
          <cell r="E492">
            <v>70</v>
          </cell>
          <cell r="F492">
            <v>20</v>
          </cell>
        </row>
        <row r="493">
          <cell r="A493" t="str">
            <v>PEIXES ORNAMENTAIS VIVOS</v>
          </cell>
          <cell r="B493" t="str">
            <v>(3º Nível) PEIXES ORNAMENTAIS VIVOS</v>
          </cell>
          <cell r="C493">
            <v>3458277</v>
          </cell>
          <cell r="D493">
            <v>26693</v>
          </cell>
          <cell r="E493">
            <v>3404949</v>
          </cell>
          <cell r="F493">
            <v>31772</v>
          </cell>
          <cell r="G493">
            <v>127705</v>
          </cell>
          <cell r="H493">
            <v>9982</v>
          </cell>
          <cell r="I493">
            <v>119548</v>
          </cell>
          <cell r="J493">
            <v>12031</v>
          </cell>
        </row>
        <row r="494">
          <cell r="A494" t="str">
            <v>PEIXES SECOS, SALGADOS OU DEFUMADOS</v>
          </cell>
          <cell r="B494" t="str">
            <v>(3º Nível) PEIXES SECOS, SALGADOS OU DEFUMADOS</v>
          </cell>
          <cell r="C494">
            <v>12402</v>
          </cell>
          <cell r="D494">
            <v>188</v>
          </cell>
          <cell r="E494">
            <v>13670</v>
          </cell>
          <cell r="F494">
            <v>648</v>
          </cell>
          <cell r="G494">
            <v>4671429</v>
          </cell>
          <cell r="H494">
            <v>1157800</v>
          </cell>
          <cell r="I494">
            <v>4998606</v>
          </cell>
          <cell r="J494">
            <v>1328000</v>
          </cell>
        </row>
        <row r="495">
          <cell r="A495" t="str">
            <v>PEIXES VIVOS</v>
          </cell>
          <cell r="B495" t="str">
            <v>(3º Nível) PEIXES VIVOS</v>
          </cell>
          <cell r="G495">
            <v>7664</v>
          </cell>
          <cell r="H495">
            <v>20</v>
          </cell>
          <cell r="I495">
            <v>0</v>
          </cell>
          <cell r="J495">
            <v>0</v>
          </cell>
        </row>
        <row r="496">
          <cell r="A496" t="str">
            <v>PELETERIA</v>
          </cell>
          <cell r="B496" t="str">
            <v>(3º Nível) PELETERIA</v>
          </cell>
          <cell r="C496">
            <v>16310285</v>
          </cell>
          <cell r="D496">
            <v>753875</v>
          </cell>
          <cell r="E496">
            <v>15209547</v>
          </cell>
          <cell r="F496">
            <v>722774</v>
          </cell>
          <cell r="G496">
            <v>2429644</v>
          </cell>
          <cell r="H496">
            <v>81011</v>
          </cell>
          <cell r="I496">
            <v>2179361</v>
          </cell>
          <cell r="J496">
            <v>96189</v>
          </cell>
        </row>
        <row r="497">
          <cell r="A497" t="str">
            <v>PENAS E PELES DE AVES</v>
          </cell>
          <cell r="B497" t="str">
            <v>(3º Nível) PENAS E PELES DE AVES</v>
          </cell>
          <cell r="C497">
            <v>1461326</v>
          </cell>
          <cell r="D497">
            <v>3571815</v>
          </cell>
          <cell r="E497">
            <v>2556600</v>
          </cell>
          <cell r="F497">
            <v>6335558</v>
          </cell>
          <cell r="G497">
            <v>462345</v>
          </cell>
          <cell r="H497">
            <v>488144</v>
          </cell>
          <cell r="I497">
            <v>445742</v>
          </cell>
          <cell r="J497">
            <v>352575</v>
          </cell>
        </row>
        <row r="498">
          <cell r="A498" t="str">
            <v>PEPINOS PREPARADOS OU CONSERVADOS</v>
          </cell>
          <cell r="B498" t="str">
            <v>(3º Nível) PEPINOS PREPARADOS OU CONSERVADOS</v>
          </cell>
          <cell r="C498">
            <v>203035</v>
          </cell>
          <cell r="D498">
            <v>77077</v>
          </cell>
          <cell r="E498">
            <v>335659</v>
          </cell>
          <cell r="F498">
            <v>119982</v>
          </cell>
          <cell r="G498">
            <v>1290751</v>
          </cell>
          <cell r="H498">
            <v>1300848</v>
          </cell>
          <cell r="I498">
            <v>1495052</v>
          </cell>
          <cell r="J498">
            <v>1489882</v>
          </cell>
        </row>
        <row r="499">
          <cell r="A499" t="str">
            <v>PEPTONAS E SEUS DERIVADOS</v>
          </cell>
          <cell r="B499" t="str">
            <v>(3º Nível) PEPTONAS E SEUS DERIVADOS</v>
          </cell>
          <cell r="C499">
            <v>4407260</v>
          </cell>
          <cell r="D499">
            <v>461453</v>
          </cell>
          <cell r="E499">
            <v>8999453</v>
          </cell>
          <cell r="F499">
            <v>1307558</v>
          </cell>
          <cell r="G499">
            <v>1111250</v>
          </cell>
          <cell r="H499">
            <v>27314</v>
          </cell>
          <cell r="I499">
            <v>804057</v>
          </cell>
          <cell r="J499">
            <v>40988</v>
          </cell>
        </row>
        <row r="500">
          <cell r="A500" t="str">
            <v>PÊRAS FRESCAS</v>
          </cell>
          <cell r="B500" t="str">
            <v>(3º Nível) PÊRAS FRESCAS</v>
          </cell>
          <cell r="C500">
            <v>183</v>
          </cell>
          <cell r="D500">
            <v>68</v>
          </cell>
          <cell r="E500">
            <v>103163</v>
          </cell>
          <cell r="F500">
            <v>41595</v>
          </cell>
          <cell r="G500">
            <v>75160926</v>
          </cell>
          <cell r="H500">
            <v>82229493</v>
          </cell>
          <cell r="I500">
            <v>65528201</v>
          </cell>
          <cell r="J500">
            <v>78774011</v>
          </cell>
        </row>
        <row r="501">
          <cell r="A501" t="str">
            <v>PÊRAS PREPARADAS OU CONSERVADAS</v>
          </cell>
          <cell r="B501" t="str">
            <v>(3º Nível) PÊRAS PREPARADAS OU CONSERVADAS</v>
          </cell>
          <cell r="C501">
            <v>0</v>
          </cell>
          <cell r="D501">
            <v>0</v>
          </cell>
          <cell r="E501">
            <v>86</v>
          </cell>
          <cell r="F501">
            <v>11</v>
          </cell>
          <cell r="G501">
            <v>2407</v>
          </cell>
          <cell r="H501">
            <v>94</v>
          </cell>
          <cell r="I501">
            <v>3813</v>
          </cell>
          <cell r="J501">
            <v>160</v>
          </cell>
        </row>
        <row r="502">
          <cell r="A502" t="str">
            <v>PÊRAS SECAS</v>
          </cell>
          <cell r="B502" t="str">
            <v>(3º Nível) PÊRAS SECAS</v>
          </cell>
          <cell r="G502">
            <v>32769</v>
          </cell>
          <cell r="H502">
            <v>4000</v>
          </cell>
          <cell r="I502">
            <v>18660</v>
          </cell>
          <cell r="J502">
            <v>2766</v>
          </cell>
        </row>
        <row r="503">
          <cell r="A503" t="str">
            <v>PERUS VIVOS</v>
          </cell>
          <cell r="B503" t="str">
            <v>(3º Nível) PERUS VIVOS</v>
          </cell>
          <cell r="C503">
            <v>0</v>
          </cell>
          <cell r="D503">
            <v>0</v>
          </cell>
          <cell r="E503">
            <v>40</v>
          </cell>
          <cell r="F503">
            <v>10</v>
          </cell>
        </row>
        <row r="504">
          <cell r="A504" t="str">
            <v>PÊSSEGOS FRESCOS</v>
          </cell>
          <cell r="B504" t="str">
            <v>(3º Nível) PÊSSEGOS FRESCOS</v>
          </cell>
          <cell r="C504">
            <v>0</v>
          </cell>
          <cell r="D504">
            <v>0</v>
          </cell>
          <cell r="E504">
            <v>27298</v>
          </cell>
          <cell r="F504">
            <v>10343</v>
          </cell>
          <cell r="G504">
            <v>7775966</v>
          </cell>
          <cell r="H504">
            <v>6034145</v>
          </cell>
          <cell r="I504">
            <v>6874253</v>
          </cell>
          <cell r="J504">
            <v>5767451</v>
          </cell>
        </row>
        <row r="505">
          <cell r="A505" t="str">
            <v>PÊSSEGOS PREPARADOS OU CONSERVADOS</v>
          </cell>
          <cell r="B505" t="str">
            <v>(3º Nível) PÊSSEGOS PREPARADOS OU CONSERVADOS</v>
          </cell>
          <cell r="C505">
            <v>963793</v>
          </cell>
          <cell r="D505">
            <v>854254</v>
          </cell>
          <cell r="E505">
            <v>496827</v>
          </cell>
          <cell r="F505">
            <v>481445</v>
          </cell>
          <cell r="G505">
            <v>1832066</v>
          </cell>
          <cell r="H505">
            <v>1800130</v>
          </cell>
          <cell r="I505">
            <v>637442</v>
          </cell>
          <cell r="J505">
            <v>608498</v>
          </cell>
        </row>
        <row r="506">
          <cell r="A506" t="str">
            <v>PIMENTA PIPER SECA, TRITURADA OU EM PÓ</v>
          </cell>
          <cell r="B506" t="str">
            <v>(3º Nível) PIMENTA PIPER SECA, TRITURADA OU EM PÓ</v>
          </cell>
          <cell r="C506">
            <v>98696648</v>
          </cell>
          <cell r="D506">
            <v>31083077</v>
          </cell>
          <cell r="E506">
            <v>92518829</v>
          </cell>
          <cell r="F506">
            <v>42734313</v>
          </cell>
          <cell r="G506">
            <v>857039</v>
          </cell>
          <cell r="H506">
            <v>164971</v>
          </cell>
          <cell r="I506">
            <v>526280</v>
          </cell>
          <cell r="J506">
            <v>121644</v>
          </cell>
        </row>
        <row r="507">
          <cell r="A507" t="str">
            <v>PIMENTÕES E PIMENTAS</v>
          </cell>
          <cell r="B507" t="str">
            <v>(3º Nível) PIMENTÕES E PIMENTAS</v>
          </cell>
          <cell r="C507">
            <v>20964</v>
          </cell>
          <cell r="D507">
            <v>32212</v>
          </cell>
          <cell r="E507">
            <v>578504</v>
          </cell>
          <cell r="F507">
            <v>254946</v>
          </cell>
          <cell r="G507">
            <v>2000</v>
          </cell>
          <cell r="H507">
            <v>1000</v>
          </cell>
          <cell r="I507">
            <v>0</v>
          </cell>
          <cell r="J507">
            <v>0</v>
          </cell>
        </row>
        <row r="508">
          <cell r="A508" t="str">
            <v>PIMENTÕES E PIMENTAS SECOS, PÓ</v>
          </cell>
          <cell r="B508" t="str">
            <v>(3º Nível) PIMENTÕES E PIMENTAS SECOS, PÓ</v>
          </cell>
          <cell r="C508">
            <v>4497</v>
          </cell>
          <cell r="D508">
            <v>597</v>
          </cell>
          <cell r="E508">
            <v>2074262</v>
          </cell>
          <cell r="F508">
            <v>789978</v>
          </cell>
          <cell r="G508">
            <v>2136909</v>
          </cell>
          <cell r="H508">
            <v>990713</v>
          </cell>
          <cell r="I508">
            <v>2725387</v>
          </cell>
          <cell r="J508">
            <v>1237310</v>
          </cell>
        </row>
        <row r="509">
          <cell r="A509" t="str">
            <v>PLANTAS ORNAMENTAIS</v>
          </cell>
          <cell r="B509" t="str">
            <v>(3º Nível) PLANTAS ORNAMENTAIS</v>
          </cell>
          <cell r="C509">
            <v>14289</v>
          </cell>
          <cell r="D509">
            <v>5623</v>
          </cell>
          <cell r="E509">
            <v>13378</v>
          </cell>
          <cell r="F509">
            <v>4874</v>
          </cell>
        </row>
        <row r="510">
          <cell r="A510" t="str">
            <v>PLANTAS PARA MEDICINA OU PERFUMARIA</v>
          </cell>
          <cell r="B510" t="str">
            <v>(3º Nível) PLANTAS PARA MEDICINA OU PERFUMARIA</v>
          </cell>
          <cell r="C510">
            <v>7479003</v>
          </cell>
          <cell r="D510">
            <v>1007335</v>
          </cell>
          <cell r="E510">
            <v>5084579</v>
          </cell>
          <cell r="F510">
            <v>740538</v>
          </cell>
          <cell r="G510">
            <v>14572527</v>
          </cell>
          <cell r="H510">
            <v>4807675</v>
          </cell>
          <cell r="I510">
            <v>10836019</v>
          </cell>
          <cell r="J510">
            <v>4471875</v>
          </cell>
        </row>
        <row r="511">
          <cell r="A511" t="str">
            <v>POLVOS</v>
          </cell>
          <cell r="B511" t="str">
            <v>(3º Nível) POLVOS</v>
          </cell>
          <cell r="C511">
            <v>0</v>
          </cell>
          <cell r="D511">
            <v>0</v>
          </cell>
          <cell r="E511">
            <v>13078</v>
          </cell>
          <cell r="F511">
            <v>857</v>
          </cell>
          <cell r="G511">
            <v>4521114</v>
          </cell>
          <cell r="H511">
            <v>498079</v>
          </cell>
          <cell r="I511">
            <v>397321</v>
          </cell>
          <cell r="J511">
            <v>38915</v>
          </cell>
        </row>
        <row r="512">
          <cell r="A512" t="str">
            <v>POMELOS</v>
          </cell>
          <cell r="B512" t="str">
            <v>(3º Nível) POMELOS</v>
          </cell>
          <cell r="C512">
            <v>0</v>
          </cell>
          <cell r="D512">
            <v>0</v>
          </cell>
          <cell r="E512">
            <v>14995</v>
          </cell>
          <cell r="F512">
            <v>3768</v>
          </cell>
          <cell r="G512">
            <v>164568</v>
          </cell>
          <cell r="H512">
            <v>138719</v>
          </cell>
          <cell r="I512">
            <v>154119</v>
          </cell>
          <cell r="J512">
            <v>156360</v>
          </cell>
        </row>
        <row r="513">
          <cell r="A513" t="str">
            <v>PREPARAÇÕES ALIMENTÍCIAS HOMOGENEIZADAS</v>
          </cell>
          <cell r="B513" t="str">
            <v>(3º Nível) PREPARAÇÕES ALIMENTÍCIAS HOMOGENEIZADAS</v>
          </cell>
          <cell r="C513">
            <v>94183</v>
          </cell>
          <cell r="D513">
            <v>13130</v>
          </cell>
          <cell r="E513">
            <v>76138</v>
          </cell>
          <cell r="F513">
            <v>17813</v>
          </cell>
          <cell r="G513">
            <v>23185</v>
          </cell>
          <cell r="H513">
            <v>20412</v>
          </cell>
          <cell r="I513">
            <v>25620</v>
          </cell>
          <cell r="J513">
            <v>40973</v>
          </cell>
        </row>
        <row r="514">
          <cell r="A514" t="str">
            <v>PREPARAÇÕES DE CRUSTÁCEOS E MOLUSCOS</v>
          </cell>
          <cell r="B514" t="str">
            <v>(3º Nível) PREPARAÇÕES DE CRUSTÁCEOS E MOLUSCOS</v>
          </cell>
          <cell r="C514">
            <v>0</v>
          </cell>
          <cell r="D514">
            <v>0</v>
          </cell>
          <cell r="E514">
            <v>30675</v>
          </cell>
          <cell r="F514">
            <v>3430</v>
          </cell>
          <cell r="G514">
            <v>989908</v>
          </cell>
          <cell r="H514">
            <v>369873</v>
          </cell>
          <cell r="I514">
            <v>708460</v>
          </cell>
          <cell r="J514">
            <v>288435</v>
          </cell>
        </row>
        <row r="515">
          <cell r="A515" t="str">
            <v>PREPARAÇÕES E CONSERVAS DE ATUNS</v>
          </cell>
          <cell r="B515" t="str">
            <v>(3º Nível) PREPARAÇÕES E CONSERVAS DE ATUNS</v>
          </cell>
          <cell r="C515">
            <v>5063155</v>
          </cell>
          <cell r="D515">
            <v>1165962</v>
          </cell>
          <cell r="E515">
            <v>4994447</v>
          </cell>
          <cell r="F515">
            <v>1289893</v>
          </cell>
          <cell r="G515">
            <v>13921209</v>
          </cell>
          <cell r="H515">
            <v>3773234</v>
          </cell>
          <cell r="I515">
            <v>10029279</v>
          </cell>
          <cell r="J515">
            <v>2968735</v>
          </cell>
        </row>
        <row r="516">
          <cell r="A516" t="str">
            <v>PREPARAÇÕES E CONSERVAS DE DEMAIS PEIXES</v>
          </cell>
          <cell r="B516" t="str">
            <v>(3º Nível) PREPARAÇÕES E CONSERVAS DE DEMAIS PEIXES</v>
          </cell>
          <cell r="C516">
            <v>113144</v>
          </cell>
          <cell r="D516">
            <v>24610</v>
          </cell>
          <cell r="E516">
            <v>211034</v>
          </cell>
          <cell r="F516">
            <v>45192</v>
          </cell>
          <cell r="G516">
            <v>21870690</v>
          </cell>
          <cell r="H516">
            <v>5614804</v>
          </cell>
          <cell r="I516">
            <v>15898704</v>
          </cell>
          <cell r="J516">
            <v>4996405</v>
          </cell>
        </row>
        <row r="517">
          <cell r="A517" t="str">
            <v>PREPARAÇÕES E CONSERVAS DE SARDINHAS</v>
          </cell>
          <cell r="B517" t="str">
            <v>(3º Nível) PREPARAÇÕES E CONSERVAS DE SARDINHAS</v>
          </cell>
          <cell r="C517">
            <v>1543937</v>
          </cell>
          <cell r="D517">
            <v>429313</v>
          </cell>
          <cell r="E517">
            <v>1361789</v>
          </cell>
          <cell r="F517">
            <v>442547</v>
          </cell>
          <cell r="G517">
            <v>304986</v>
          </cell>
          <cell r="H517">
            <v>86809</v>
          </cell>
          <cell r="I517">
            <v>285571</v>
          </cell>
          <cell r="J517">
            <v>79777</v>
          </cell>
        </row>
        <row r="518">
          <cell r="A518" t="str">
            <v>PREPARAÇÕES P/ ELABORAÇÃO DE BEBIDAS</v>
          </cell>
          <cell r="B518" t="str">
            <v>(3º Nível) PREPARAÇÕES P/ ELABORAÇÃO DE BEBIDAS</v>
          </cell>
          <cell r="C518">
            <v>74791958</v>
          </cell>
          <cell r="D518">
            <v>4383141</v>
          </cell>
          <cell r="E518">
            <v>89850658</v>
          </cell>
          <cell r="F518">
            <v>4602940</v>
          </cell>
          <cell r="G518">
            <v>7643268</v>
          </cell>
          <cell r="H518">
            <v>615590</v>
          </cell>
          <cell r="I518">
            <v>21857082</v>
          </cell>
          <cell r="J518">
            <v>2557024</v>
          </cell>
        </row>
        <row r="519">
          <cell r="A519" t="str">
            <v>PREPARAÇÕES PARA ALIMENTAÇÃO INFANTIL</v>
          </cell>
          <cell r="B519" t="str">
            <v>(3º Nível) PREPARAÇÕES PARA ALIMENTAÇÃO INFANTIL</v>
          </cell>
          <cell r="C519">
            <v>9286290</v>
          </cell>
          <cell r="D519">
            <v>3265335</v>
          </cell>
          <cell r="E519">
            <v>8173708</v>
          </cell>
          <cell r="F519">
            <v>2977413</v>
          </cell>
          <cell r="G519">
            <v>28539251</v>
          </cell>
          <cell r="H519">
            <v>4022888</v>
          </cell>
          <cell r="I519">
            <v>14175361</v>
          </cell>
          <cell r="J519">
            <v>1963922</v>
          </cell>
        </row>
        <row r="520">
          <cell r="A520" t="str">
            <v>PRIMATAS VIVOS</v>
          </cell>
          <cell r="B520" t="str">
            <v>(3º Nível) PRIMATAS VIVOS</v>
          </cell>
          <cell r="G520">
            <v>143</v>
          </cell>
          <cell r="H520">
            <v>4</v>
          </cell>
          <cell r="I520">
            <v>0</v>
          </cell>
          <cell r="J520">
            <v>0</v>
          </cell>
        </row>
        <row r="521">
          <cell r="A521" t="str">
            <v>PRODUTOS DE CONFEITARIA</v>
          </cell>
          <cell r="B521" t="str">
            <v>(3º Nível) PRODUTOS DE CONFEITARIA</v>
          </cell>
          <cell r="C521">
            <v>72415526</v>
          </cell>
          <cell r="D521">
            <v>37665403</v>
          </cell>
          <cell r="E521">
            <v>67426825</v>
          </cell>
          <cell r="F521">
            <v>40474270</v>
          </cell>
          <cell r="G521">
            <v>20083130</v>
          </cell>
          <cell r="H521">
            <v>6205623</v>
          </cell>
          <cell r="I521">
            <v>27349611</v>
          </cell>
          <cell r="J521">
            <v>5835626</v>
          </cell>
        </row>
        <row r="522">
          <cell r="A522" t="str">
            <v>PRODUTOS DE LINHO</v>
          </cell>
          <cell r="B522" t="str">
            <v>(3º Nível) PRODUTOS DE LINHO</v>
          </cell>
          <cell r="C522">
            <v>936050</v>
          </cell>
          <cell r="D522">
            <v>60605</v>
          </cell>
          <cell r="E522">
            <v>485801</v>
          </cell>
          <cell r="F522">
            <v>29704</v>
          </cell>
          <cell r="G522">
            <v>6865781</v>
          </cell>
          <cell r="H522">
            <v>918207</v>
          </cell>
          <cell r="I522">
            <v>5533004</v>
          </cell>
          <cell r="J522">
            <v>606713</v>
          </cell>
        </row>
        <row r="523">
          <cell r="A523" t="str">
            <v>PRODUTOS HORTÍCOLAS HOMOGENEIZADOS PREPARADOS OU CONSERVADOS</v>
          </cell>
          <cell r="B523" t="str">
            <v>(3º Nível) PRODUTOS HORTÍCOLAS HOMOGENEIZADOS PREPARADOS OU CONSERVADOS</v>
          </cell>
          <cell r="C523">
            <v>6963</v>
          </cell>
          <cell r="D523">
            <v>407</v>
          </cell>
          <cell r="E523">
            <v>8397</v>
          </cell>
          <cell r="F523">
            <v>904</v>
          </cell>
          <cell r="G523">
            <v>5184</v>
          </cell>
          <cell r="H523">
            <v>1202</v>
          </cell>
          <cell r="I523">
            <v>2619</v>
          </cell>
          <cell r="J523">
            <v>518</v>
          </cell>
        </row>
        <row r="524">
          <cell r="A524" t="str">
            <v>PRODUTOS MUCILAGINOSOS E ESPESSANTES</v>
          </cell>
          <cell r="B524" t="str">
            <v>(3º Nível) PRODUTOS MUCILAGINOSOS E ESPESSANTES</v>
          </cell>
          <cell r="C524">
            <v>472519</v>
          </cell>
          <cell r="D524">
            <v>45268</v>
          </cell>
          <cell r="E524">
            <v>284301</v>
          </cell>
          <cell r="F524">
            <v>44057</v>
          </cell>
          <cell r="G524">
            <v>23492579</v>
          </cell>
          <cell r="H524">
            <v>3135526</v>
          </cell>
          <cell r="I524">
            <v>23187244</v>
          </cell>
          <cell r="J524">
            <v>3268915</v>
          </cell>
        </row>
        <row r="525">
          <cell r="A525" t="str">
            <v>PSITACIFORMES (INCL.OS PAPAGAIOS,AS ARARAS,ETC) VIVOS</v>
          </cell>
          <cell r="B525" t="str">
            <v>(3º Nível) PSITACIFORMES (INCL.OS PAPAGAIOS,AS ARARAS,ETC) VIVOS</v>
          </cell>
          <cell r="C525">
            <v>128400</v>
          </cell>
          <cell r="D525">
            <v>17</v>
          </cell>
          <cell r="E525">
            <v>74096</v>
          </cell>
          <cell r="F525">
            <v>5</v>
          </cell>
          <cell r="G525">
            <v>22474</v>
          </cell>
          <cell r="H525">
            <v>80</v>
          </cell>
          <cell r="I525">
            <v>15182</v>
          </cell>
          <cell r="J525">
            <v>55</v>
          </cell>
        </row>
        <row r="526">
          <cell r="A526" t="str">
            <v>QUEIJOS</v>
          </cell>
          <cell r="B526" t="str">
            <v>(3º Nível) QUEIJOS</v>
          </cell>
          <cell r="C526">
            <v>9033042</v>
          </cell>
          <cell r="D526">
            <v>1754431</v>
          </cell>
          <cell r="E526">
            <v>8856125</v>
          </cell>
          <cell r="F526">
            <v>1803072</v>
          </cell>
          <cell r="G526">
            <v>60970879</v>
          </cell>
          <cell r="H526">
            <v>13295606</v>
          </cell>
          <cell r="I526">
            <v>60420001</v>
          </cell>
          <cell r="J526">
            <v>14915593</v>
          </cell>
        </row>
        <row r="527">
          <cell r="A527" t="str">
            <v>REFRIGERANTE</v>
          </cell>
          <cell r="B527" t="str">
            <v>(3º Nível) REFRIGERANTE</v>
          </cell>
          <cell r="C527">
            <v>4417131</v>
          </cell>
          <cell r="D527">
            <v>12361907</v>
          </cell>
          <cell r="E527">
            <v>5758197</v>
          </cell>
          <cell r="F527">
            <v>15050639</v>
          </cell>
          <cell r="G527">
            <v>388909</v>
          </cell>
          <cell r="H527">
            <v>218792</v>
          </cell>
          <cell r="I527">
            <v>115988</v>
          </cell>
          <cell r="J527">
            <v>103966</v>
          </cell>
        </row>
        <row r="528">
          <cell r="A528" t="str">
            <v>RÉPTEIS VIVOS</v>
          </cell>
          <cell r="B528" t="str">
            <v>(3º Nível) RÉPTEIS VIVOS</v>
          </cell>
          <cell r="C528">
            <v>29685</v>
          </cell>
          <cell r="D528">
            <v>44</v>
          </cell>
          <cell r="E528">
            <v>136090</v>
          </cell>
          <cell r="F528">
            <v>230</v>
          </cell>
        </row>
        <row r="529">
          <cell r="A529" t="str">
            <v>RESÍDUOS DO CAFÉ</v>
          </cell>
          <cell r="B529" t="str">
            <v>(3º Nível) RESÍDUOS DO CAFÉ</v>
          </cell>
          <cell r="C529">
            <v>23096</v>
          </cell>
          <cell r="D529">
            <v>3310</v>
          </cell>
          <cell r="E529">
            <v>7475</v>
          </cell>
          <cell r="F529">
            <v>4083</v>
          </cell>
          <cell r="G529">
            <v>2746</v>
          </cell>
          <cell r="H529">
            <v>378</v>
          </cell>
          <cell r="I529">
            <v>535</v>
          </cell>
          <cell r="J529">
            <v>72</v>
          </cell>
        </row>
        <row r="530">
          <cell r="A530" t="str">
            <v>SALMÕES CONGELADOS</v>
          </cell>
          <cell r="B530" t="str">
            <v>(3º Nível) SALMÕES CONGELADOS</v>
          </cell>
          <cell r="C530">
            <v>0</v>
          </cell>
          <cell r="D530">
            <v>0</v>
          </cell>
          <cell r="E530">
            <v>45988</v>
          </cell>
          <cell r="F530">
            <v>4442</v>
          </cell>
          <cell r="G530">
            <v>13267747</v>
          </cell>
          <cell r="H530">
            <v>2597095</v>
          </cell>
          <cell r="I530">
            <v>16850785</v>
          </cell>
          <cell r="J530">
            <v>3188320</v>
          </cell>
        </row>
        <row r="531">
          <cell r="A531" t="str">
            <v>SALMÕES, FRESCOS OU REFRIGERADOS</v>
          </cell>
          <cell r="B531" t="str">
            <v>(3º Nível) SALMÕES, FRESCOS OU REFRIGERADOS</v>
          </cell>
          <cell r="C531">
            <v>0</v>
          </cell>
          <cell r="D531">
            <v>0</v>
          </cell>
          <cell r="E531">
            <v>153239</v>
          </cell>
          <cell r="F531">
            <v>23226</v>
          </cell>
          <cell r="G531">
            <v>255600318</v>
          </cell>
          <cell r="H531">
            <v>37476081</v>
          </cell>
          <cell r="I531">
            <v>270900102</v>
          </cell>
          <cell r="J531">
            <v>41308681</v>
          </cell>
        </row>
        <row r="532">
          <cell r="A532" t="str">
            <v>SALMÕES, SECOS, SALGADOS OU DEFUMDOS</v>
          </cell>
          <cell r="B532" t="str">
            <v>(3º Nível) SALMÕES, SECOS, SALGADOS OU DEFUMDOS</v>
          </cell>
          <cell r="C532">
            <v>0</v>
          </cell>
          <cell r="D532">
            <v>0</v>
          </cell>
          <cell r="E532">
            <v>7886</v>
          </cell>
          <cell r="F532">
            <v>208</v>
          </cell>
          <cell r="G532">
            <v>111467</v>
          </cell>
          <cell r="H532">
            <v>7834</v>
          </cell>
          <cell r="I532">
            <v>0</v>
          </cell>
          <cell r="J532">
            <v>0</v>
          </cell>
        </row>
        <row r="533">
          <cell r="A533" t="str">
            <v>SARDINHAS CONGELADAS</v>
          </cell>
          <cell r="B533" t="str">
            <v>(3º Nível) SARDINHAS CONGELADAS</v>
          </cell>
          <cell r="C533">
            <v>1</v>
          </cell>
          <cell r="D533">
            <v>2</v>
          </cell>
          <cell r="E533">
            <v>1559626</v>
          </cell>
          <cell r="F533">
            <v>1695459</v>
          </cell>
          <cell r="G533">
            <v>37971670</v>
          </cell>
          <cell r="H533">
            <v>43781447</v>
          </cell>
          <cell r="I533">
            <v>39719386</v>
          </cell>
          <cell r="J533">
            <v>43815763</v>
          </cell>
        </row>
        <row r="534">
          <cell r="A534" t="str">
            <v>SEBO BOVINO</v>
          </cell>
          <cell r="B534" t="str">
            <v>(3º Nível) SEBO BOVINO</v>
          </cell>
          <cell r="C534">
            <v>830818</v>
          </cell>
          <cell r="D534">
            <v>716314</v>
          </cell>
          <cell r="E534">
            <v>2242176</v>
          </cell>
          <cell r="F534">
            <v>2449681</v>
          </cell>
          <cell r="G534">
            <v>14399207</v>
          </cell>
          <cell r="H534">
            <v>24053346</v>
          </cell>
          <cell r="I534">
            <v>14013104</v>
          </cell>
          <cell r="J534">
            <v>29341637</v>
          </cell>
        </row>
        <row r="535">
          <cell r="A535" t="str">
            <v>SEMEAS, FARELOS E OUTROS RESÍDUOS DE MILHO</v>
          </cell>
          <cell r="B535" t="str">
            <v>(3º Nível) SEMEAS, FARELOS E OUTROS RESÍDUOS DE MILHO</v>
          </cell>
          <cell r="C535">
            <v>485828</v>
          </cell>
          <cell r="D535">
            <v>722870</v>
          </cell>
          <cell r="E535">
            <v>695097</v>
          </cell>
          <cell r="F535">
            <v>1149997</v>
          </cell>
          <cell r="G535">
            <v>923111</v>
          </cell>
          <cell r="H535">
            <v>6587900</v>
          </cell>
          <cell r="I535">
            <v>2799814</v>
          </cell>
          <cell r="J535">
            <v>23137920</v>
          </cell>
        </row>
        <row r="536">
          <cell r="A536" t="str">
            <v>SÊMEN DE BOVINO</v>
          </cell>
          <cell r="B536" t="str">
            <v>(3º Nível) SÊMEN DE BOVINO</v>
          </cell>
          <cell r="C536">
            <v>1000835</v>
          </cell>
          <cell r="D536">
            <v>174</v>
          </cell>
          <cell r="E536">
            <v>850461</v>
          </cell>
          <cell r="F536">
            <v>197</v>
          </cell>
          <cell r="G536">
            <v>10391885</v>
          </cell>
          <cell r="H536">
            <v>3493</v>
          </cell>
          <cell r="I536">
            <v>14772315</v>
          </cell>
          <cell r="J536">
            <v>3105</v>
          </cell>
        </row>
        <row r="537">
          <cell r="A537" t="str">
            <v>SÊMEN E EMBRIÕES DE OUTROS ANIMAIS</v>
          </cell>
          <cell r="B537" t="str">
            <v>(3º Nível) SÊMEN E EMBRIÕES DE OUTROS ANIMAIS</v>
          </cell>
          <cell r="C537">
            <v>137535</v>
          </cell>
          <cell r="D537">
            <v>6</v>
          </cell>
          <cell r="E537">
            <v>53020</v>
          </cell>
          <cell r="F537">
            <v>25</v>
          </cell>
          <cell r="G537">
            <v>712137</v>
          </cell>
          <cell r="H537">
            <v>25</v>
          </cell>
          <cell r="I537">
            <v>423223</v>
          </cell>
          <cell r="J537">
            <v>4988</v>
          </cell>
        </row>
        <row r="538">
          <cell r="A538" t="str">
            <v>SEMENTES DE ANIS E BADIANA</v>
          </cell>
          <cell r="B538" t="str">
            <v>(3º Nível) SEMENTES DE ANIS E BADIANA</v>
          </cell>
          <cell r="C538">
            <v>722</v>
          </cell>
          <cell r="D538">
            <v>482</v>
          </cell>
          <cell r="E538">
            <v>12862</v>
          </cell>
          <cell r="F538">
            <v>794</v>
          </cell>
          <cell r="G538">
            <v>2831369</v>
          </cell>
          <cell r="H538">
            <v>863335</v>
          </cell>
          <cell r="I538">
            <v>2656480</v>
          </cell>
          <cell r="J538">
            <v>807490</v>
          </cell>
        </row>
        <row r="539">
          <cell r="A539" t="str">
            <v>SEMENTES DE CEREAIS</v>
          </cell>
          <cell r="B539" t="str">
            <v>(3º Nível) SEMENTES DE CEREAIS</v>
          </cell>
          <cell r="C539">
            <v>23048072</v>
          </cell>
          <cell r="D539">
            <v>11132665</v>
          </cell>
          <cell r="E539">
            <v>29623581</v>
          </cell>
          <cell r="F539">
            <v>11471742</v>
          </cell>
          <cell r="G539">
            <v>2842541</v>
          </cell>
          <cell r="H539">
            <v>488299</v>
          </cell>
          <cell r="I539">
            <v>7908550</v>
          </cell>
          <cell r="J539">
            <v>2231400</v>
          </cell>
        </row>
        <row r="540">
          <cell r="A540" t="str">
            <v>SEMENTES DE COENTRO</v>
          </cell>
          <cell r="B540" t="str">
            <v>(3º Nível) SEMENTES DE COENTRO</v>
          </cell>
          <cell r="C540">
            <v>368</v>
          </cell>
          <cell r="D540">
            <v>256</v>
          </cell>
          <cell r="E540">
            <v>20683</v>
          </cell>
          <cell r="F540">
            <v>16143</v>
          </cell>
          <cell r="G540">
            <v>1518178</v>
          </cell>
          <cell r="H540">
            <v>1506678</v>
          </cell>
          <cell r="I540">
            <v>856350</v>
          </cell>
          <cell r="J540">
            <v>701494</v>
          </cell>
        </row>
        <row r="541">
          <cell r="A541" t="str">
            <v>SEMENTES DE COMINHO</v>
          </cell>
          <cell r="B541" t="str">
            <v>(3º Nível) SEMENTES DE COMINHO</v>
          </cell>
          <cell r="C541">
            <v>499</v>
          </cell>
          <cell r="D541">
            <v>162</v>
          </cell>
          <cell r="E541">
            <v>3046</v>
          </cell>
          <cell r="F541">
            <v>462</v>
          </cell>
          <cell r="G541">
            <v>6503474</v>
          </cell>
          <cell r="H541">
            <v>3355349</v>
          </cell>
          <cell r="I541">
            <v>4292401</v>
          </cell>
          <cell r="J541">
            <v>2294795</v>
          </cell>
        </row>
        <row r="542">
          <cell r="A542" t="str">
            <v>SEMENTES DE HORTÍCOLAS, LEGUMINOSAS, RAÍZES E TUBÉRCULOS</v>
          </cell>
          <cell r="B542" t="str">
            <v>(3º Nível) SEMENTES DE HORTÍCOLAS, LEGUMINOSAS, RAÍZES E TUBÉRCULOS</v>
          </cell>
          <cell r="C542">
            <v>8260346</v>
          </cell>
          <cell r="D542">
            <v>67979</v>
          </cell>
          <cell r="E542">
            <v>8389155</v>
          </cell>
          <cell r="F542">
            <v>101184</v>
          </cell>
          <cell r="G542">
            <v>40827900</v>
          </cell>
          <cell r="H542">
            <v>3785829</v>
          </cell>
          <cell r="I542">
            <v>43627161</v>
          </cell>
          <cell r="J542">
            <v>4435945</v>
          </cell>
        </row>
        <row r="543">
          <cell r="A543" t="str">
            <v>SEMENTES DE OLEAGINOSAS (EXCLUI SOJA)</v>
          </cell>
          <cell r="B543" t="str">
            <v>(3º Nível) SEMENTES DE OLEAGINOSAS (EXCLUI SOJA)</v>
          </cell>
          <cell r="C543">
            <v>2877956</v>
          </cell>
          <cell r="D543">
            <v>8075024</v>
          </cell>
          <cell r="E543">
            <v>6390405</v>
          </cell>
          <cell r="F543">
            <v>21690951</v>
          </cell>
          <cell r="G543">
            <v>8949045</v>
          </cell>
          <cell r="H543">
            <v>9420946</v>
          </cell>
          <cell r="I543">
            <v>10419101</v>
          </cell>
          <cell r="J543">
            <v>10784388</v>
          </cell>
        </row>
        <row r="544">
          <cell r="A544" t="str">
            <v>SEMENTES DE OLEAGINOSAS PARA SEMEADURA</v>
          </cell>
          <cell r="B544" t="str">
            <v>(3º Nível) SEMENTES DE OLEAGINOSAS PARA SEMEADURA</v>
          </cell>
          <cell r="C544">
            <v>1067793</v>
          </cell>
          <cell r="D544">
            <v>420404</v>
          </cell>
          <cell r="E544">
            <v>3215932</v>
          </cell>
          <cell r="F544">
            <v>5424424</v>
          </cell>
          <cell r="G544">
            <v>2281639</v>
          </cell>
          <cell r="H544">
            <v>395622</v>
          </cell>
          <cell r="I544">
            <v>2120721</v>
          </cell>
          <cell r="J544">
            <v>373884</v>
          </cell>
        </row>
        <row r="545">
          <cell r="A545" t="str">
            <v>SOJA EM GRÃOS</v>
          </cell>
          <cell r="B545" t="str">
            <v>(3º Nível) SOJA EM GRÃOS</v>
          </cell>
          <cell r="C545">
            <v>18432031376</v>
          </cell>
          <cell r="D545">
            <v>46273544206</v>
          </cell>
          <cell r="E545">
            <v>15603520340</v>
          </cell>
          <cell r="F545">
            <v>44504595319</v>
          </cell>
          <cell r="G545">
            <v>50877678</v>
          </cell>
          <cell r="H545">
            <v>153827050</v>
          </cell>
          <cell r="I545">
            <v>28498308</v>
          </cell>
          <cell r="J545">
            <v>91613800</v>
          </cell>
        </row>
        <row r="546">
          <cell r="A546" t="str">
            <v>SORGO</v>
          </cell>
          <cell r="B546" t="str">
            <v>(3º Nível) SORGO</v>
          </cell>
          <cell r="C546">
            <v>41632</v>
          </cell>
          <cell r="D546">
            <v>148780</v>
          </cell>
          <cell r="E546">
            <v>5544785</v>
          </cell>
          <cell r="F546">
            <v>31540142</v>
          </cell>
        </row>
        <row r="547">
          <cell r="A547" t="str">
            <v>SORO DE LEITE</v>
          </cell>
          <cell r="B547" t="str">
            <v>(3º Nível) SORO DE LEITE</v>
          </cell>
          <cell r="C547">
            <v>37300</v>
          </cell>
          <cell r="D547">
            <v>45107</v>
          </cell>
          <cell r="E547">
            <v>330002</v>
          </cell>
          <cell r="F547">
            <v>224319</v>
          </cell>
          <cell r="G547">
            <v>10822620</v>
          </cell>
          <cell r="H547">
            <v>8600280</v>
          </cell>
          <cell r="I547">
            <v>9211533</v>
          </cell>
          <cell r="J547">
            <v>6160923</v>
          </cell>
        </row>
        <row r="548">
          <cell r="A548" t="str">
            <v>SORVETES E PREPARAÇÕES P/ SORVETES, CREMES, ETC.</v>
          </cell>
          <cell r="B548" t="str">
            <v>(3º Nível) SORVETES E PREPARAÇÕES P/ SORVETES, CREMES, ETC.</v>
          </cell>
          <cell r="C548">
            <v>2137833</v>
          </cell>
          <cell r="D548">
            <v>475464</v>
          </cell>
          <cell r="E548">
            <v>2570763</v>
          </cell>
          <cell r="F548">
            <v>597999</v>
          </cell>
          <cell r="G548">
            <v>6736418</v>
          </cell>
          <cell r="H548">
            <v>1692116</v>
          </cell>
          <cell r="I548">
            <v>5711455</v>
          </cell>
          <cell r="J548">
            <v>1425124</v>
          </cell>
        </row>
        <row r="549">
          <cell r="A549" t="str">
            <v>SUBSTÂNCIAS ANIMAIS  PARA PREPARAÇÕES FARMACEUT.</v>
          </cell>
          <cell r="B549" t="str">
            <v>(3º Nível) SUBSTÂNCIAS ANIMAIS  PARA PREPARAÇÕES FARMACEUT.</v>
          </cell>
          <cell r="C549">
            <v>31109433</v>
          </cell>
          <cell r="D549">
            <v>1113124</v>
          </cell>
          <cell r="E549">
            <v>42139169</v>
          </cell>
          <cell r="F549">
            <v>983520</v>
          </cell>
          <cell r="G549">
            <v>18289755</v>
          </cell>
          <cell r="H549">
            <v>820153</v>
          </cell>
          <cell r="I549">
            <v>20331272</v>
          </cell>
          <cell r="J549">
            <v>1091736</v>
          </cell>
        </row>
        <row r="550">
          <cell r="A550" t="str">
            <v>SUCO DE TOMATE</v>
          </cell>
          <cell r="B550" t="str">
            <v>(3º Nível) SUCO DE TOMATE</v>
          </cell>
          <cell r="C550">
            <v>0</v>
          </cell>
          <cell r="D550">
            <v>0</v>
          </cell>
          <cell r="E550">
            <v>53941</v>
          </cell>
          <cell r="F550">
            <v>24873</v>
          </cell>
          <cell r="G550">
            <v>253115</v>
          </cell>
          <cell r="H550">
            <v>265745</v>
          </cell>
          <cell r="I550">
            <v>203027</v>
          </cell>
          <cell r="J550">
            <v>221603</v>
          </cell>
        </row>
        <row r="551">
          <cell r="A551" t="str">
            <v>SUCOS DE ABACAXI</v>
          </cell>
          <cell r="B551" t="str">
            <v>(3º Nível) SUCOS DE ABACAXI</v>
          </cell>
          <cell r="C551">
            <v>1679286</v>
          </cell>
          <cell r="D551">
            <v>1256373</v>
          </cell>
          <cell r="E551">
            <v>1660373</v>
          </cell>
          <cell r="F551">
            <v>1452664</v>
          </cell>
          <cell r="G551">
            <v>119083</v>
          </cell>
          <cell r="H551">
            <v>20658</v>
          </cell>
          <cell r="I551">
            <v>42517</v>
          </cell>
          <cell r="J551">
            <v>7657</v>
          </cell>
        </row>
        <row r="552">
          <cell r="A552" t="str">
            <v>SUCOS DE LARANJA</v>
          </cell>
          <cell r="B552" t="str">
            <v>(3º Nível) SUCOS DE LARANJA</v>
          </cell>
          <cell r="C552">
            <v>1109140298</v>
          </cell>
          <cell r="D552">
            <v>1226141921</v>
          </cell>
          <cell r="E552">
            <v>786281489</v>
          </cell>
          <cell r="F552">
            <v>973286116</v>
          </cell>
          <cell r="G552">
            <v>95939</v>
          </cell>
          <cell r="H552">
            <v>100696</v>
          </cell>
          <cell r="I552">
            <v>54418</v>
          </cell>
          <cell r="J552">
            <v>53040</v>
          </cell>
        </row>
        <row r="553">
          <cell r="A553" t="str">
            <v>SUCOS DE MAÇÃ</v>
          </cell>
          <cell r="B553" t="str">
            <v>(3º Nível) SUCOS DE MAÇÃ</v>
          </cell>
          <cell r="C553">
            <v>15114294</v>
          </cell>
          <cell r="D553">
            <v>13186475</v>
          </cell>
          <cell r="E553">
            <v>7930858</v>
          </cell>
          <cell r="F553">
            <v>7275959</v>
          </cell>
          <cell r="G553">
            <v>194721</v>
          </cell>
          <cell r="H553">
            <v>187236</v>
          </cell>
          <cell r="I553">
            <v>66192</v>
          </cell>
          <cell r="J553">
            <v>78076</v>
          </cell>
        </row>
        <row r="554">
          <cell r="A554" t="str">
            <v>SUCOS DE OUTROS CÍTRICOS</v>
          </cell>
          <cell r="B554" t="str">
            <v>(3º Nível) SUCOS DE OUTROS CÍTRICOS</v>
          </cell>
          <cell r="C554">
            <v>20531328</v>
          </cell>
          <cell r="D554">
            <v>8211058</v>
          </cell>
          <cell r="E554">
            <v>16328753</v>
          </cell>
          <cell r="F554">
            <v>7757887</v>
          </cell>
          <cell r="G554">
            <v>676275</v>
          </cell>
          <cell r="H554">
            <v>533243</v>
          </cell>
          <cell r="I554">
            <v>15953</v>
          </cell>
          <cell r="J554">
            <v>5952</v>
          </cell>
        </row>
        <row r="555">
          <cell r="A555" t="str">
            <v>SUCOS DE UVA</v>
          </cell>
          <cell r="B555" t="str">
            <v>(3º Nível) SUCOS DE UVA</v>
          </cell>
          <cell r="C555">
            <v>408601</v>
          </cell>
          <cell r="D555">
            <v>190644</v>
          </cell>
          <cell r="E555">
            <v>3035134</v>
          </cell>
          <cell r="F555">
            <v>1248302</v>
          </cell>
          <cell r="G555">
            <v>117081</v>
          </cell>
          <cell r="H555">
            <v>100613</v>
          </cell>
          <cell r="I555">
            <v>40197</v>
          </cell>
          <cell r="J555">
            <v>45772</v>
          </cell>
        </row>
        <row r="556">
          <cell r="A556" t="str">
            <v>SUCOS E EXTRATOS VEGETAIS</v>
          </cell>
          <cell r="B556" t="str">
            <v>(3º Nível) SUCOS E EXTRATOS VEGETAIS</v>
          </cell>
          <cell r="C556">
            <v>49649778</v>
          </cell>
          <cell r="D556">
            <v>7936101</v>
          </cell>
          <cell r="E556">
            <v>53768423</v>
          </cell>
          <cell r="F556">
            <v>12477075</v>
          </cell>
          <cell r="G556">
            <v>37897448</v>
          </cell>
          <cell r="H556">
            <v>1358109</v>
          </cell>
          <cell r="I556">
            <v>37568194</v>
          </cell>
          <cell r="J556">
            <v>1301228</v>
          </cell>
        </row>
        <row r="557">
          <cell r="A557" t="str">
            <v>SUÍNOS VIVOS</v>
          </cell>
          <cell r="B557" t="str">
            <v>(3º Nível) SUÍNOS VIVOS</v>
          </cell>
          <cell r="C557">
            <v>2633891</v>
          </cell>
          <cell r="D557">
            <v>284145</v>
          </cell>
          <cell r="E557">
            <v>3944415</v>
          </cell>
          <cell r="F557">
            <v>380369</v>
          </cell>
          <cell r="G557">
            <v>554330</v>
          </cell>
          <cell r="H557">
            <v>59292</v>
          </cell>
          <cell r="I557">
            <v>1045123</v>
          </cell>
          <cell r="J557">
            <v>53575</v>
          </cell>
        </row>
        <row r="558">
          <cell r="A558" t="str">
            <v>SURUBINS CONGELADOS</v>
          </cell>
          <cell r="B558" t="str">
            <v>(3º Nível) SURUBINS CONGELADOS</v>
          </cell>
          <cell r="C558">
            <v>77637</v>
          </cell>
          <cell r="D558">
            <v>24439</v>
          </cell>
          <cell r="E558">
            <v>11865</v>
          </cell>
          <cell r="F558">
            <v>4000</v>
          </cell>
          <cell r="G558">
            <v>4000</v>
          </cell>
          <cell r="H558">
            <v>1000</v>
          </cell>
          <cell r="I558">
            <v>0</v>
          </cell>
          <cell r="J558">
            <v>0</v>
          </cell>
        </row>
        <row r="559">
          <cell r="A559" t="str">
            <v>SURUBINS, FRESCOS OU REFRIGERADOS</v>
          </cell>
          <cell r="B559" t="str">
            <v>(3º Nível) SURUBINS, FRESCOS OU REFRIGERADOS</v>
          </cell>
          <cell r="C559">
            <v>66034</v>
          </cell>
          <cell r="D559">
            <v>17999</v>
          </cell>
          <cell r="E559">
            <v>37099</v>
          </cell>
          <cell r="F559">
            <v>11186</v>
          </cell>
        </row>
        <row r="560">
          <cell r="A560" t="str">
            <v>TAMARAS FRESCAS</v>
          </cell>
          <cell r="B560" t="str">
            <v>(3º Nível) TAMARAS FRESCAS</v>
          </cell>
          <cell r="C560">
            <v>11983</v>
          </cell>
          <cell r="D560">
            <v>3070</v>
          </cell>
          <cell r="E560">
            <v>692</v>
          </cell>
          <cell r="F560">
            <v>611</v>
          </cell>
          <cell r="G560">
            <v>116875</v>
          </cell>
          <cell r="H560">
            <v>18000</v>
          </cell>
          <cell r="I560">
            <v>3024</v>
          </cell>
          <cell r="J560">
            <v>3337</v>
          </cell>
        </row>
        <row r="561">
          <cell r="A561" t="str">
            <v>TAMARAS SECAS</v>
          </cell>
          <cell r="B561" t="str">
            <v>(3º Nível) TAMARAS SECAS</v>
          </cell>
          <cell r="C561">
            <v>0</v>
          </cell>
          <cell r="D561">
            <v>0</v>
          </cell>
          <cell r="E561">
            <v>1387</v>
          </cell>
          <cell r="F561">
            <v>160</v>
          </cell>
          <cell r="G561">
            <v>832365</v>
          </cell>
          <cell r="H561">
            <v>278700</v>
          </cell>
          <cell r="I561">
            <v>1126401</v>
          </cell>
          <cell r="J561">
            <v>403805</v>
          </cell>
        </row>
        <row r="562">
          <cell r="A562" t="str">
            <v>TANGERINAS, MANDARINAS E SATOSUMAS FRESCAS OU SECAS</v>
          </cell>
          <cell r="B562" t="str">
            <v>(3º Nível) TANGERINAS, MANDARINAS E SATOSUMAS FRESCAS OU SECAS</v>
          </cell>
          <cell r="C562">
            <v>0</v>
          </cell>
          <cell r="D562">
            <v>0</v>
          </cell>
          <cell r="E562">
            <v>433</v>
          </cell>
          <cell r="F562">
            <v>397</v>
          </cell>
          <cell r="G562">
            <v>111237</v>
          </cell>
          <cell r="H562">
            <v>146327</v>
          </cell>
          <cell r="I562">
            <v>62126</v>
          </cell>
          <cell r="J562">
            <v>87603</v>
          </cell>
        </row>
        <row r="563">
          <cell r="A563" t="str">
            <v>TAPIOCA E SEUS SUCEDÂNEOS</v>
          </cell>
          <cell r="B563" t="str">
            <v>(3º Nível) TAPIOCA E SEUS SUCEDÂNEOS</v>
          </cell>
          <cell r="C563">
            <v>1913759</v>
          </cell>
          <cell r="D563">
            <v>1151574</v>
          </cell>
          <cell r="E563">
            <v>1641110</v>
          </cell>
          <cell r="F563">
            <v>1040500</v>
          </cell>
          <cell r="G563">
            <v>7404</v>
          </cell>
          <cell r="H563">
            <v>7319</v>
          </cell>
          <cell r="I563">
            <v>7593</v>
          </cell>
          <cell r="J563">
            <v>7038</v>
          </cell>
        </row>
        <row r="564">
          <cell r="A564" t="str">
            <v>TECIDOS E OUTROS PRODUTOS TÊXTEIS DE SEDA</v>
          </cell>
          <cell r="B564" t="str">
            <v>(3º Nível) TECIDOS E OUTROS PRODUTOS TÊXTEIS DE SEDA</v>
          </cell>
          <cell r="C564">
            <v>211655</v>
          </cell>
          <cell r="D564">
            <v>869</v>
          </cell>
          <cell r="E564">
            <v>156236</v>
          </cell>
          <cell r="F564">
            <v>804</v>
          </cell>
          <cell r="G564">
            <v>6908320</v>
          </cell>
          <cell r="H564">
            <v>41238</v>
          </cell>
          <cell r="I564">
            <v>4948172</v>
          </cell>
          <cell r="J564">
            <v>31037</v>
          </cell>
        </row>
        <row r="565">
          <cell r="A565" t="str">
            <v>TILÁPIAS CONGELADAS</v>
          </cell>
          <cell r="B565" t="str">
            <v>(3º Nível) TILÁPIAS CONGELADAS</v>
          </cell>
          <cell r="C565">
            <v>0</v>
          </cell>
          <cell r="D565">
            <v>0</v>
          </cell>
          <cell r="E565">
            <v>56787</v>
          </cell>
          <cell r="F565">
            <v>18438</v>
          </cell>
        </row>
        <row r="566">
          <cell r="A566" t="str">
            <v>TILÁPIAS, FRESCAS OU REFRIGERADAS</v>
          </cell>
          <cell r="B566" t="str">
            <v>(3º Nível) TILÁPIAS, FRESCAS OU REFRIGERADAS</v>
          </cell>
          <cell r="C566">
            <v>126142</v>
          </cell>
          <cell r="D566">
            <v>54687</v>
          </cell>
          <cell r="E566">
            <v>10410</v>
          </cell>
          <cell r="F566">
            <v>3023</v>
          </cell>
        </row>
        <row r="567">
          <cell r="A567" t="str">
            <v>TILÁPIAS, VIVAS</v>
          </cell>
          <cell r="B567" t="str">
            <v>(3º Nível) TILÁPIAS, VIVAS</v>
          </cell>
          <cell r="C567">
            <v>0</v>
          </cell>
          <cell r="D567">
            <v>0</v>
          </cell>
          <cell r="E567">
            <v>4954</v>
          </cell>
          <cell r="F567">
            <v>1620</v>
          </cell>
          <cell r="G567">
            <v>228</v>
          </cell>
          <cell r="H567">
            <v>4</v>
          </cell>
          <cell r="I567">
            <v>0</v>
          </cell>
          <cell r="J567">
            <v>0</v>
          </cell>
        </row>
        <row r="568">
          <cell r="A568" t="str">
            <v>TOMATES</v>
          </cell>
          <cell r="B568" t="str">
            <v>(3º Nível) TOMATES</v>
          </cell>
          <cell r="C568">
            <v>203068</v>
          </cell>
          <cell r="D568">
            <v>747036</v>
          </cell>
          <cell r="E568">
            <v>261981</v>
          </cell>
          <cell r="F568">
            <v>177834</v>
          </cell>
          <cell r="G568">
            <v>373536</v>
          </cell>
          <cell r="H568">
            <v>403488</v>
          </cell>
          <cell r="I568">
            <v>666798</v>
          </cell>
          <cell r="J568">
            <v>797840</v>
          </cell>
        </row>
        <row r="569">
          <cell r="A569" t="str">
            <v>TOMATES PREPARADOS OU CONSERVADOS</v>
          </cell>
          <cell r="B569" t="str">
            <v>(3º Nível) TOMATES PREPARADOS OU CONSERVADOS</v>
          </cell>
          <cell r="C569">
            <v>1134354</v>
          </cell>
          <cell r="D569">
            <v>978327</v>
          </cell>
          <cell r="E569">
            <v>1376300</v>
          </cell>
          <cell r="F569">
            <v>1187184</v>
          </cell>
          <cell r="G569">
            <v>17055241</v>
          </cell>
          <cell r="H569">
            <v>21010445</v>
          </cell>
          <cell r="I569">
            <v>14940066</v>
          </cell>
          <cell r="J569">
            <v>19186080</v>
          </cell>
        </row>
        <row r="570">
          <cell r="A570" t="str">
            <v>TRIGO</v>
          </cell>
          <cell r="B570" t="str">
            <v>(3º Nível) TRIGO</v>
          </cell>
          <cell r="C570">
            <v>28666465</v>
          </cell>
          <cell r="D570">
            <v>164695445</v>
          </cell>
          <cell r="E570">
            <v>109429975</v>
          </cell>
          <cell r="F570">
            <v>526546129</v>
          </cell>
          <cell r="G570">
            <v>636066413</v>
          </cell>
          <cell r="H570">
            <v>3198775887</v>
          </cell>
          <cell r="I570">
            <v>775869594</v>
          </cell>
          <cell r="J570">
            <v>3332480255</v>
          </cell>
        </row>
        <row r="571">
          <cell r="A571" t="str">
            <v>TRIGO MOURISCO</v>
          </cell>
          <cell r="B571" t="str">
            <v>(3º Nível) TRIGO MOURISCO</v>
          </cell>
          <cell r="C571">
            <v>241042</v>
          </cell>
          <cell r="D571">
            <v>533996</v>
          </cell>
          <cell r="E571">
            <v>2438</v>
          </cell>
          <cell r="F571">
            <v>315</v>
          </cell>
        </row>
        <row r="572">
          <cell r="A572" t="str">
            <v>TRUTAS CONGELADAS</v>
          </cell>
          <cell r="B572" t="str">
            <v>(3º Nível) TRUTAS CONGELADAS</v>
          </cell>
          <cell r="G572">
            <v>526162</v>
          </cell>
          <cell r="H572">
            <v>89943</v>
          </cell>
          <cell r="I572">
            <v>485071</v>
          </cell>
          <cell r="J572">
            <v>70115</v>
          </cell>
        </row>
        <row r="573">
          <cell r="A573" t="str">
            <v>TRUTAS, VIVAS</v>
          </cell>
          <cell r="B573" t="str">
            <v>(3º Nível) TRUTAS, VIVAS</v>
          </cell>
          <cell r="C573">
            <v>0</v>
          </cell>
          <cell r="D573">
            <v>0</v>
          </cell>
          <cell r="E573">
            <v>924</v>
          </cell>
          <cell r="F573">
            <v>250</v>
          </cell>
          <cell r="G573">
            <v>241431</v>
          </cell>
          <cell r="H573">
            <v>44848</v>
          </cell>
          <cell r="I573">
            <v>481102</v>
          </cell>
          <cell r="J573">
            <v>77000</v>
          </cell>
        </row>
        <row r="574">
          <cell r="A574" t="str">
            <v>UÍSQUE</v>
          </cell>
          <cell r="B574" t="str">
            <v>(3º Nível) UÍSQUE</v>
          </cell>
          <cell r="C574">
            <v>1594541</v>
          </cell>
          <cell r="D574">
            <v>465128</v>
          </cell>
          <cell r="E574">
            <v>1191142</v>
          </cell>
          <cell r="F574">
            <v>352158</v>
          </cell>
          <cell r="G574">
            <v>45265294</v>
          </cell>
          <cell r="H574">
            <v>13661874</v>
          </cell>
          <cell r="I574">
            <v>44463821</v>
          </cell>
          <cell r="J574">
            <v>13931176</v>
          </cell>
        </row>
        <row r="575">
          <cell r="A575" t="str">
            <v>UVAS FRESCAS</v>
          </cell>
          <cell r="B575" t="str">
            <v>(3º Nível) UVAS FRESCAS</v>
          </cell>
          <cell r="C575">
            <v>8485373</v>
          </cell>
          <cell r="D575">
            <v>3682779</v>
          </cell>
          <cell r="E575">
            <v>26235294</v>
          </cell>
          <cell r="F575">
            <v>11914229</v>
          </cell>
          <cell r="G575">
            <v>28879512</v>
          </cell>
          <cell r="H575">
            <v>18226583</v>
          </cell>
          <cell r="I575">
            <v>19616550</v>
          </cell>
          <cell r="J575">
            <v>13095374</v>
          </cell>
        </row>
        <row r="576">
          <cell r="A576" t="str">
            <v>UVAS SECAS</v>
          </cell>
          <cell r="B576" t="str">
            <v>(3º Nível) UVAS SECAS</v>
          </cell>
          <cell r="C576">
            <v>1831</v>
          </cell>
          <cell r="D576">
            <v>508</v>
          </cell>
          <cell r="E576">
            <v>11605</v>
          </cell>
          <cell r="F576">
            <v>2712</v>
          </cell>
          <cell r="G576">
            <v>17735764</v>
          </cell>
          <cell r="H576">
            <v>9660345</v>
          </cell>
          <cell r="I576">
            <v>20684887</v>
          </cell>
          <cell r="J576">
            <v>10248965</v>
          </cell>
        </row>
        <row r="577">
          <cell r="A577" t="str">
            <v>VESTUÁRIO E OUTROS PRODUTOS TÊXTEIS DE ALGODÃO</v>
          </cell>
          <cell r="B577" t="str">
            <v>(3º Nível) VESTUÁRIO E OUTROS PRODUTOS TÊXTEIS DE ALGODÃO</v>
          </cell>
          <cell r="C577">
            <v>50217161</v>
          </cell>
          <cell r="D577">
            <v>3615540</v>
          </cell>
          <cell r="E577">
            <v>46259756</v>
          </cell>
          <cell r="F577">
            <v>3597641</v>
          </cell>
          <cell r="G577">
            <v>307342964</v>
          </cell>
          <cell r="H577">
            <v>19377571</v>
          </cell>
          <cell r="I577">
            <v>284452889</v>
          </cell>
          <cell r="J577">
            <v>17086981</v>
          </cell>
        </row>
        <row r="578">
          <cell r="A578" t="str">
            <v>VESTUÁRIOS E PRODUTOS TÊXTEIS DE LÃ</v>
          </cell>
          <cell r="B578" t="str">
            <v>(3º Nível) VESTUÁRIOS E PRODUTOS TÊXTEIS DE LÃ</v>
          </cell>
          <cell r="C578">
            <v>482941</v>
          </cell>
          <cell r="D578">
            <v>16157</v>
          </cell>
          <cell r="E578">
            <v>628109</v>
          </cell>
          <cell r="F578">
            <v>20008</v>
          </cell>
          <cell r="G578">
            <v>7800727</v>
          </cell>
          <cell r="H578">
            <v>217159</v>
          </cell>
          <cell r="I578">
            <v>6625501</v>
          </cell>
          <cell r="J578">
            <v>196160</v>
          </cell>
        </row>
        <row r="579">
          <cell r="A579" t="str">
            <v>VINAGRE</v>
          </cell>
          <cell r="B579" t="str">
            <v>(3º Nível) VINAGRE</v>
          </cell>
          <cell r="C579">
            <v>534549</v>
          </cell>
          <cell r="D579">
            <v>1329810</v>
          </cell>
          <cell r="E579">
            <v>528050</v>
          </cell>
          <cell r="F579">
            <v>1487521</v>
          </cell>
          <cell r="G579">
            <v>1795925</v>
          </cell>
          <cell r="H579">
            <v>677653</v>
          </cell>
          <cell r="I579">
            <v>902012</v>
          </cell>
          <cell r="J579">
            <v>396765</v>
          </cell>
        </row>
        <row r="580">
          <cell r="A580" t="str">
            <v>VINHO</v>
          </cell>
          <cell r="B580" t="str">
            <v>(3º Nível) VINHO</v>
          </cell>
          <cell r="C580">
            <v>3714366</v>
          </cell>
          <cell r="D580">
            <v>1636522</v>
          </cell>
          <cell r="E580">
            <v>3775576</v>
          </cell>
          <cell r="F580">
            <v>1908037</v>
          </cell>
          <cell r="G580">
            <v>169860894</v>
          </cell>
          <cell r="H580">
            <v>53141430</v>
          </cell>
          <cell r="I580">
            <v>159247758</v>
          </cell>
          <cell r="J580">
            <v>50338164</v>
          </cell>
        </row>
        <row r="581">
          <cell r="A581" t="str">
            <v>VODKA</v>
          </cell>
          <cell r="B581" t="str">
            <v>(3º Nível) VODKA</v>
          </cell>
          <cell r="C581">
            <v>928712</v>
          </cell>
          <cell r="D581">
            <v>570628</v>
          </cell>
          <cell r="E581">
            <v>725770</v>
          </cell>
          <cell r="F581">
            <v>441223</v>
          </cell>
          <cell r="G581">
            <v>5426892</v>
          </cell>
          <cell r="H581">
            <v>11500005</v>
          </cell>
          <cell r="I581">
            <v>5629651</v>
          </cell>
          <cell r="J581">
            <v>1618082</v>
          </cell>
        </row>
        <row r="582">
          <cell r="A582" t="str">
            <v>WAFFLES E 'WAFERS'</v>
          </cell>
          <cell r="B582" t="str">
            <v>(3º Nível) WAFFLES E 'WAFERS'</v>
          </cell>
          <cell r="C582">
            <v>22979612</v>
          </cell>
          <cell r="D582">
            <v>9507910</v>
          </cell>
          <cell r="E582">
            <v>24926510</v>
          </cell>
          <cell r="F582">
            <v>10220445</v>
          </cell>
          <cell r="G582">
            <v>6024983</v>
          </cell>
          <cell r="H582">
            <v>4660221</v>
          </cell>
          <cell r="I582">
            <v>5948035</v>
          </cell>
          <cell r="J582">
            <v>1277801</v>
          </cell>
        </row>
      </sheetData>
      <sheetData sheetId="2">
        <row r="1">
          <cell r="C1" t="str">
            <v>Julho/17 - Junho/18</v>
          </cell>
          <cell r="E1" t="str">
            <v>Julho/18 - Junho/19</v>
          </cell>
        </row>
        <row r="4">
          <cell r="A4" t="str">
            <v/>
          </cell>
          <cell r="B4" t="str">
            <v xml:space="preserve">(1º Nível) </v>
          </cell>
          <cell r="C4">
            <v>97358338050</v>
          </cell>
          <cell r="D4">
            <v>187140545599</v>
          </cell>
          <cell r="E4">
            <v>99379852552</v>
          </cell>
          <cell r="F4">
            <v>192067603684</v>
          </cell>
          <cell r="G4">
            <v>13888744616</v>
          </cell>
          <cell r="H4">
            <v>16927574325</v>
          </cell>
          <cell r="I4">
            <v>13956253624</v>
          </cell>
          <cell r="J4">
            <v>17435665259</v>
          </cell>
        </row>
        <row r="5">
          <cell r="A5" t="str">
            <v>ANIMAIS VIVOS (EXCETO PESCADOS)</v>
          </cell>
          <cell r="B5" t="str">
            <v>(1º Nível) ANIMAIS VIVOS (EXCETO PESCADOS)</v>
          </cell>
          <cell r="C5">
            <v>539378522</v>
          </cell>
          <cell r="D5">
            <v>194297956</v>
          </cell>
          <cell r="E5">
            <v>546508807</v>
          </cell>
          <cell r="F5">
            <v>218951747</v>
          </cell>
          <cell r="G5">
            <v>8238323</v>
          </cell>
          <cell r="H5">
            <v>242419</v>
          </cell>
          <cell r="I5">
            <v>10132194</v>
          </cell>
          <cell r="J5">
            <v>178905</v>
          </cell>
        </row>
        <row r="6">
          <cell r="A6" t="str">
            <v>BEBIDAS</v>
          </cell>
          <cell r="B6" t="str">
            <v>(1º Nível) BEBIDAS</v>
          </cell>
          <cell r="C6">
            <v>332184706</v>
          </cell>
          <cell r="D6">
            <v>202350245</v>
          </cell>
          <cell r="E6">
            <v>320272653</v>
          </cell>
          <cell r="F6">
            <v>204578598</v>
          </cell>
          <cell r="G6">
            <v>672885916</v>
          </cell>
          <cell r="H6">
            <v>857792956</v>
          </cell>
          <cell r="I6">
            <v>689228104</v>
          </cell>
          <cell r="J6">
            <v>328343810</v>
          </cell>
        </row>
        <row r="7">
          <cell r="A7" t="str">
            <v>CACAU E SEUS PRODUTOS</v>
          </cell>
          <cell r="B7" t="str">
            <v>(1º Nível) CACAU E SEUS PRODUTOS</v>
          </cell>
          <cell r="C7">
            <v>330462583</v>
          </cell>
          <cell r="D7">
            <v>81141966</v>
          </cell>
          <cell r="E7">
            <v>329329358</v>
          </cell>
          <cell r="F7">
            <v>82507792</v>
          </cell>
          <cell r="G7">
            <v>360295737</v>
          </cell>
          <cell r="H7">
            <v>384223565</v>
          </cell>
          <cell r="I7">
            <v>331732618</v>
          </cell>
          <cell r="J7">
            <v>111330022</v>
          </cell>
        </row>
        <row r="8">
          <cell r="A8" t="str">
            <v>CAFÉ</v>
          </cell>
          <cell r="B8" t="str">
            <v>(1º Nível) CAFÉ</v>
          </cell>
          <cell r="C8">
            <v>4883499409</v>
          </cell>
          <cell r="D8">
            <v>1694250982</v>
          </cell>
          <cell r="E8">
            <v>5288008690</v>
          </cell>
          <cell r="F8">
            <v>2255085545</v>
          </cell>
          <cell r="G8">
            <v>75583902</v>
          </cell>
          <cell r="H8">
            <v>4569391</v>
          </cell>
          <cell r="I8">
            <v>71166918</v>
          </cell>
          <cell r="J8">
            <v>5400372</v>
          </cell>
          <cell r="M8">
            <v>1504966482</v>
          </cell>
          <cell r="N8">
            <v>919447168</v>
          </cell>
          <cell r="O8">
            <v>2191400297</v>
          </cell>
          <cell r="P8">
            <v>1271136631</v>
          </cell>
        </row>
        <row r="9">
          <cell r="A9" t="str">
            <v>CARNES</v>
          </cell>
          <cell r="B9" t="str">
            <v>(1º Nível) CARNES</v>
          </cell>
          <cell r="C9">
            <v>14487496807</v>
          </cell>
          <cell r="D9">
            <v>6350208509</v>
          </cell>
          <cell r="E9">
            <v>15786561074</v>
          </cell>
          <cell r="F9">
            <v>7030144764</v>
          </cell>
          <cell r="G9">
            <v>483365905</v>
          </cell>
          <cell r="H9">
            <v>68356745</v>
          </cell>
          <cell r="I9">
            <v>438770379</v>
          </cell>
          <cell r="J9">
            <v>65302716</v>
          </cell>
        </row>
        <row r="10">
          <cell r="A10" t="str">
            <v>CEREAIS, FARINHAS E PREPARAÇÕES</v>
          </cell>
          <cell r="B10" t="str">
            <v>(1º Nível) CEREAIS, FARINHAS E PREPARAÇÕES</v>
          </cell>
          <cell r="C10">
            <v>5565622502</v>
          </cell>
          <cell r="D10">
            <v>32906165809</v>
          </cell>
          <cell r="E10">
            <v>5522228937</v>
          </cell>
          <cell r="F10">
            <v>29176598478</v>
          </cell>
          <cell r="G10">
            <v>2438984576</v>
          </cell>
          <cell r="H10">
            <v>9281522061</v>
          </cell>
          <cell r="I10">
            <v>3071988187</v>
          </cell>
          <cell r="J10">
            <v>10886169664</v>
          </cell>
        </row>
        <row r="11">
          <cell r="A11" t="str">
            <v>CHÁ, MATE E ESPECIARIAS</v>
          </cell>
          <cell r="B11" t="str">
            <v>(1º Nível) CHÁ, MATE E ESPECIARIAS</v>
          </cell>
          <cell r="C11">
            <v>376316182</v>
          </cell>
          <cell r="D11">
            <v>117774796</v>
          </cell>
          <cell r="E11">
            <v>314500014</v>
          </cell>
          <cell r="F11">
            <v>143017112</v>
          </cell>
          <cell r="G11">
            <v>64471661</v>
          </cell>
          <cell r="H11">
            <v>22745658</v>
          </cell>
          <cell r="I11">
            <v>52252209</v>
          </cell>
          <cell r="J11">
            <v>20102950</v>
          </cell>
        </row>
        <row r="12">
          <cell r="A12" t="str">
            <v>COMPLEXO SOJA</v>
          </cell>
          <cell r="B12" t="str">
            <v>(1º Nível) COMPLEXO SOJA</v>
          </cell>
          <cell r="C12">
            <v>34073326383</v>
          </cell>
          <cell r="D12">
            <v>86890140996</v>
          </cell>
          <cell r="E12">
            <v>37287431570</v>
          </cell>
          <cell r="F12">
            <v>98997490841</v>
          </cell>
          <cell r="G12">
            <v>98717063</v>
          </cell>
          <cell r="H12">
            <v>240542221</v>
          </cell>
          <cell r="I12">
            <v>61875388</v>
          </cell>
          <cell r="J12">
            <v>156488813</v>
          </cell>
        </row>
        <row r="13">
          <cell r="A13" t="str">
            <v>COMPLEXO SUCROALCOOLEIRO</v>
          </cell>
          <cell r="B13" t="str">
            <v>(1º Nível) COMPLEXO SUCROALCOOLEIRO</v>
          </cell>
          <cell r="C13">
            <v>9904273340</v>
          </cell>
          <cell r="D13">
            <v>26873799029</v>
          </cell>
          <cell r="E13">
            <v>6507831828</v>
          </cell>
          <cell r="F13">
            <v>20636972011</v>
          </cell>
          <cell r="G13">
            <v>818007413</v>
          </cell>
          <cell r="H13">
            <v>1433615622</v>
          </cell>
          <cell r="I13">
            <v>635189204</v>
          </cell>
          <cell r="J13">
            <v>1193514931</v>
          </cell>
        </row>
        <row r="14">
          <cell r="A14" t="str">
            <v>COUROS, PRODUTOS DE COURO E PELETERIA</v>
          </cell>
          <cell r="B14" t="str">
            <v>(1º Nível) COUROS, PRODUTOS DE COURO E PELETERIA</v>
          </cell>
          <cell r="C14">
            <v>2110992113</v>
          </cell>
          <cell r="D14">
            <v>474569225</v>
          </cell>
          <cell r="E14">
            <v>1678670394</v>
          </cell>
          <cell r="F14">
            <v>466673104</v>
          </cell>
          <cell r="G14">
            <v>155890647</v>
          </cell>
          <cell r="H14">
            <v>18780072</v>
          </cell>
          <cell r="I14">
            <v>157440608</v>
          </cell>
          <cell r="J14">
            <v>23566760</v>
          </cell>
        </row>
        <row r="15">
          <cell r="A15" t="str">
            <v>DEMAIS PRODUTOS DE ORIGEM ANIMAL</v>
          </cell>
          <cell r="B15" t="str">
            <v>(1º Nível) DEMAIS PRODUTOS DE ORIGEM ANIMAL</v>
          </cell>
          <cell r="C15">
            <v>727675971</v>
          </cell>
          <cell r="D15">
            <v>368621270</v>
          </cell>
          <cell r="E15">
            <v>849148339</v>
          </cell>
          <cell r="F15">
            <v>403366550</v>
          </cell>
          <cell r="G15">
            <v>280713847</v>
          </cell>
          <cell r="H15">
            <v>98027180</v>
          </cell>
          <cell r="I15">
            <v>304278152</v>
          </cell>
          <cell r="J15">
            <v>105666100</v>
          </cell>
        </row>
        <row r="16">
          <cell r="A16" t="str">
            <v>DEMAIS PRODUTOS DE ORIGEM VEGETAL</v>
          </cell>
          <cell r="B16" t="str">
            <v>(1º Nível) DEMAIS PRODUTOS DE ORIGEM VEGETAL</v>
          </cell>
          <cell r="C16">
            <v>1337038839</v>
          </cell>
          <cell r="D16">
            <v>570017004</v>
          </cell>
          <cell r="E16">
            <v>1255373224</v>
          </cell>
          <cell r="F16">
            <v>615421484</v>
          </cell>
          <cell r="G16">
            <v>655642586</v>
          </cell>
          <cell r="H16">
            <v>115126547</v>
          </cell>
          <cell r="I16">
            <v>656756165</v>
          </cell>
          <cell r="J16">
            <v>122846364</v>
          </cell>
        </row>
        <row r="17">
          <cell r="A17" t="str">
            <v>FIBRAS E PRODUTOS TÊXTEIS</v>
          </cell>
          <cell r="B17" t="str">
            <v>(1º Nível) FIBRAS E PRODUTOS TÊXTEIS</v>
          </cell>
          <cell r="C17">
            <v>1933499796</v>
          </cell>
          <cell r="D17">
            <v>1026945623</v>
          </cell>
          <cell r="E17">
            <v>2606808122</v>
          </cell>
          <cell r="F17">
            <v>1391552828</v>
          </cell>
          <cell r="G17">
            <v>868097844</v>
          </cell>
          <cell r="H17">
            <v>112123956</v>
          </cell>
          <cell r="I17">
            <v>828400298</v>
          </cell>
          <cell r="J17">
            <v>100736853</v>
          </cell>
        </row>
        <row r="18">
          <cell r="A18" t="str">
            <v>FRUTAS (INCLUI NOZES E CASTANHAS)</v>
          </cell>
          <cell r="B18" t="str">
            <v>(1º Nível) FRUTAS (INCLUI NOZES E CASTANHAS)</v>
          </cell>
          <cell r="C18">
            <v>1033130007</v>
          </cell>
          <cell r="D18">
            <v>924372217</v>
          </cell>
          <cell r="E18">
            <v>1001508554</v>
          </cell>
          <cell r="F18">
            <v>946738448</v>
          </cell>
          <cell r="G18">
            <v>738199941</v>
          </cell>
          <cell r="H18">
            <v>485930705</v>
          </cell>
          <cell r="I18">
            <v>670254803</v>
          </cell>
          <cell r="J18">
            <v>484560704</v>
          </cell>
        </row>
        <row r="19">
          <cell r="A19" t="str">
            <v>FUMO E SEUS PRODUTOS</v>
          </cell>
          <cell r="B19" t="str">
            <v>(1º Nível) FUMO E SEUS PRODUTOS</v>
          </cell>
          <cell r="C19">
            <v>2288801372</v>
          </cell>
          <cell r="D19">
            <v>507081655</v>
          </cell>
          <cell r="E19">
            <v>2113837928</v>
          </cell>
          <cell r="F19">
            <v>508314632</v>
          </cell>
          <cell r="G19">
            <v>56401764</v>
          </cell>
          <cell r="H19">
            <v>11575791</v>
          </cell>
          <cell r="I19">
            <v>54842799</v>
          </cell>
          <cell r="J19">
            <v>10995009</v>
          </cell>
        </row>
        <row r="20">
          <cell r="A20" t="str">
            <v>LÁCTEOS</v>
          </cell>
          <cell r="B20" t="str">
            <v>(1º Nível) LÁCTEOS</v>
          </cell>
          <cell r="C20">
            <v>75053047</v>
          </cell>
          <cell r="D20">
            <v>27401081</v>
          </cell>
          <cell r="E20">
            <v>58976332</v>
          </cell>
          <cell r="F20">
            <v>25223323</v>
          </cell>
          <cell r="G20">
            <v>441966496</v>
          </cell>
          <cell r="H20">
            <v>134586442</v>
          </cell>
          <cell r="I20">
            <v>515438559</v>
          </cell>
          <cell r="J20">
            <v>164255253</v>
          </cell>
        </row>
        <row r="21">
          <cell r="A21" t="str">
            <v>PESCADOS</v>
          </cell>
          <cell r="B21" t="str">
            <v>(1º Nível) PESCADOS</v>
          </cell>
          <cell r="C21">
            <v>239674115</v>
          </cell>
          <cell r="D21">
            <v>35425078</v>
          </cell>
          <cell r="E21">
            <v>270064033</v>
          </cell>
          <cell r="F21">
            <v>43680843</v>
          </cell>
          <cell r="G21">
            <v>1333286549</v>
          </cell>
          <cell r="H21">
            <v>368757211</v>
          </cell>
          <cell r="I21">
            <v>1332160044</v>
          </cell>
          <cell r="J21">
            <v>354572712</v>
          </cell>
        </row>
        <row r="22">
          <cell r="A22" t="str">
            <v>PLANTAS VIVAS E PRODUTOS DE FLORICULTURA</v>
          </cell>
          <cell r="B22" t="str">
            <v>(1º Nível) PLANTAS VIVAS E PRODUTOS DE FLORICULTURA</v>
          </cell>
          <cell r="C22">
            <v>12701736</v>
          </cell>
          <cell r="D22">
            <v>3471880</v>
          </cell>
          <cell r="E22">
            <v>10998222</v>
          </cell>
          <cell r="F22">
            <v>2785359</v>
          </cell>
          <cell r="G22">
            <v>42863394</v>
          </cell>
          <cell r="H22">
            <v>5005087</v>
          </cell>
          <cell r="I22">
            <v>46063220</v>
          </cell>
          <cell r="J22">
            <v>4918800</v>
          </cell>
        </row>
        <row r="23">
          <cell r="A23" t="str">
            <v>PRODUTOS ALIMENTÍCIOS DIVERSOS</v>
          </cell>
          <cell r="B23" t="str">
            <v>(1º Nível) PRODUTOS ALIMENTÍCIOS DIVERSOS</v>
          </cell>
          <cell r="C23">
            <v>670318880</v>
          </cell>
          <cell r="D23">
            <v>397549723</v>
          </cell>
          <cell r="E23">
            <v>711611948</v>
          </cell>
          <cell r="F23">
            <v>430929273</v>
          </cell>
          <cell r="G23">
            <v>355705777</v>
          </cell>
          <cell r="H23">
            <v>98501794</v>
          </cell>
          <cell r="I23">
            <v>365615418</v>
          </cell>
          <cell r="J23">
            <v>96649767</v>
          </cell>
        </row>
        <row r="24">
          <cell r="A24" t="str">
            <v>PRODUTOS APICOLAS</v>
          </cell>
          <cell r="B24" t="str">
            <v>(1º Nível) PRODUTOS APICOLAS</v>
          </cell>
          <cell r="C24">
            <v>99353677</v>
          </cell>
          <cell r="D24">
            <v>23620689</v>
          </cell>
          <cell r="E24">
            <v>87921075</v>
          </cell>
          <cell r="F24">
            <v>27762779</v>
          </cell>
          <cell r="G24">
            <v>22307</v>
          </cell>
          <cell r="H24">
            <v>4476</v>
          </cell>
          <cell r="I24">
            <v>225944</v>
          </cell>
          <cell r="J24">
            <v>48807</v>
          </cell>
        </row>
        <row r="25">
          <cell r="A25" t="str">
            <v>PRODUTOS FLORESTAIS</v>
          </cell>
          <cell r="B25" t="str">
            <v>(1º Nível) PRODUTOS FLORESTAIS</v>
          </cell>
          <cell r="C25">
            <v>13165275684</v>
          </cell>
          <cell r="D25">
            <v>23866956567</v>
          </cell>
          <cell r="E25">
            <v>14134637909</v>
          </cell>
          <cell r="F25">
            <v>25077346131</v>
          </cell>
          <cell r="G25">
            <v>1585947536</v>
          </cell>
          <cell r="H25">
            <v>1330080177</v>
          </cell>
          <cell r="I25">
            <v>1514963224</v>
          </cell>
          <cell r="J25">
            <v>1311898344</v>
          </cell>
        </row>
        <row r="26">
          <cell r="A26" t="str">
            <v>PRODUTOS HORTÍCOLAS, LEGUMINOSAS, RAÍZES E TUBÉRCULOS</v>
          </cell>
          <cell r="B26" t="str">
            <v>(1º Nível) PRODUTOS HORTÍCOLAS, LEGUMINOSAS, RAÍZES E TUBÉRCULOS</v>
          </cell>
          <cell r="C26">
            <v>166345660</v>
          </cell>
          <cell r="D26">
            <v>248770828</v>
          </cell>
          <cell r="E26">
            <v>178187131</v>
          </cell>
          <cell r="F26">
            <v>309110346</v>
          </cell>
          <cell r="G26">
            <v>1020380114</v>
          </cell>
          <cell r="H26">
            <v>1128449332</v>
          </cell>
          <cell r="I26">
            <v>900955837</v>
          </cell>
          <cell r="J26">
            <v>1095853929</v>
          </cell>
        </row>
        <row r="27">
          <cell r="A27" t="str">
            <v>PRODUTOS OLEAGINOSOS (EXCLUI SOJA)</v>
          </cell>
          <cell r="B27" t="str">
            <v>(1º Nível) PRODUTOS OLEAGINOSOS (EXCLUI SOJA)</v>
          </cell>
          <cell r="C27">
            <v>311295666</v>
          </cell>
          <cell r="D27">
            <v>514767408</v>
          </cell>
          <cell r="E27">
            <v>219120222</v>
          </cell>
          <cell r="F27">
            <v>469501728</v>
          </cell>
          <cell r="G27">
            <v>1014009282</v>
          </cell>
          <cell r="H27">
            <v>584726505</v>
          </cell>
          <cell r="I27">
            <v>956300012</v>
          </cell>
          <cell r="J27">
            <v>663729883</v>
          </cell>
        </row>
        <row r="28">
          <cell r="A28" t="str">
            <v>RAÇÕES PARA ANIMAIS</v>
          </cell>
          <cell r="B28" t="str">
            <v>(1º Nível) RAÇÕES PARA ANIMAIS</v>
          </cell>
          <cell r="C28">
            <v>269071375</v>
          </cell>
          <cell r="D28">
            <v>282256386</v>
          </cell>
          <cell r="E28">
            <v>276570447</v>
          </cell>
          <cell r="F28">
            <v>279363660</v>
          </cell>
          <cell r="G28">
            <v>298256037</v>
          </cell>
          <cell r="H28">
            <v>130266453</v>
          </cell>
          <cell r="I28">
            <v>275653932</v>
          </cell>
          <cell r="J28">
            <v>123071522</v>
          </cell>
        </row>
        <row r="29">
          <cell r="A29" t="str">
            <v>SUCOS</v>
          </cell>
          <cell r="B29" t="str">
            <v>(1º Nível) SUCOS</v>
          </cell>
          <cell r="C29">
            <v>2425549678</v>
          </cell>
          <cell r="D29">
            <v>2558588677</v>
          </cell>
          <cell r="E29">
            <v>2023745741</v>
          </cell>
          <cell r="F29">
            <v>2324486308</v>
          </cell>
          <cell r="G29">
            <v>20809999</v>
          </cell>
          <cell r="H29">
            <v>12021959</v>
          </cell>
          <cell r="I29">
            <v>14569408</v>
          </cell>
          <cell r="J29">
            <v>5462269</v>
          </cell>
        </row>
        <row r="30">
          <cell r="A30" t="str">
            <v/>
          </cell>
          <cell r="B30" t="str">
            <v xml:space="preserve">(2º Nível) </v>
          </cell>
          <cell r="C30">
            <v>97358338050</v>
          </cell>
          <cell r="D30">
            <v>187140545599</v>
          </cell>
          <cell r="E30">
            <v>99379852552</v>
          </cell>
          <cell r="F30">
            <v>192067603684</v>
          </cell>
          <cell r="G30">
            <v>13888744616</v>
          </cell>
          <cell r="H30">
            <v>16927574325</v>
          </cell>
          <cell r="I30">
            <v>13956253624</v>
          </cell>
          <cell r="J30">
            <v>17435665259</v>
          </cell>
        </row>
        <row r="31">
          <cell r="A31" t="str">
            <v>ABACATES</v>
          </cell>
          <cell r="B31" t="str">
            <v>(2º Nível) ABACATES</v>
          </cell>
          <cell r="C31">
            <v>16781975</v>
          </cell>
          <cell r="D31">
            <v>7455727</v>
          </cell>
          <cell r="E31">
            <v>15157844</v>
          </cell>
          <cell r="F31">
            <v>8069426</v>
          </cell>
          <cell r="G31">
            <v>1283975</v>
          </cell>
          <cell r="H31">
            <v>568438</v>
          </cell>
          <cell r="I31">
            <v>1085590</v>
          </cell>
          <cell r="J31">
            <v>505862</v>
          </cell>
        </row>
        <row r="32">
          <cell r="A32" t="str">
            <v>ABACAXIS</v>
          </cell>
          <cell r="B32" t="str">
            <v>(2º Nível) ABACAXIS</v>
          </cell>
          <cell r="C32">
            <v>2171145</v>
          </cell>
          <cell r="D32">
            <v>3771368</v>
          </cell>
          <cell r="E32">
            <v>932566</v>
          </cell>
          <cell r="F32">
            <v>1618649</v>
          </cell>
          <cell r="G32">
            <v>471155</v>
          </cell>
          <cell r="H32">
            <v>249855</v>
          </cell>
          <cell r="I32">
            <v>322952</v>
          </cell>
          <cell r="J32">
            <v>126303</v>
          </cell>
        </row>
        <row r="33">
          <cell r="A33" t="str">
            <v>ABELHAS VIVAS</v>
          </cell>
          <cell r="B33" t="str">
            <v>(2º Nível) ABELHAS VIVAS</v>
          </cell>
          <cell r="C33">
            <v>0</v>
          </cell>
          <cell r="D33">
            <v>0</v>
          </cell>
          <cell r="E33">
            <v>1005</v>
          </cell>
          <cell r="F33">
            <v>108</v>
          </cell>
        </row>
        <row r="34">
          <cell r="A34" t="str">
            <v>AÇÚCAR DE CANA OU BETERRABA</v>
          </cell>
          <cell r="B34" t="str">
            <v>(2º Nível) AÇÚCAR DE CANA OU BETERRABA</v>
          </cell>
          <cell r="C34">
            <v>9107978872</v>
          </cell>
          <cell r="D34">
            <v>25730033713</v>
          </cell>
          <cell r="E34">
            <v>5589210914</v>
          </cell>
          <cell r="F34">
            <v>19190719824</v>
          </cell>
          <cell r="G34">
            <v>2209564</v>
          </cell>
          <cell r="H34">
            <v>2642890</v>
          </cell>
          <cell r="I34">
            <v>2111273</v>
          </cell>
          <cell r="J34">
            <v>2243801</v>
          </cell>
        </row>
        <row r="35">
          <cell r="A35" t="str">
            <v>ALBUMINA, GELATINAS E OUTRAS SUBSTÂNCIAS PROTEICAS</v>
          </cell>
          <cell r="B35" t="str">
            <v>(2º Nível) ALBUMINA, GELATINAS E OUTRAS SUBSTÂNCIAS PROTEICAS</v>
          </cell>
          <cell r="C35">
            <v>326111819</v>
          </cell>
          <cell r="D35">
            <v>72570257</v>
          </cell>
          <cell r="E35">
            <v>373129774</v>
          </cell>
          <cell r="F35">
            <v>85514853</v>
          </cell>
          <cell r="G35">
            <v>108292461</v>
          </cell>
          <cell r="H35">
            <v>13860868</v>
          </cell>
          <cell r="I35">
            <v>102930157</v>
          </cell>
          <cell r="J35">
            <v>12484055</v>
          </cell>
        </row>
        <row r="36">
          <cell r="A36" t="str">
            <v>ÁLCOOL</v>
          </cell>
          <cell r="B36" t="str">
            <v>(2º Nível) ÁLCOOL</v>
          </cell>
          <cell r="C36">
            <v>778495271</v>
          </cell>
          <cell r="D36">
            <v>1100318412</v>
          </cell>
          <cell r="E36">
            <v>906980229</v>
          </cell>
          <cell r="F36">
            <v>1426240376</v>
          </cell>
          <cell r="G36">
            <v>772331293</v>
          </cell>
          <cell r="H36">
            <v>1392912147</v>
          </cell>
          <cell r="I36">
            <v>589282273</v>
          </cell>
          <cell r="J36">
            <v>1151076826</v>
          </cell>
        </row>
        <row r="37">
          <cell r="A37" t="str">
            <v>ALGODÃO E PRODUTOS TÊXTEIS DE ALGODÃO</v>
          </cell>
          <cell r="B37" t="str">
            <v>(2º Nível) ALGODÃO E PRODUTOS TÊXTEIS DE ALGODÃO</v>
          </cell>
          <cell r="C37">
            <v>1782507516</v>
          </cell>
          <cell r="D37">
            <v>974313730</v>
          </cell>
          <cell r="E37">
            <v>2442877308</v>
          </cell>
          <cell r="F37">
            <v>1319940253</v>
          </cell>
          <cell r="G37">
            <v>797569798</v>
          </cell>
          <cell r="H37">
            <v>98121083</v>
          </cell>
          <cell r="I37">
            <v>759838973</v>
          </cell>
          <cell r="J37">
            <v>84942837</v>
          </cell>
        </row>
        <row r="38">
          <cell r="A38" t="str">
            <v>AMEIXAS</v>
          </cell>
          <cell r="B38" t="str">
            <v>(2º Nível) AMEIXAS</v>
          </cell>
          <cell r="C38">
            <v>14039</v>
          </cell>
          <cell r="D38">
            <v>2246</v>
          </cell>
          <cell r="E38">
            <v>12111</v>
          </cell>
          <cell r="F38">
            <v>2742</v>
          </cell>
          <cell r="G38">
            <v>20861785</v>
          </cell>
          <cell r="H38">
            <v>12204954</v>
          </cell>
          <cell r="I38">
            <v>19687757</v>
          </cell>
          <cell r="J38">
            <v>12827249</v>
          </cell>
        </row>
        <row r="39">
          <cell r="A39" t="str">
            <v>AMENDOIM  E PREPARAÇÕES (EXCETO OLEO)</v>
          </cell>
          <cell r="B39" t="str">
            <v>(2º Nível) AMENDOIM  E PREPARAÇÕES (EXCETO OLEO)</v>
          </cell>
          <cell r="C39">
            <v>237414794</v>
          </cell>
          <cell r="D39">
            <v>199443343</v>
          </cell>
          <cell r="E39">
            <v>256266146</v>
          </cell>
          <cell r="F39">
            <v>221609363</v>
          </cell>
          <cell r="G39">
            <v>2512435</v>
          </cell>
          <cell r="H39">
            <v>1345998</v>
          </cell>
          <cell r="I39">
            <v>2972575</v>
          </cell>
          <cell r="J39">
            <v>1514290</v>
          </cell>
        </row>
        <row r="40">
          <cell r="A40" t="str">
            <v>AVES DE RAPINA VIVAS</v>
          </cell>
          <cell r="B40" t="str">
            <v>(2º Nível) AVES DE RAPINA VIVAS</v>
          </cell>
          <cell r="G40">
            <v>824</v>
          </cell>
          <cell r="H40">
            <v>5</v>
          </cell>
          <cell r="I40">
            <v>0</v>
          </cell>
          <cell r="J40">
            <v>0</v>
          </cell>
        </row>
        <row r="41">
          <cell r="A41" t="str">
            <v>AVESTRUZES VIVAS</v>
          </cell>
          <cell r="B41" t="str">
            <v>(2º Nível) AVESTRUZES VIVAS</v>
          </cell>
          <cell r="C41">
            <v>0</v>
          </cell>
          <cell r="D41">
            <v>0</v>
          </cell>
          <cell r="E41">
            <v>2</v>
          </cell>
          <cell r="F41">
            <v>2</v>
          </cell>
        </row>
        <row r="42">
          <cell r="A42" t="str">
            <v>BANANAS</v>
          </cell>
          <cell r="B42" t="str">
            <v>(2º Nível) BANANAS</v>
          </cell>
          <cell r="C42">
            <v>17226700</v>
          </cell>
          <cell r="D42">
            <v>54240745</v>
          </cell>
          <cell r="E42">
            <v>23746301</v>
          </cell>
          <cell r="F42">
            <v>81860498</v>
          </cell>
          <cell r="G42">
            <v>251669</v>
          </cell>
          <cell r="H42">
            <v>73346</v>
          </cell>
          <cell r="I42">
            <v>536018</v>
          </cell>
          <cell r="J42">
            <v>180218</v>
          </cell>
        </row>
        <row r="43">
          <cell r="A43" t="str">
            <v>BEBIDAS ALCÓOLICAS</v>
          </cell>
          <cell r="B43" t="str">
            <v>(2º Nível) BEBIDAS ALCÓOLICAS</v>
          </cell>
          <cell r="C43">
            <v>141217748</v>
          </cell>
          <cell r="D43">
            <v>162285447</v>
          </cell>
          <cell r="E43">
            <v>127061627</v>
          </cell>
          <cell r="F43">
            <v>154081990</v>
          </cell>
          <cell r="G43">
            <v>601564156</v>
          </cell>
          <cell r="H43">
            <v>787306969</v>
          </cell>
          <cell r="I43">
            <v>575862337</v>
          </cell>
          <cell r="J43">
            <v>234141479</v>
          </cell>
        </row>
        <row r="44">
          <cell r="A44" t="str">
            <v>BEBIDAS NÃO ALCOÓLICAS</v>
          </cell>
          <cell r="B44" t="str">
            <v>(2º Nível) BEBIDAS NÃO ALCOÓLICAS</v>
          </cell>
          <cell r="C44">
            <v>12932773</v>
          </cell>
          <cell r="D44">
            <v>29269539</v>
          </cell>
          <cell r="E44">
            <v>18363577</v>
          </cell>
          <cell r="F44">
            <v>40876483</v>
          </cell>
          <cell r="G44">
            <v>57480334</v>
          </cell>
          <cell r="H44">
            <v>69279813</v>
          </cell>
          <cell r="I44">
            <v>84646333</v>
          </cell>
          <cell r="J44">
            <v>90860015</v>
          </cell>
        </row>
        <row r="45">
          <cell r="A45" t="str">
            <v>BORRACHA NATURAL E GOMAS NATURAIS</v>
          </cell>
          <cell r="B45" t="str">
            <v>(2º Nível) BORRACHA NATURAL E GOMAS NATURAIS</v>
          </cell>
          <cell r="C45">
            <v>4128917</v>
          </cell>
          <cell r="D45">
            <v>1800334</v>
          </cell>
          <cell r="E45">
            <v>2030306</v>
          </cell>
          <cell r="F45">
            <v>920634</v>
          </cell>
          <cell r="G45">
            <v>394589169</v>
          </cell>
          <cell r="H45">
            <v>240799181</v>
          </cell>
          <cell r="I45">
            <v>312224816</v>
          </cell>
          <cell r="J45">
            <v>216484130</v>
          </cell>
        </row>
        <row r="46">
          <cell r="A46" t="str">
            <v>BOVINOS E BUBALINOS VIVOS</v>
          </cell>
          <cell r="B46" t="str">
            <v>(2º Nível) BOVINOS E BUBALINOS VIVOS</v>
          </cell>
          <cell r="C46">
            <v>455984316</v>
          </cell>
          <cell r="D46">
            <v>192482179</v>
          </cell>
          <cell r="E46">
            <v>443691526</v>
          </cell>
          <cell r="F46">
            <v>216951436</v>
          </cell>
          <cell r="G46">
            <v>81955</v>
          </cell>
          <cell r="H46">
            <v>47255</v>
          </cell>
          <cell r="I46">
            <v>80183</v>
          </cell>
          <cell r="J46">
            <v>13300</v>
          </cell>
        </row>
        <row r="47">
          <cell r="A47" t="str">
            <v>CACAU INTEIRO OU PARTIDO</v>
          </cell>
          <cell r="B47" t="str">
            <v>(2º Nível) CACAU INTEIRO OU PARTIDO</v>
          </cell>
          <cell r="C47">
            <v>2457215</v>
          </cell>
          <cell r="D47">
            <v>592114</v>
          </cell>
          <cell r="E47">
            <v>2505265</v>
          </cell>
          <cell r="F47">
            <v>627574</v>
          </cell>
          <cell r="G47">
            <v>132319746</v>
          </cell>
          <cell r="H47">
            <v>60454464</v>
          </cell>
          <cell r="I47">
            <v>123390143</v>
          </cell>
          <cell r="J47">
            <v>54067923</v>
          </cell>
        </row>
        <row r="48">
          <cell r="A48" t="str">
            <v>CAFÉ VERDE E CAFÉ TORRADO</v>
          </cell>
          <cell r="B48" t="str">
            <v>(2º Nível) CAFÉ VERDE E CAFÉ TORRADO</v>
          </cell>
          <cell r="C48">
            <v>4265683364</v>
          </cell>
          <cell r="D48">
            <v>1606678233</v>
          </cell>
          <cell r="E48">
            <v>4692855208</v>
          </cell>
          <cell r="F48">
            <v>2159533133</v>
          </cell>
          <cell r="G48">
            <v>67053598</v>
          </cell>
          <cell r="H48">
            <v>3698637</v>
          </cell>
          <cell r="I48">
            <v>63711007</v>
          </cell>
          <cell r="J48">
            <v>4622234</v>
          </cell>
        </row>
        <row r="49">
          <cell r="A49" t="str">
            <v>CAMELOS E OUTROS CAMELIDEOS VIVOS</v>
          </cell>
          <cell r="B49" t="str">
            <v>(2º Nível) CAMELOS E OUTROS CAMELIDEOS VIVOS</v>
          </cell>
          <cell r="G49">
            <v>0</v>
          </cell>
          <cell r="H49">
            <v>0</v>
          </cell>
          <cell r="I49">
            <v>12545</v>
          </cell>
          <cell r="J49">
            <v>6540</v>
          </cell>
        </row>
        <row r="50">
          <cell r="A50" t="str">
            <v>CAQUIS</v>
          </cell>
          <cell r="B50" t="str">
            <v>(2º Nível) CAQUIS</v>
          </cell>
          <cell r="C50">
            <v>543907</v>
          </cell>
          <cell r="D50">
            <v>202760</v>
          </cell>
          <cell r="E50">
            <v>671105</v>
          </cell>
          <cell r="F50">
            <v>281925</v>
          </cell>
          <cell r="G50">
            <v>2656068</v>
          </cell>
          <cell r="H50">
            <v>2066279</v>
          </cell>
          <cell r="I50">
            <v>2388521</v>
          </cell>
          <cell r="J50">
            <v>1656985</v>
          </cell>
        </row>
        <row r="51">
          <cell r="A51" t="str">
            <v>CARNE BOVINA</v>
          </cell>
          <cell r="B51" t="str">
            <v>(2º Nível) CARNE BOVINA</v>
          </cell>
          <cell r="C51">
            <v>6111547841</v>
          </cell>
          <cell r="D51">
            <v>1483665173</v>
          </cell>
          <cell r="E51">
            <v>6978371296</v>
          </cell>
          <cell r="F51">
            <v>1809041495</v>
          </cell>
          <cell r="G51">
            <v>255828662</v>
          </cell>
          <cell r="H51">
            <v>39862847</v>
          </cell>
          <cell r="I51">
            <v>202319298</v>
          </cell>
          <cell r="J51">
            <v>34895444</v>
          </cell>
        </row>
        <row r="52">
          <cell r="A52" t="str">
            <v>CARNE DE FRANGO</v>
          </cell>
          <cell r="B52" t="str">
            <v>(2º Nível) CARNE DE FRANGO</v>
          </cell>
          <cell r="C52">
            <v>6453001083</v>
          </cell>
          <cell r="D52">
            <v>3958256198</v>
          </cell>
          <cell r="E52">
            <v>6941987137</v>
          </cell>
          <cell r="F52">
            <v>4235764835</v>
          </cell>
          <cell r="G52">
            <v>9913667</v>
          </cell>
          <cell r="H52">
            <v>3138745</v>
          </cell>
          <cell r="I52">
            <v>10912185</v>
          </cell>
          <cell r="J52">
            <v>4040713</v>
          </cell>
        </row>
        <row r="53">
          <cell r="A53" t="str">
            <v>CARNE DE OVINO E CAPRINO</v>
          </cell>
          <cell r="B53" t="str">
            <v>(2º Nível) CARNE DE OVINO E CAPRINO</v>
          </cell>
          <cell r="C53">
            <v>365</v>
          </cell>
          <cell r="D53">
            <v>27</v>
          </cell>
          <cell r="E53">
            <v>311763</v>
          </cell>
          <cell r="F53">
            <v>31136</v>
          </cell>
          <cell r="G53">
            <v>53241619</v>
          </cell>
          <cell r="H53">
            <v>8156464</v>
          </cell>
          <cell r="I53">
            <v>49624124</v>
          </cell>
          <cell r="J53">
            <v>7404964</v>
          </cell>
        </row>
        <row r="54">
          <cell r="A54" t="str">
            <v>CARNE DE PATO</v>
          </cell>
          <cell r="B54" t="str">
            <v>(2º Nível) CARNE DE PATO</v>
          </cell>
          <cell r="C54">
            <v>8205217</v>
          </cell>
          <cell r="D54">
            <v>3149969</v>
          </cell>
          <cell r="E54">
            <v>8995535</v>
          </cell>
          <cell r="F54">
            <v>3325524</v>
          </cell>
          <cell r="G54">
            <v>250343</v>
          </cell>
          <cell r="H54">
            <v>10430</v>
          </cell>
          <cell r="I54">
            <v>537413</v>
          </cell>
          <cell r="J54">
            <v>22327</v>
          </cell>
        </row>
        <row r="55">
          <cell r="A55" t="str">
            <v>CARNE DE PERU</v>
          </cell>
          <cell r="B55" t="str">
            <v>(2º Nível) CARNE DE PERU</v>
          </cell>
          <cell r="C55">
            <v>188189463</v>
          </cell>
          <cell r="D55">
            <v>84554890</v>
          </cell>
          <cell r="E55">
            <v>112616296</v>
          </cell>
          <cell r="F55">
            <v>55869002</v>
          </cell>
        </row>
        <row r="56">
          <cell r="A56" t="str">
            <v>CARNE SUÍNA</v>
          </cell>
          <cell r="B56" t="str">
            <v>(2º Nível) CARNE SUÍNA</v>
          </cell>
          <cell r="C56">
            <v>1358640176</v>
          </cell>
          <cell r="D56">
            <v>622954839</v>
          </cell>
          <cell r="E56">
            <v>1333735892</v>
          </cell>
          <cell r="F56">
            <v>703194237</v>
          </cell>
          <cell r="G56">
            <v>159925829</v>
          </cell>
          <cell r="H56">
            <v>16541640</v>
          </cell>
          <cell r="I56">
            <v>171758605</v>
          </cell>
          <cell r="J56">
            <v>18419997</v>
          </cell>
        </row>
        <row r="57">
          <cell r="A57" t="str">
            <v>CARNES DE EQÜIDEOS</v>
          </cell>
          <cell r="B57" t="str">
            <v>(2º Nível) CARNES DE EQÜIDEOS</v>
          </cell>
          <cell r="C57">
            <v>6721444</v>
          </cell>
          <cell r="D57">
            <v>3031929</v>
          </cell>
          <cell r="E57">
            <v>8351898</v>
          </cell>
          <cell r="F57">
            <v>3615910</v>
          </cell>
        </row>
        <row r="58">
          <cell r="A58" t="str">
            <v>CAVALOS, ASININOS E MUARES VIVOS</v>
          </cell>
          <cell r="B58" t="str">
            <v>(2º Nível) CAVALOS, ASININOS E MUARES VIVOS</v>
          </cell>
          <cell r="C58">
            <v>8273178</v>
          </cell>
          <cell r="D58">
            <v>229870</v>
          </cell>
          <cell r="E58">
            <v>11034759</v>
          </cell>
          <cell r="F58">
            <v>208582</v>
          </cell>
          <cell r="G58">
            <v>4657549</v>
          </cell>
          <cell r="H58">
            <v>97348</v>
          </cell>
          <cell r="I58">
            <v>4194175</v>
          </cell>
          <cell r="J58">
            <v>62155</v>
          </cell>
        </row>
        <row r="59">
          <cell r="A59" t="str">
            <v>CELULOSE</v>
          </cell>
          <cell r="B59" t="str">
            <v>(2º Nível) CELULOSE</v>
          </cell>
          <cell r="C59">
            <v>7675238912</v>
          </cell>
          <cell r="D59">
            <v>14707185702</v>
          </cell>
          <cell r="E59">
            <v>8414925915</v>
          </cell>
          <cell r="F59">
            <v>15315639307</v>
          </cell>
          <cell r="G59">
            <v>168421814</v>
          </cell>
          <cell r="H59">
            <v>213428281</v>
          </cell>
          <cell r="I59">
            <v>197475063</v>
          </cell>
          <cell r="J59">
            <v>279135298</v>
          </cell>
        </row>
        <row r="60">
          <cell r="A60" t="str">
            <v>CEREAIS</v>
          </cell>
          <cell r="B60" t="str">
            <v>(2º Nível) CEREAIS</v>
          </cell>
          <cell r="C60">
            <v>5283005046</v>
          </cell>
          <cell r="D60">
            <v>32564772620</v>
          </cell>
          <cell r="E60">
            <v>5261061426</v>
          </cell>
          <cell r="F60">
            <v>28886454870</v>
          </cell>
          <cell r="G60">
            <v>1649564860</v>
          </cell>
          <cell r="H60">
            <v>7933210858</v>
          </cell>
          <cell r="I60">
            <v>2232501169</v>
          </cell>
          <cell r="J60">
            <v>9467494325</v>
          </cell>
        </row>
        <row r="61">
          <cell r="A61" t="str">
            <v>CEREJAS</v>
          </cell>
          <cell r="B61" t="str">
            <v>(2º Nível) CEREJAS</v>
          </cell>
          <cell r="C61">
            <v>97785</v>
          </cell>
          <cell r="D61">
            <v>19295</v>
          </cell>
          <cell r="E61">
            <v>72619</v>
          </cell>
          <cell r="F61">
            <v>11128</v>
          </cell>
          <cell r="G61">
            <v>23252313</v>
          </cell>
          <cell r="H61">
            <v>7075692</v>
          </cell>
          <cell r="I61">
            <v>21704991</v>
          </cell>
          <cell r="J61">
            <v>6386492</v>
          </cell>
        </row>
        <row r="62">
          <cell r="A62" t="str">
            <v>CHÁ, MATE E SUAS PREPARAÇÕES</v>
          </cell>
          <cell r="B62" t="str">
            <v>(2º Nível) CHÁ, MATE E SUAS PREPARAÇÕES</v>
          </cell>
          <cell r="C62">
            <v>85987348</v>
          </cell>
          <cell r="D62">
            <v>35047566</v>
          </cell>
          <cell r="E62">
            <v>86451683</v>
          </cell>
          <cell r="F62">
            <v>36683029</v>
          </cell>
          <cell r="G62">
            <v>15135148</v>
          </cell>
          <cell r="H62">
            <v>1863851</v>
          </cell>
          <cell r="I62">
            <v>9937936</v>
          </cell>
          <cell r="J62">
            <v>1218533</v>
          </cell>
        </row>
        <row r="63">
          <cell r="A63" t="str">
            <v>CLEMENTINAS</v>
          </cell>
          <cell r="B63" t="str">
            <v>(2º Nível) CLEMENTINAS</v>
          </cell>
          <cell r="G63">
            <v>542401</v>
          </cell>
          <cell r="H63">
            <v>545855</v>
          </cell>
          <cell r="I63">
            <v>1094430</v>
          </cell>
          <cell r="J63">
            <v>1204911</v>
          </cell>
        </row>
        <row r="64">
          <cell r="A64" t="str">
            <v>COCOS</v>
          </cell>
          <cell r="B64" t="str">
            <v>(2º Nível) COCOS</v>
          </cell>
          <cell r="C64">
            <v>995980</v>
          </cell>
          <cell r="D64">
            <v>1446739</v>
          </cell>
          <cell r="E64">
            <v>839082</v>
          </cell>
          <cell r="F64">
            <v>921566</v>
          </cell>
          <cell r="G64">
            <v>30169493</v>
          </cell>
          <cell r="H64">
            <v>16870295</v>
          </cell>
          <cell r="I64">
            <v>24046661</v>
          </cell>
          <cell r="J64">
            <v>15340023</v>
          </cell>
        </row>
        <row r="65">
          <cell r="A65" t="str">
            <v>CONSERVAS E PREPARAÇÕES DE FRUTAS (EXCL. SUCOS)</v>
          </cell>
          <cell r="B65" t="str">
            <v>(2º Nível) CONSERVAS E PREPARAÇÕES DE FRUTAS (EXCL. SUCOS)</v>
          </cell>
          <cell r="C65">
            <v>76726535</v>
          </cell>
          <cell r="D65">
            <v>47687124</v>
          </cell>
          <cell r="E65">
            <v>68547723</v>
          </cell>
          <cell r="F65">
            <v>39948079</v>
          </cell>
          <cell r="G65">
            <v>29756174</v>
          </cell>
          <cell r="H65">
            <v>12025095</v>
          </cell>
          <cell r="I65">
            <v>36874464</v>
          </cell>
          <cell r="J65">
            <v>15809850</v>
          </cell>
        </row>
        <row r="66">
          <cell r="A66" t="str">
            <v>COUROS E PELES DE BOVINOS OU EQUÍDEOS</v>
          </cell>
          <cell r="B66" t="str">
            <v>(2º Nível) COUROS E PELES DE BOVINOS OU EQUÍDEOS</v>
          </cell>
          <cell r="C66">
            <v>1676192396</v>
          </cell>
          <cell r="D66">
            <v>459555849</v>
          </cell>
          <cell r="E66">
            <v>1258097631</v>
          </cell>
          <cell r="F66">
            <v>452060587</v>
          </cell>
          <cell r="G66">
            <v>35823438</v>
          </cell>
          <cell r="H66">
            <v>14698326</v>
          </cell>
          <cell r="I66">
            <v>28854298</v>
          </cell>
          <cell r="J66">
            <v>19390914</v>
          </cell>
        </row>
        <row r="67">
          <cell r="A67" t="str">
            <v>COUROS E PELES DE CAPRINOS</v>
          </cell>
          <cell r="B67" t="str">
            <v>(2º Nível) COUROS E PELES DE CAPRINOS</v>
          </cell>
          <cell r="C67">
            <v>2205440</v>
          </cell>
          <cell r="D67">
            <v>214738</v>
          </cell>
          <cell r="E67">
            <v>2071869</v>
          </cell>
          <cell r="F67">
            <v>335808</v>
          </cell>
          <cell r="G67">
            <v>1769809</v>
          </cell>
          <cell r="H67">
            <v>122741</v>
          </cell>
          <cell r="I67">
            <v>831427</v>
          </cell>
          <cell r="J67">
            <v>43500</v>
          </cell>
        </row>
        <row r="68">
          <cell r="A68" t="str">
            <v>COUROS E PELES DE OUTROS ANIMAIS</v>
          </cell>
          <cell r="B68" t="str">
            <v>(2º Nível) COUROS E PELES DE OUTROS ANIMAIS</v>
          </cell>
          <cell r="C68">
            <v>2826047</v>
          </cell>
          <cell r="D68">
            <v>13375</v>
          </cell>
          <cell r="E68">
            <v>3721891</v>
          </cell>
          <cell r="F68">
            <v>18348</v>
          </cell>
          <cell r="G68">
            <v>99872</v>
          </cell>
          <cell r="H68">
            <v>1391</v>
          </cell>
          <cell r="I68">
            <v>384613</v>
          </cell>
          <cell r="J68">
            <v>1336</v>
          </cell>
        </row>
        <row r="69">
          <cell r="A69" t="str">
            <v>COUROS E PELES DE OVINOS</v>
          </cell>
          <cell r="B69" t="str">
            <v>(2º Nível) COUROS E PELES DE OVINOS</v>
          </cell>
          <cell r="C69">
            <v>2103877</v>
          </cell>
          <cell r="D69">
            <v>93154</v>
          </cell>
          <cell r="E69">
            <v>2788904</v>
          </cell>
          <cell r="F69">
            <v>91554</v>
          </cell>
          <cell r="G69">
            <v>1659641</v>
          </cell>
          <cell r="H69">
            <v>414350</v>
          </cell>
          <cell r="I69">
            <v>4238099</v>
          </cell>
          <cell r="J69">
            <v>886062</v>
          </cell>
        </row>
        <row r="70">
          <cell r="A70" t="str">
            <v>COUROS E PELES DE RÉPTEIS</v>
          </cell>
          <cell r="B70" t="str">
            <v>(2º Nível) COUROS E PELES DE RÉPTEIS</v>
          </cell>
          <cell r="C70">
            <v>231183</v>
          </cell>
          <cell r="D70">
            <v>12138</v>
          </cell>
          <cell r="E70">
            <v>85301</v>
          </cell>
          <cell r="F70">
            <v>1577</v>
          </cell>
          <cell r="G70">
            <v>434549</v>
          </cell>
          <cell r="H70">
            <v>2003</v>
          </cell>
          <cell r="I70">
            <v>693947</v>
          </cell>
          <cell r="J70">
            <v>2909</v>
          </cell>
        </row>
        <row r="71">
          <cell r="A71" t="str">
            <v>COUROS E PELES DE SUÍNOS</v>
          </cell>
          <cell r="B71" t="str">
            <v>(2º Nível) COUROS E PELES DE SUÍNOS</v>
          </cell>
          <cell r="C71">
            <v>71340</v>
          </cell>
          <cell r="D71">
            <v>59586</v>
          </cell>
          <cell r="E71">
            <v>10078</v>
          </cell>
          <cell r="F71">
            <v>408</v>
          </cell>
          <cell r="G71">
            <v>674922</v>
          </cell>
          <cell r="H71">
            <v>62880</v>
          </cell>
          <cell r="I71">
            <v>472046</v>
          </cell>
          <cell r="J71">
            <v>49698</v>
          </cell>
        </row>
        <row r="72">
          <cell r="A72" t="str">
            <v>CRUSTÁCEOS E MOLUSCOS</v>
          </cell>
          <cell r="B72" t="str">
            <v>(2º Nível) CRUSTÁCEOS E MOLUSCOS</v>
          </cell>
          <cell r="C72">
            <v>69918758</v>
          </cell>
          <cell r="D72">
            <v>2696038</v>
          </cell>
          <cell r="E72">
            <v>78543598</v>
          </cell>
          <cell r="F72">
            <v>2783304</v>
          </cell>
          <cell r="G72">
            <v>42749350</v>
          </cell>
          <cell r="H72">
            <v>9198694</v>
          </cell>
          <cell r="I72">
            <v>29574734</v>
          </cell>
          <cell r="J72">
            <v>6487701</v>
          </cell>
        </row>
        <row r="73">
          <cell r="A73" t="str">
            <v>DAMASCOS</v>
          </cell>
          <cell r="B73" t="str">
            <v>(2º Nível) DAMASCOS</v>
          </cell>
          <cell r="C73">
            <v>60</v>
          </cell>
          <cell r="D73">
            <v>7</v>
          </cell>
          <cell r="E73">
            <v>93406</v>
          </cell>
          <cell r="F73">
            <v>40281</v>
          </cell>
          <cell r="G73">
            <v>14899127</v>
          </cell>
          <cell r="H73">
            <v>5027724</v>
          </cell>
          <cell r="I73">
            <v>12650975</v>
          </cell>
          <cell r="J73">
            <v>4463476</v>
          </cell>
        </row>
        <row r="74">
          <cell r="A74" t="str">
            <v>DEMAIS  PRODUTOS LÁCTEOS</v>
          </cell>
          <cell r="B74" t="str">
            <v>(2º Nível) DEMAIS  PRODUTOS LÁCTEOS</v>
          </cell>
          <cell r="C74">
            <v>7623894</v>
          </cell>
          <cell r="D74">
            <v>2151555</v>
          </cell>
          <cell r="E74">
            <v>2522026</v>
          </cell>
          <cell r="F74">
            <v>955992</v>
          </cell>
          <cell r="G74">
            <v>27824676</v>
          </cell>
          <cell r="H74">
            <v>4983892</v>
          </cell>
          <cell r="I74">
            <v>36459557</v>
          </cell>
          <cell r="J74">
            <v>7378637</v>
          </cell>
        </row>
        <row r="75">
          <cell r="A75" t="str">
            <v>DEMAIS AÇÚCARES</v>
          </cell>
          <cell r="B75" t="str">
            <v>(2º Nível) DEMAIS AÇÚCARES</v>
          </cell>
          <cell r="C75">
            <v>17799197</v>
          </cell>
          <cell r="D75">
            <v>43446904</v>
          </cell>
          <cell r="E75">
            <v>11640685</v>
          </cell>
          <cell r="F75">
            <v>20011811</v>
          </cell>
          <cell r="G75">
            <v>43466556</v>
          </cell>
          <cell r="H75">
            <v>38060585</v>
          </cell>
          <cell r="I75">
            <v>43795658</v>
          </cell>
          <cell r="J75">
            <v>40194304</v>
          </cell>
        </row>
        <row r="76">
          <cell r="A76" t="str">
            <v>DEMAIS ÁLCOOIS</v>
          </cell>
          <cell r="B76" t="str">
            <v>(2º Nível) DEMAIS ÁLCOOIS</v>
          </cell>
          <cell r="C76">
            <v>8668116</v>
          </cell>
          <cell r="D76">
            <v>3538743</v>
          </cell>
          <cell r="E76">
            <v>7551673</v>
          </cell>
          <cell r="F76">
            <v>3178848</v>
          </cell>
          <cell r="G76">
            <v>10324690</v>
          </cell>
          <cell r="H76">
            <v>8006136</v>
          </cell>
          <cell r="I76">
            <v>11880195</v>
          </cell>
          <cell r="J76">
            <v>9146604</v>
          </cell>
        </row>
        <row r="77">
          <cell r="A77" t="str">
            <v>DEMAIS CARNES, MIUDEZAS E PREPARAÇÕES</v>
          </cell>
          <cell r="B77" t="str">
            <v>(2º Nível) DEMAIS CARNES, MIUDEZAS E PREPARAÇÕES</v>
          </cell>
          <cell r="C77">
            <v>361191218</v>
          </cell>
          <cell r="D77">
            <v>194595484</v>
          </cell>
          <cell r="E77">
            <v>402191257</v>
          </cell>
          <cell r="F77">
            <v>219302625</v>
          </cell>
          <cell r="G77">
            <v>4205785</v>
          </cell>
          <cell r="H77">
            <v>646619</v>
          </cell>
          <cell r="I77">
            <v>3618754</v>
          </cell>
          <cell r="J77">
            <v>519271</v>
          </cell>
        </row>
        <row r="78">
          <cell r="A78" t="str">
            <v>DEMAIS FIBRAS E PRODUTOS TÊXTEIS</v>
          </cell>
          <cell r="B78" t="str">
            <v>(2º Nível) DEMAIS FIBRAS E PRODUTOS TÊXTEIS</v>
          </cell>
          <cell r="C78">
            <v>42260265</v>
          </cell>
          <cell r="D78">
            <v>25549276</v>
          </cell>
          <cell r="E78">
            <v>61792445</v>
          </cell>
          <cell r="F78">
            <v>44658427</v>
          </cell>
          <cell r="G78">
            <v>14348026</v>
          </cell>
          <cell r="H78">
            <v>10300272</v>
          </cell>
          <cell r="I78">
            <v>14528119</v>
          </cell>
          <cell r="J78">
            <v>11392825</v>
          </cell>
        </row>
        <row r="79">
          <cell r="A79" t="str">
            <v>DEMAIS PRODUTOS APÍCOLAS</v>
          </cell>
          <cell r="B79" t="str">
            <v>(2º Nível) DEMAIS PRODUTOS APÍCOLAS</v>
          </cell>
          <cell r="C79">
            <v>4887912</v>
          </cell>
          <cell r="D79">
            <v>32065</v>
          </cell>
          <cell r="E79">
            <v>8614906</v>
          </cell>
          <cell r="F79">
            <v>41405</v>
          </cell>
          <cell r="G79">
            <v>0</v>
          </cell>
          <cell r="H79">
            <v>0</v>
          </cell>
          <cell r="I79">
            <v>7834</v>
          </cell>
          <cell r="J79">
            <v>800</v>
          </cell>
        </row>
        <row r="80">
          <cell r="A80" t="str">
            <v>DURIOES</v>
          </cell>
          <cell r="B80" t="str">
            <v>(2º Nível) DURIOES</v>
          </cell>
          <cell r="C80">
            <v>0</v>
          </cell>
          <cell r="D80">
            <v>0</v>
          </cell>
          <cell r="E80">
            <v>3734</v>
          </cell>
          <cell r="F80">
            <v>449</v>
          </cell>
        </row>
        <row r="81">
          <cell r="A81" t="str">
            <v>ENZIMAS E SEUS CONCENTRADOS</v>
          </cell>
          <cell r="B81" t="str">
            <v>(2º Nível) ENZIMAS E SEUS CONCENTRADOS</v>
          </cell>
          <cell r="C81">
            <v>53454682</v>
          </cell>
          <cell r="D81">
            <v>6353557</v>
          </cell>
          <cell r="E81">
            <v>49206703</v>
          </cell>
          <cell r="F81">
            <v>6557614</v>
          </cell>
          <cell r="G81">
            <v>156482133</v>
          </cell>
          <cell r="H81">
            <v>17853369</v>
          </cell>
          <cell r="I81">
            <v>150239744</v>
          </cell>
          <cell r="J81">
            <v>17557971</v>
          </cell>
        </row>
        <row r="82">
          <cell r="A82" t="str">
            <v>ESPECIARIAS</v>
          </cell>
          <cell r="B82" t="str">
            <v>(2º Nível) ESPECIARIAS</v>
          </cell>
          <cell r="C82">
            <v>290328834</v>
          </cell>
          <cell r="D82">
            <v>82727230</v>
          </cell>
          <cell r="E82">
            <v>228048331</v>
          </cell>
          <cell r="F82">
            <v>106334083</v>
          </cell>
          <cell r="G82">
            <v>49336513</v>
          </cell>
          <cell r="H82">
            <v>20881807</v>
          </cell>
          <cell r="I82">
            <v>42314273</v>
          </cell>
          <cell r="J82">
            <v>18884417</v>
          </cell>
        </row>
        <row r="83">
          <cell r="A83" t="str">
            <v>EXTRATOS DE CAFÉ E SUCEDÂNEOS DO CAFÉ</v>
          </cell>
          <cell r="B83" t="str">
            <v>(2º Nível) EXTRATOS DE CAFÉ E SUCEDÂNEOS DO CAFÉ</v>
          </cell>
          <cell r="C83">
            <v>617816045</v>
          </cell>
          <cell r="D83">
            <v>87572749</v>
          </cell>
          <cell r="E83">
            <v>595153482</v>
          </cell>
          <cell r="F83">
            <v>95552412</v>
          </cell>
          <cell r="G83">
            <v>8530304</v>
          </cell>
          <cell r="H83">
            <v>870754</v>
          </cell>
          <cell r="I83">
            <v>7455911</v>
          </cell>
          <cell r="J83">
            <v>778138</v>
          </cell>
        </row>
        <row r="84">
          <cell r="A84" t="str">
            <v>EXTRATOS TANANTES E TINTORIAIS,  TANINOS E SEUS DERIVADOS,  MAT. CORANTES DE ORIG. VEG.</v>
          </cell>
          <cell r="B84" t="str">
            <v>(2º Nível) EXTRATOS TANANTES E TINTORIAIS,  TANINOS E SEUS DERIVADOS,  MAT. CORANTES DE ORIG. VEG.</v>
          </cell>
          <cell r="C84">
            <v>57978881</v>
          </cell>
          <cell r="D84">
            <v>30170461</v>
          </cell>
          <cell r="E84">
            <v>54395822</v>
          </cell>
          <cell r="F84">
            <v>28947904</v>
          </cell>
          <cell r="G84">
            <v>19523459</v>
          </cell>
          <cell r="H84">
            <v>3734679</v>
          </cell>
          <cell r="I84">
            <v>19032103</v>
          </cell>
          <cell r="J84">
            <v>3856776</v>
          </cell>
        </row>
        <row r="85">
          <cell r="A85" t="str">
            <v>FARELO DE SOJA</v>
          </cell>
          <cell r="B85" t="str">
            <v>(2º Nível) FARELO DE SOJA</v>
          </cell>
          <cell r="C85">
            <v>5590352117</v>
          </cell>
          <cell r="D85">
            <v>15138040778</v>
          </cell>
          <cell r="E85">
            <v>6193005935</v>
          </cell>
          <cell r="F85">
            <v>16231504825</v>
          </cell>
          <cell r="G85">
            <v>1002194</v>
          </cell>
          <cell r="H85">
            <v>1503017</v>
          </cell>
          <cell r="I85">
            <v>780700</v>
          </cell>
          <cell r="J85">
            <v>1188392</v>
          </cell>
        </row>
        <row r="86">
          <cell r="A86" t="str">
            <v>FIGOS</v>
          </cell>
          <cell r="B86" t="str">
            <v>(2º Nível) FIGOS</v>
          </cell>
          <cell r="C86">
            <v>6961473</v>
          </cell>
          <cell r="D86">
            <v>1347229</v>
          </cell>
          <cell r="E86">
            <v>6404446</v>
          </cell>
          <cell r="F86">
            <v>1359131</v>
          </cell>
          <cell r="G86">
            <v>1754531</v>
          </cell>
          <cell r="H86">
            <v>411395</v>
          </cell>
          <cell r="I86">
            <v>1522163</v>
          </cell>
          <cell r="J86">
            <v>448536</v>
          </cell>
        </row>
        <row r="87">
          <cell r="A87" t="str">
            <v>FUMO NÃO MANUFATURADO E DESPERDÍCIOS DE FUMO</v>
          </cell>
          <cell r="B87" t="str">
            <v>(2º Nível) FUMO NÃO MANUFATURADO E DESPERDÍCIOS DE FUMO</v>
          </cell>
          <cell r="C87">
            <v>2191616495</v>
          </cell>
          <cell r="D87">
            <v>487323357</v>
          </cell>
          <cell r="E87">
            <v>2026475976</v>
          </cell>
          <cell r="F87">
            <v>488538085</v>
          </cell>
          <cell r="G87">
            <v>25259565</v>
          </cell>
          <cell r="H87">
            <v>7497978</v>
          </cell>
          <cell r="I87">
            <v>25096111</v>
          </cell>
          <cell r="J87">
            <v>6787089</v>
          </cell>
        </row>
        <row r="88">
          <cell r="A88" t="str">
            <v>GALOS E GALINHAS VIVOS</v>
          </cell>
          <cell r="B88" t="str">
            <v>(2º Nível) GALOS E GALINHAS VIVOS</v>
          </cell>
          <cell r="C88">
            <v>69241241</v>
          </cell>
          <cell r="D88">
            <v>959528</v>
          </cell>
          <cell r="E88">
            <v>84887897</v>
          </cell>
          <cell r="F88">
            <v>1059725</v>
          </cell>
          <cell r="G88">
            <v>2090958</v>
          </cell>
          <cell r="H88">
            <v>4349</v>
          </cell>
          <cell r="I88">
            <v>3860203</v>
          </cell>
          <cell r="J88">
            <v>1848</v>
          </cell>
        </row>
        <row r="89">
          <cell r="A89" t="str">
            <v>GOIABAS</v>
          </cell>
          <cell r="B89" t="str">
            <v>(2º Nível) GOIABAS</v>
          </cell>
          <cell r="C89">
            <v>375358</v>
          </cell>
          <cell r="D89">
            <v>149808</v>
          </cell>
          <cell r="E89">
            <v>414070</v>
          </cell>
          <cell r="F89">
            <v>182349</v>
          </cell>
        </row>
        <row r="90">
          <cell r="A90" t="str">
            <v>GOMAS, RESINAS E DEMAIS SUCOS E EXTRATOS VEGETAIS</v>
          </cell>
          <cell r="B90" t="str">
            <v>(2º Nível) GOMAS, RESINAS E DEMAIS SUCOS E EXTRATOS VEGETAIS</v>
          </cell>
          <cell r="C90">
            <v>133039767</v>
          </cell>
          <cell r="D90">
            <v>42406618</v>
          </cell>
          <cell r="E90">
            <v>145057178</v>
          </cell>
          <cell r="F90">
            <v>52299562</v>
          </cell>
          <cell r="G90">
            <v>127265526</v>
          </cell>
          <cell r="H90">
            <v>12361463</v>
          </cell>
          <cell r="I90">
            <v>139760821</v>
          </cell>
          <cell r="J90">
            <v>12979516</v>
          </cell>
        </row>
        <row r="91">
          <cell r="A91" t="str">
            <v>GORDURAS e OLEOS DE ORIGEM ANIMAL</v>
          </cell>
          <cell r="B91" t="str">
            <v>(2º Nível) GORDURAS e OLEOS DE ORIGEM ANIMAL</v>
          </cell>
          <cell r="C91">
            <v>13801340</v>
          </cell>
          <cell r="D91">
            <v>11153815</v>
          </cell>
          <cell r="E91">
            <v>11872506</v>
          </cell>
          <cell r="F91">
            <v>10508904</v>
          </cell>
          <cell r="G91">
            <v>53502102</v>
          </cell>
          <cell r="H91">
            <v>58887824</v>
          </cell>
          <cell r="I91">
            <v>52933389</v>
          </cell>
          <cell r="J91">
            <v>63632084</v>
          </cell>
        </row>
        <row r="92">
          <cell r="A92" t="str">
            <v>IOGURTE E LEITELHO</v>
          </cell>
          <cell r="B92" t="str">
            <v>(2º Nível) IOGURTE E LEITELHO</v>
          </cell>
          <cell r="C92">
            <v>1028544</v>
          </cell>
          <cell r="D92">
            <v>799630</v>
          </cell>
          <cell r="E92">
            <v>1131767</v>
          </cell>
          <cell r="F92">
            <v>986495</v>
          </cell>
          <cell r="G92">
            <v>4841808</v>
          </cell>
          <cell r="H92">
            <v>1334350</v>
          </cell>
          <cell r="I92">
            <v>1898363</v>
          </cell>
          <cell r="J92">
            <v>406493</v>
          </cell>
        </row>
        <row r="93">
          <cell r="A93" t="str">
            <v>KIWIS</v>
          </cell>
          <cell r="B93" t="str">
            <v>(2º Nível) KIWIS</v>
          </cell>
          <cell r="C93">
            <v>0</v>
          </cell>
          <cell r="D93">
            <v>0</v>
          </cell>
          <cell r="E93">
            <v>90371</v>
          </cell>
          <cell r="F93">
            <v>24424</v>
          </cell>
          <cell r="G93">
            <v>43190781</v>
          </cell>
          <cell r="H93">
            <v>24160628</v>
          </cell>
          <cell r="I93">
            <v>40468846</v>
          </cell>
          <cell r="J93">
            <v>30773676</v>
          </cell>
        </row>
        <row r="94">
          <cell r="A94" t="str">
            <v>LÃ OU PELOS FINOS E PRODUTOS TÊXTEIS DE LÃ OU PELOS FINOS</v>
          </cell>
          <cell r="B94" t="str">
            <v>(2º Nível) LÃ OU PELOS FINOS E PRODUTOS TÊXTEIS DE LÃ OU PELOS FINOS</v>
          </cell>
          <cell r="C94">
            <v>33449864</v>
          </cell>
          <cell r="D94">
            <v>8089818</v>
          </cell>
          <cell r="E94">
            <v>37799974</v>
          </cell>
          <cell r="F94">
            <v>8979531</v>
          </cell>
          <cell r="G94">
            <v>25625812</v>
          </cell>
          <cell r="H94">
            <v>1525790</v>
          </cell>
          <cell r="I94">
            <v>22008348</v>
          </cell>
          <cell r="J94">
            <v>1569110</v>
          </cell>
        </row>
        <row r="95">
          <cell r="A95" t="str">
            <v>LARANJAS</v>
          </cell>
          <cell r="B95" t="str">
            <v>(2º Nível) LARANJAS</v>
          </cell>
          <cell r="C95">
            <v>14852348</v>
          </cell>
          <cell r="D95">
            <v>35243382</v>
          </cell>
          <cell r="E95">
            <v>10241634</v>
          </cell>
          <cell r="F95">
            <v>20081363</v>
          </cell>
          <cell r="G95">
            <v>19199530</v>
          </cell>
          <cell r="H95">
            <v>21190232</v>
          </cell>
          <cell r="I95">
            <v>19150143</v>
          </cell>
          <cell r="J95">
            <v>25369046</v>
          </cell>
        </row>
        <row r="96">
          <cell r="A96" t="str">
            <v>LEITE CONDENSADO E CREME DE LEITE</v>
          </cell>
          <cell r="B96" t="str">
            <v>(2º Nível) LEITE CONDENSADO E CREME DE LEITE</v>
          </cell>
          <cell r="C96">
            <v>38184697</v>
          </cell>
          <cell r="D96">
            <v>17905318</v>
          </cell>
          <cell r="E96">
            <v>33041382</v>
          </cell>
          <cell r="F96">
            <v>16751969</v>
          </cell>
        </row>
        <row r="97">
          <cell r="A97" t="str">
            <v>LEITE FLUIDO E LEITE EM PÓ</v>
          </cell>
          <cell r="B97" t="str">
            <v>(2º Nível) LEITE FLUIDO E LEITE EM PÓ</v>
          </cell>
          <cell r="C97">
            <v>8177371</v>
          </cell>
          <cell r="D97">
            <v>2679355</v>
          </cell>
          <cell r="E97">
            <v>3581826</v>
          </cell>
          <cell r="F97">
            <v>2389603</v>
          </cell>
          <cell r="G97">
            <v>229634973</v>
          </cell>
          <cell r="H97">
            <v>77265014</v>
          </cell>
          <cell r="I97">
            <v>296906037</v>
          </cell>
          <cell r="J97">
            <v>107252690</v>
          </cell>
        </row>
        <row r="98">
          <cell r="A98" t="str">
            <v>LIMÕES E LIMAS</v>
          </cell>
          <cell r="B98" t="str">
            <v>(2º Nível) LIMÕES E LIMAS</v>
          </cell>
          <cell r="C98">
            <v>91146400</v>
          </cell>
          <cell r="D98">
            <v>94569933</v>
          </cell>
          <cell r="E98">
            <v>97146335</v>
          </cell>
          <cell r="F98">
            <v>99706696</v>
          </cell>
          <cell r="G98">
            <v>3840829</v>
          </cell>
          <cell r="H98">
            <v>3304806</v>
          </cell>
          <cell r="I98">
            <v>3484153</v>
          </cell>
          <cell r="J98">
            <v>3463629</v>
          </cell>
        </row>
        <row r="99">
          <cell r="A99" t="str">
            <v>LINHO E PRODUTOS DE LINHO</v>
          </cell>
          <cell r="B99" t="str">
            <v>(2º Nível) LINHO E PRODUTOS DE LINHO</v>
          </cell>
          <cell r="C99">
            <v>1784059</v>
          </cell>
          <cell r="D99">
            <v>117521</v>
          </cell>
          <cell r="E99">
            <v>1000352</v>
          </cell>
          <cell r="F99">
            <v>58669</v>
          </cell>
          <cell r="G99">
            <v>13384564</v>
          </cell>
          <cell r="H99">
            <v>2029183</v>
          </cell>
          <cell r="I99">
            <v>18253651</v>
          </cell>
          <cell r="J99">
            <v>2679606</v>
          </cell>
        </row>
        <row r="100">
          <cell r="A100" t="str">
            <v>MAÇÃS</v>
          </cell>
          <cell r="B100" t="str">
            <v>(2º Nível) MAÇÃS</v>
          </cell>
          <cell r="C100">
            <v>54521136</v>
          </cell>
          <cell r="D100">
            <v>73368431</v>
          </cell>
          <cell r="E100">
            <v>42648939</v>
          </cell>
          <cell r="F100">
            <v>56452180</v>
          </cell>
          <cell r="G100">
            <v>69117232</v>
          </cell>
          <cell r="H100">
            <v>70096948</v>
          </cell>
          <cell r="I100">
            <v>69692057</v>
          </cell>
          <cell r="J100">
            <v>76017590</v>
          </cell>
        </row>
        <row r="101">
          <cell r="A101" t="str">
            <v>MADEIRA</v>
          </cell>
          <cell r="B101" t="str">
            <v>(2º Nível) MADEIRA</v>
          </cell>
          <cell r="C101">
            <v>3516010103</v>
          </cell>
          <cell r="D101">
            <v>7067170065</v>
          </cell>
          <cell r="E101">
            <v>3679968923</v>
          </cell>
          <cell r="F101">
            <v>7650003289</v>
          </cell>
          <cell r="G101">
            <v>127505155</v>
          </cell>
          <cell r="H101">
            <v>89901643</v>
          </cell>
          <cell r="I101">
            <v>141255821</v>
          </cell>
          <cell r="J101">
            <v>115855582</v>
          </cell>
        </row>
        <row r="102">
          <cell r="A102" t="str">
            <v>MAMÕES (PAPAIA)</v>
          </cell>
          <cell r="B102" t="str">
            <v>(2º Nível) MAMÕES (PAPAIA)</v>
          </cell>
          <cell r="C102">
            <v>44951525</v>
          </cell>
          <cell r="D102">
            <v>37727875</v>
          </cell>
          <cell r="E102">
            <v>47325763</v>
          </cell>
          <cell r="F102">
            <v>43325759</v>
          </cell>
        </row>
        <row r="103">
          <cell r="A103" t="str">
            <v>MANGAS</v>
          </cell>
          <cell r="B103" t="str">
            <v>(2º Nível) MANGAS</v>
          </cell>
          <cell r="C103">
            <v>204499860</v>
          </cell>
          <cell r="D103">
            <v>182327938</v>
          </cell>
          <cell r="E103">
            <v>206773930</v>
          </cell>
          <cell r="F103">
            <v>197228381</v>
          </cell>
          <cell r="G103">
            <v>43409</v>
          </cell>
          <cell r="H103">
            <v>6175</v>
          </cell>
          <cell r="I103">
            <v>249</v>
          </cell>
          <cell r="J103">
            <v>7</v>
          </cell>
        </row>
        <row r="104">
          <cell r="A104" t="str">
            <v>MANGOSTOES</v>
          </cell>
          <cell r="B104" t="str">
            <v>(2º Nível) MANGOSTOES</v>
          </cell>
          <cell r="C104">
            <v>0</v>
          </cell>
          <cell r="D104">
            <v>0</v>
          </cell>
          <cell r="E104">
            <v>12324</v>
          </cell>
          <cell r="F104">
            <v>4608</v>
          </cell>
        </row>
        <row r="105">
          <cell r="A105" t="str">
            <v>MANTEIGA E DEMAIS GORDURAS LÁCTEAS</v>
          </cell>
          <cell r="B105" t="str">
            <v>(2º Nível) MANTEIGA E DEMAIS GORDURAS LÁCTEAS</v>
          </cell>
          <cell r="C105">
            <v>1446710</v>
          </cell>
          <cell r="D105">
            <v>257124</v>
          </cell>
          <cell r="E105">
            <v>513935</v>
          </cell>
          <cell r="F105">
            <v>95780</v>
          </cell>
          <cell r="G105">
            <v>26734298</v>
          </cell>
          <cell r="H105">
            <v>4533576</v>
          </cell>
          <cell r="I105">
            <v>34705912</v>
          </cell>
          <cell r="J105">
            <v>6381000</v>
          </cell>
        </row>
        <row r="106">
          <cell r="A106" t="str">
            <v>MARMELOS</v>
          </cell>
          <cell r="B106" t="str">
            <v>(2º Nível) MARMELOS</v>
          </cell>
          <cell r="C106">
            <v>0</v>
          </cell>
          <cell r="D106">
            <v>0</v>
          </cell>
          <cell r="E106">
            <v>5367</v>
          </cell>
          <cell r="F106">
            <v>1494</v>
          </cell>
          <cell r="G106">
            <v>16030</v>
          </cell>
          <cell r="H106">
            <v>8582</v>
          </cell>
          <cell r="I106">
            <v>54318</v>
          </cell>
          <cell r="J106">
            <v>40136</v>
          </cell>
        </row>
        <row r="107">
          <cell r="A107" t="str">
            <v>MEL NATURAL</v>
          </cell>
          <cell r="B107" t="str">
            <v>(2º Nível) MEL NATURAL</v>
          </cell>
          <cell r="C107">
            <v>94465765</v>
          </cell>
          <cell r="D107">
            <v>23588624</v>
          </cell>
          <cell r="E107">
            <v>79306169</v>
          </cell>
          <cell r="F107">
            <v>27721374</v>
          </cell>
          <cell r="G107">
            <v>22307</v>
          </cell>
          <cell r="H107">
            <v>4476</v>
          </cell>
          <cell r="I107">
            <v>218110</v>
          </cell>
          <cell r="J107">
            <v>48007</v>
          </cell>
        </row>
        <row r="108">
          <cell r="A108" t="str">
            <v>MELANCIAS</v>
          </cell>
          <cell r="B108" t="str">
            <v>(2º Nível) MELANCIAS</v>
          </cell>
          <cell r="C108">
            <v>36423462</v>
          </cell>
          <cell r="D108">
            <v>71732060</v>
          </cell>
          <cell r="E108">
            <v>39948625</v>
          </cell>
          <cell r="F108">
            <v>88034351</v>
          </cell>
        </row>
        <row r="109">
          <cell r="A109" t="str">
            <v>MELÕES</v>
          </cell>
          <cell r="B109" t="str">
            <v>(2º Nível) MELÕES</v>
          </cell>
          <cell r="C109">
            <v>167991686</v>
          </cell>
          <cell r="D109">
            <v>230860414</v>
          </cell>
          <cell r="E109">
            <v>148018523</v>
          </cell>
          <cell r="F109">
            <v>223491296</v>
          </cell>
        </row>
        <row r="110">
          <cell r="A110" t="str">
            <v>MORANGOS</v>
          </cell>
          <cell r="B110" t="str">
            <v>(2º Nível) MORANGOS</v>
          </cell>
          <cell r="C110">
            <v>236886</v>
          </cell>
          <cell r="D110">
            <v>35603</v>
          </cell>
          <cell r="E110">
            <v>384533</v>
          </cell>
          <cell r="F110">
            <v>183775</v>
          </cell>
          <cell r="G110">
            <v>9345190</v>
          </cell>
          <cell r="H110">
            <v>5927306</v>
          </cell>
          <cell r="I110">
            <v>8839938</v>
          </cell>
          <cell r="J110">
            <v>5528266</v>
          </cell>
        </row>
        <row r="111">
          <cell r="A111" t="str">
            <v>NOZES E CASTANHAS</v>
          </cell>
          <cell r="B111" t="str">
            <v>(2º Nível) NOZES E CASTANHAS</v>
          </cell>
          <cell r="C111">
            <v>173379126</v>
          </cell>
          <cell r="D111">
            <v>25865719</v>
          </cell>
          <cell r="E111">
            <v>159057920</v>
          </cell>
          <cell r="F111">
            <v>23665023</v>
          </cell>
          <cell r="G111">
            <v>138218217</v>
          </cell>
          <cell r="H111">
            <v>27384576</v>
          </cell>
          <cell r="I111">
            <v>111205217</v>
          </cell>
          <cell r="J111">
            <v>26246967</v>
          </cell>
        </row>
        <row r="112">
          <cell r="A112" t="str">
            <v>OLEO DE SOJA</v>
          </cell>
          <cell r="B112" t="str">
            <v>(2º Nível) OLEO DE SOJA</v>
          </cell>
          <cell r="C112">
            <v>1006777131</v>
          </cell>
          <cell r="D112">
            <v>1320025690</v>
          </cell>
          <cell r="E112">
            <v>876230243</v>
          </cell>
          <cell r="F112">
            <v>1288121570</v>
          </cell>
          <cell r="G112">
            <v>33922998</v>
          </cell>
          <cell r="H112">
            <v>46115664</v>
          </cell>
          <cell r="I112">
            <v>20271337</v>
          </cell>
          <cell r="J112">
            <v>31115360</v>
          </cell>
        </row>
        <row r="113">
          <cell r="A113" t="str">
            <v>OLEOS ESSENCIAIS</v>
          </cell>
          <cell r="B113" t="str">
            <v>(2º Nível) OLEOS ESSENCIAIS</v>
          </cell>
          <cell r="C113">
            <v>507793653</v>
          </cell>
          <cell r="D113">
            <v>64176446</v>
          </cell>
          <cell r="E113">
            <v>357862918</v>
          </cell>
          <cell r="F113">
            <v>50965357</v>
          </cell>
          <cell r="G113">
            <v>79043090</v>
          </cell>
          <cell r="H113">
            <v>2461260</v>
          </cell>
          <cell r="I113">
            <v>74290688</v>
          </cell>
          <cell r="J113">
            <v>2169101</v>
          </cell>
        </row>
        <row r="114">
          <cell r="A114" t="str">
            <v>OLEOS VEGETAIS</v>
          </cell>
          <cell r="B114" t="str">
            <v>(2º Nível) OLEOS VEGETAIS</v>
          </cell>
          <cell r="C114">
            <v>299795633</v>
          </cell>
          <cell r="D114">
            <v>480593222</v>
          </cell>
          <cell r="E114">
            <v>201225216</v>
          </cell>
          <cell r="F114">
            <v>418884585</v>
          </cell>
          <cell r="G114">
            <v>994519016</v>
          </cell>
          <cell r="H114">
            <v>564013731</v>
          </cell>
          <cell r="I114">
            <v>934758430</v>
          </cell>
          <cell r="J114">
            <v>640481098</v>
          </cell>
        </row>
        <row r="115">
          <cell r="A115" t="str">
            <v>OSSOS, OSSEÍNAS, CARAPAÇAS E FARINHAS DE CARNE E MIUDEZAS</v>
          </cell>
          <cell r="B115" t="str">
            <v>(2º Nível) OSSOS, OSSEÍNAS, CARAPAÇAS E FARINHAS DE CARNE E MIUDEZAS</v>
          </cell>
          <cell r="C115">
            <v>113193335</v>
          </cell>
          <cell r="D115">
            <v>182249780</v>
          </cell>
          <cell r="E115">
            <v>128780462</v>
          </cell>
          <cell r="F115">
            <v>190684767</v>
          </cell>
          <cell r="G115">
            <v>7414779</v>
          </cell>
          <cell r="H115">
            <v>3886250</v>
          </cell>
          <cell r="I115">
            <v>8304732</v>
          </cell>
          <cell r="J115">
            <v>5167983</v>
          </cell>
        </row>
        <row r="116">
          <cell r="A116" t="str">
            <v>OUTRAS FRUTAS</v>
          </cell>
          <cell r="B116" t="str">
            <v>(2º Nível) OUTRAS FRUTAS</v>
          </cell>
          <cell r="C116">
            <v>27174328</v>
          </cell>
          <cell r="D116">
            <v>10396418</v>
          </cell>
          <cell r="E116">
            <v>20774875</v>
          </cell>
          <cell r="F116">
            <v>10049042</v>
          </cell>
          <cell r="G116">
            <v>69012196</v>
          </cell>
          <cell r="H116">
            <v>46083983</v>
          </cell>
          <cell r="I116">
            <v>62404266</v>
          </cell>
          <cell r="J116">
            <v>40401175</v>
          </cell>
        </row>
        <row r="117">
          <cell r="A117" t="str">
            <v>OUTROS ANIMAIS VIVOS</v>
          </cell>
          <cell r="B117" t="str">
            <v>(2º Nível) OUTROS ANIMAIS VIVOS</v>
          </cell>
          <cell r="C117">
            <v>361091</v>
          </cell>
          <cell r="D117">
            <v>817</v>
          </cell>
          <cell r="E117">
            <v>85091</v>
          </cell>
          <cell r="F117">
            <v>2050</v>
          </cell>
          <cell r="G117">
            <v>209961</v>
          </cell>
          <cell r="H117">
            <v>247</v>
          </cell>
          <cell r="I117">
            <v>227758</v>
          </cell>
          <cell r="J117">
            <v>223</v>
          </cell>
        </row>
        <row r="118">
          <cell r="A118" t="str">
            <v>OUTROS COUROS E PELES</v>
          </cell>
          <cell r="B118" t="str">
            <v>(2º Nível) OUTROS COUROS E PELES</v>
          </cell>
          <cell r="C118">
            <v>9340526</v>
          </cell>
          <cell r="D118">
            <v>1145756</v>
          </cell>
          <cell r="E118">
            <v>7235865</v>
          </cell>
          <cell r="F118">
            <v>1112872</v>
          </cell>
          <cell r="G118">
            <v>3285688</v>
          </cell>
          <cell r="H118">
            <v>565555</v>
          </cell>
          <cell r="I118">
            <v>2526743</v>
          </cell>
          <cell r="J118">
            <v>456422</v>
          </cell>
        </row>
        <row r="119">
          <cell r="A119" t="str">
            <v>OUTROS PRODUTOS ALIMENTÍCIOS</v>
          </cell>
          <cell r="B119" t="str">
            <v>(2º Nível) OUTROS PRODUTOS ALIMENTÍCIOS</v>
          </cell>
          <cell r="C119">
            <v>285086318</v>
          </cell>
          <cell r="D119">
            <v>120920492</v>
          </cell>
          <cell r="E119">
            <v>315339094</v>
          </cell>
          <cell r="F119">
            <v>129090960</v>
          </cell>
          <cell r="G119">
            <v>311625449</v>
          </cell>
          <cell r="H119">
            <v>78665046</v>
          </cell>
          <cell r="I119">
            <v>308664573</v>
          </cell>
          <cell r="J119">
            <v>83262416</v>
          </cell>
        </row>
        <row r="120">
          <cell r="A120" t="str">
            <v>OUTROS PRODUTOS DE ORIGEM ANIMAL</v>
          </cell>
          <cell r="B120" t="str">
            <v>(2º Nível) OUTROS PRODUTOS DE ORIGEM ANIMAL</v>
          </cell>
          <cell r="C120">
            <v>138188356</v>
          </cell>
          <cell r="D120">
            <v>68441262</v>
          </cell>
          <cell r="E120">
            <v>169898720</v>
          </cell>
          <cell r="F120">
            <v>78225672</v>
          </cell>
          <cell r="G120">
            <v>18575095</v>
          </cell>
          <cell r="H120">
            <v>17901646</v>
          </cell>
          <cell r="I120">
            <v>14771419</v>
          </cell>
          <cell r="J120">
            <v>20375056</v>
          </cell>
        </row>
        <row r="121">
          <cell r="A121" t="str">
            <v>OUTROS PRODUTOS DE ORIGEM VEGETAL</v>
          </cell>
          <cell r="B121" t="str">
            <v>(2º Nível) OUTROS PRODUTOS DE ORIGEM VEGETAL</v>
          </cell>
          <cell r="C121">
            <v>244934081</v>
          </cell>
          <cell r="D121">
            <v>266903924</v>
          </cell>
          <cell r="E121">
            <v>252030167</v>
          </cell>
          <cell r="F121">
            <v>289849206</v>
          </cell>
          <cell r="G121">
            <v>60203141</v>
          </cell>
          <cell r="H121">
            <v>34731821</v>
          </cell>
          <cell r="I121">
            <v>58313900</v>
          </cell>
          <cell r="J121">
            <v>42866885</v>
          </cell>
        </row>
        <row r="122">
          <cell r="A122" t="str">
            <v>OUTROS PRODUTOS HORTÍCOLAS, LEGUMINOSAS, RAÍZES E TUBÉRCULOS</v>
          </cell>
          <cell r="B122" t="str">
            <v>(2º Nível) OUTROS PRODUTOS HORTÍCOLAS, LEGUMINOSAS, RAÍZES E TUBÉRCULOS</v>
          </cell>
          <cell r="C122">
            <v>54881</v>
          </cell>
          <cell r="D122">
            <v>43002</v>
          </cell>
          <cell r="E122">
            <v>128343</v>
          </cell>
          <cell r="F122">
            <v>88630</v>
          </cell>
          <cell r="G122">
            <v>153118</v>
          </cell>
          <cell r="H122">
            <v>1297964</v>
          </cell>
          <cell r="I122">
            <v>116657</v>
          </cell>
          <cell r="J122">
            <v>1639622</v>
          </cell>
        </row>
        <row r="123">
          <cell r="A123" t="str">
            <v>OUTROS SUCOS</v>
          </cell>
          <cell r="B123" t="str">
            <v>(2º Nível) OUTROS SUCOS</v>
          </cell>
          <cell r="C123">
            <v>2323409</v>
          </cell>
          <cell r="D123">
            <v>950503</v>
          </cell>
          <cell r="E123">
            <v>4517806</v>
          </cell>
          <cell r="F123">
            <v>2075189</v>
          </cell>
          <cell r="G123">
            <v>1762429</v>
          </cell>
          <cell r="H123">
            <v>972872</v>
          </cell>
          <cell r="I123">
            <v>1442300</v>
          </cell>
          <cell r="J123">
            <v>813941</v>
          </cell>
        </row>
        <row r="124">
          <cell r="A124" t="str">
            <v>OVINOS E CAPRINOS VIVOS</v>
          </cell>
          <cell r="B124" t="str">
            <v>(2º Nível) OVINOS E CAPRINOS VIVOS</v>
          </cell>
          <cell r="C124">
            <v>201</v>
          </cell>
          <cell r="D124">
            <v>1</v>
          </cell>
          <cell r="E124">
            <v>1560</v>
          </cell>
          <cell r="F124">
            <v>174</v>
          </cell>
          <cell r="G124">
            <v>20810</v>
          </cell>
          <cell r="H124">
            <v>778</v>
          </cell>
          <cell r="I124">
            <v>19620</v>
          </cell>
          <cell r="J124">
            <v>2270</v>
          </cell>
        </row>
        <row r="125">
          <cell r="A125" t="str">
            <v>OVOS E GEMAS</v>
          </cell>
          <cell r="B125" t="str">
            <v>(2º Nível) OVOS E GEMAS</v>
          </cell>
          <cell r="C125">
            <v>69841006</v>
          </cell>
          <cell r="D125">
            <v>20789498</v>
          </cell>
          <cell r="E125">
            <v>80212120</v>
          </cell>
          <cell r="F125">
            <v>26189787</v>
          </cell>
          <cell r="G125">
            <v>25656776</v>
          </cell>
          <cell r="H125">
            <v>381193</v>
          </cell>
          <cell r="I125">
            <v>38948435</v>
          </cell>
          <cell r="J125">
            <v>341243</v>
          </cell>
        </row>
        <row r="126">
          <cell r="A126" t="str">
            <v>PAPEL</v>
          </cell>
          <cell r="B126" t="str">
            <v>(2º Nível) PAPEL</v>
          </cell>
          <cell r="C126">
            <v>1969897752</v>
          </cell>
          <cell r="D126">
            <v>2090800466</v>
          </cell>
          <cell r="E126">
            <v>2037712765</v>
          </cell>
          <cell r="F126">
            <v>2110782901</v>
          </cell>
          <cell r="G126">
            <v>895431398</v>
          </cell>
          <cell r="H126">
            <v>785951072</v>
          </cell>
          <cell r="I126">
            <v>864007524</v>
          </cell>
          <cell r="J126">
            <v>700423334</v>
          </cell>
        </row>
        <row r="127">
          <cell r="A127" t="str">
            <v>PATOS VIVOS</v>
          </cell>
          <cell r="B127" t="str">
            <v>(2º Nível) PATOS VIVOS</v>
          </cell>
          <cell r="C127">
            <v>0</v>
          </cell>
          <cell r="D127">
            <v>0</v>
          </cell>
          <cell r="E127">
            <v>70</v>
          </cell>
          <cell r="F127">
            <v>20</v>
          </cell>
        </row>
        <row r="128">
          <cell r="A128" t="str">
            <v>PEIXES</v>
          </cell>
          <cell r="B128" t="str">
            <v>(2º Nível) PEIXES</v>
          </cell>
          <cell r="C128">
            <v>158484551</v>
          </cell>
          <cell r="D128">
            <v>29918253</v>
          </cell>
          <cell r="E128">
            <v>181177579</v>
          </cell>
          <cell r="F128">
            <v>38034958</v>
          </cell>
          <cell r="G128">
            <v>1224364522</v>
          </cell>
          <cell r="H128">
            <v>340487881</v>
          </cell>
          <cell r="I128">
            <v>1244455956</v>
          </cell>
          <cell r="J128">
            <v>330770242</v>
          </cell>
        </row>
        <row r="129">
          <cell r="A129" t="str">
            <v>PENAS, PELES, CERDAS E PÊLOS ANIMAIS</v>
          </cell>
          <cell r="B129" t="str">
            <v>(2º Nível) PENAS, PELES, CERDAS E PÊLOS ANIMAIS</v>
          </cell>
          <cell r="C129">
            <v>5157427</v>
          </cell>
          <cell r="D129">
            <v>10842633</v>
          </cell>
          <cell r="E129">
            <v>5456868</v>
          </cell>
          <cell r="F129">
            <v>10205918</v>
          </cell>
          <cell r="G129">
            <v>5276460</v>
          </cell>
          <cell r="H129">
            <v>1306642</v>
          </cell>
          <cell r="I129">
            <v>5230111</v>
          </cell>
          <cell r="J129">
            <v>1253597</v>
          </cell>
        </row>
        <row r="130">
          <cell r="A130" t="str">
            <v>PÊRAS</v>
          </cell>
          <cell r="B130" t="str">
            <v>(2º Nível) PÊRAS</v>
          </cell>
          <cell r="C130">
            <v>228</v>
          </cell>
          <cell r="D130">
            <v>88</v>
          </cell>
          <cell r="E130">
            <v>146601</v>
          </cell>
          <cell r="F130">
            <v>58458</v>
          </cell>
          <cell r="G130">
            <v>151406241</v>
          </cell>
          <cell r="H130">
            <v>158429875</v>
          </cell>
          <cell r="I130">
            <v>133974793</v>
          </cell>
          <cell r="J130">
            <v>154636211</v>
          </cell>
        </row>
        <row r="131">
          <cell r="A131" t="str">
            <v>PERUS VIVOS</v>
          </cell>
          <cell r="B131" t="str">
            <v>(2º Nível) PERUS VIVOS</v>
          </cell>
          <cell r="C131">
            <v>0</v>
          </cell>
          <cell r="D131">
            <v>0</v>
          </cell>
          <cell r="E131">
            <v>40</v>
          </cell>
          <cell r="F131">
            <v>10</v>
          </cell>
        </row>
        <row r="132">
          <cell r="A132" t="str">
            <v>PÊSSEGOS</v>
          </cell>
          <cell r="B132" t="str">
            <v>(2º Nível) PÊSSEGOS</v>
          </cell>
          <cell r="C132">
            <v>2859821</v>
          </cell>
          <cell r="D132">
            <v>2544156</v>
          </cell>
          <cell r="E132">
            <v>1577130</v>
          </cell>
          <cell r="F132">
            <v>1486494</v>
          </cell>
          <cell r="G132">
            <v>18844807</v>
          </cell>
          <cell r="H132">
            <v>16273717</v>
          </cell>
          <cell r="I132">
            <v>15037194</v>
          </cell>
          <cell r="J132">
            <v>12635916</v>
          </cell>
        </row>
        <row r="133">
          <cell r="A133" t="str">
            <v>PLANTAS E PARTES PARA INDÚSTRIA, MEDICINA OU PERFUMARIA</v>
          </cell>
          <cell r="B133" t="str">
            <v>(2º Nível) PLANTAS E PARTES PARA INDÚSTRIA, MEDICINA OU PERFUMARIA</v>
          </cell>
          <cell r="C133">
            <v>12478648</v>
          </cell>
          <cell r="D133">
            <v>1653791</v>
          </cell>
          <cell r="E133">
            <v>10907259</v>
          </cell>
          <cell r="F133">
            <v>1541935</v>
          </cell>
          <cell r="G133">
            <v>52639408</v>
          </cell>
          <cell r="H133">
            <v>10868505</v>
          </cell>
          <cell r="I133">
            <v>55642033</v>
          </cell>
          <cell r="J133">
            <v>11050722</v>
          </cell>
        </row>
        <row r="134">
          <cell r="A134" t="str">
            <v>PLANTAS VIVAS NÃO ORNAMENTAIS</v>
          </cell>
          <cell r="B134" t="str">
            <v>(2º Nível) PLANTAS VIVAS NÃO ORNAMENTAIS</v>
          </cell>
          <cell r="C134">
            <v>1107366</v>
          </cell>
          <cell r="D134">
            <v>457265</v>
          </cell>
          <cell r="E134">
            <v>1124504</v>
          </cell>
          <cell r="F134">
            <v>135804</v>
          </cell>
          <cell r="G134">
            <v>7805828</v>
          </cell>
          <cell r="H134">
            <v>848897</v>
          </cell>
          <cell r="I134">
            <v>8404701</v>
          </cell>
          <cell r="J134">
            <v>909520</v>
          </cell>
        </row>
        <row r="135">
          <cell r="A135" t="str">
            <v>POMELOS</v>
          </cell>
          <cell r="B135" t="str">
            <v>(2º Nível) POMELOS</v>
          </cell>
          <cell r="C135">
            <v>0</v>
          </cell>
          <cell r="D135">
            <v>0</v>
          </cell>
          <cell r="E135">
            <v>19719</v>
          </cell>
          <cell r="F135">
            <v>5132</v>
          </cell>
          <cell r="G135">
            <v>296731</v>
          </cell>
          <cell r="H135">
            <v>264504</v>
          </cell>
          <cell r="I135">
            <v>300819</v>
          </cell>
          <cell r="J135">
            <v>278684</v>
          </cell>
        </row>
        <row r="136">
          <cell r="A136" t="str">
            <v>PREPARAÇÕES A BASE DE CEREAIS</v>
          </cell>
          <cell r="B136" t="str">
            <v>(2º Nível) PREPARAÇÕES A BASE DE CEREAIS</v>
          </cell>
          <cell r="C136">
            <v>192574761</v>
          </cell>
          <cell r="D136">
            <v>96858791</v>
          </cell>
          <cell r="E136">
            <v>195026078</v>
          </cell>
          <cell r="F136">
            <v>99117409</v>
          </cell>
          <cell r="G136">
            <v>224931311</v>
          </cell>
          <cell r="H136">
            <v>108345408</v>
          </cell>
          <cell r="I136">
            <v>203679449</v>
          </cell>
          <cell r="J136">
            <v>74854356</v>
          </cell>
        </row>
        <row r="137">
          <cell r="A137" t="str">
            <v>PREPARAÇÕES E CONSERVAS DE PEIXES, CRUSTÁCEOS E MOLUSCOS</v>
          </cell>
          <cell r="B137" t="str">
            <v>(2º Nível) PREPARAÇÕES E CONSERVAS DE PEIXES, CRUSTÁCEOS E MOLUSCOS</v>
          </cell>
          <cell r="C137">
            <v>11270806</v>
          </cell>
          <cell r="D137">
            <v>2810787</v>
          </cell>
          <cell r="E137">
            <v>10342856</v>
          </cell>
          <cell r="F137">
            <v>2862581</v>
          </cell>
          <cell r="G137">
            <v>66172677</v>
          </cell>
          <cell r="H137">
            <v>19070636</v>
          </cell>
          <cell r="I137">
            <v>58129354</v>
          </cell>
          <cell r="J137">
            <v>17314769</v>
          </cell>
        </row>
        <row r="138">
          <cell r="A138" t="str">
            <v>PREPARAÇÕES P/ ELABORAÇÃO DE BEBIDAS</v>
          </cell>
          <cell r="B138" t="str">
            <v>(2º Nível) PREPARAÇÕES P/ ELABORAÇÃO DE BEBIDAS</v>
          </cell>
          <cell r="C138">
            <v>178034185</v>
          </cell>
          <cell r="D138">
            <v>10795259</v>
          </cell>
          <cell r="E138">
            <v>174847449</v>
          </cell>
          <cell r="F138">
            <v>9620125</v>
          </cell>
          <cell r="G138">
            <v>13841426</v>
          </cell>
          <cell r="H138">
            <v>1206174</v>
          </cell>
          <cell r="I138">
            <v>28719434</v>
          </cell>
          <cell r="J138">
            <v>3342316</v>
          </cell>
        </row>
        <row r="139">
          <cell r="A139" t="str">
            <v>PRIMATAS VIVOS</v>
          </cell>
          <cell r="B139" t="str">
            <v>(2º Nível) PRIMATAS VIVOS</v>
          </cell>
          <cell r="G139">
            <v>143</v>
          </cell>
          <cell r="H139">
            <v>4</v>
          </cell>
          <cell r="I139">
            <v>0</v>
          </cell>
          <cell r="J139">
            <v>0</v>
          </cell>
        </row>
        <row r="140">
          <cell r="A140" t="str">
            <v>PRODUTOS ANIMAIS PARA PREPARAÇÕES DE PRODUTOS FARMACEUT.</v>
          </cell>
          <cell r="B140" t="str">
            <v>(2º Nível) PRODUTOS ANIMAIS PARA PREPARAÇÕES DE PRODUTOS FARMACEUT.</v>
          </cell>
          <cell r="C140">
            <v>58702889</v>
          </cell>
          <cell r="D140">
            <v>2573512</v>
          </cell>
          <cell r="E140">
            <v>77388489</v>
          </cell>
          <cell r="F140">
            <v>2036125</v>
          </cell>
          <cell r="G140">
            <v>38968483</v>
          </cell>
          <cell r="H140">
            <v>1793454</v>
          </cell>
          <cell r="I140">
            <v>48522730</v>
          </cell>
          <cell r="J140">
            <v>2398495</v>
          </cell>
        </row>
        <row r="141">
          <cell r="A141" t="str">
            <v>PRODUTOS DE CONFEITARIA</v>
          </cell>
          <cell r="B141" t="str">
            <v>(2º Nível) PRODUTOS DE CONFEITARIA</v>
          </cell>
          <cell r="C141">
            <v>147817768</v>
          </cell>
          <cell r="D141">
            <v>77185888</v>
          </cell>
          <cell r="E141">
            <v>140006708</v>
          </cell>
          <cell r="F141">
            <v>80228950</v>
          </cell>
          <cell r="G141">
            <v>41567893</v>
          </cell>
          <cell r="H141">
            <v>18490750</v>
          </cell>
          <cell r="I141">
            <v>53978270</v>
          </cell>
          <cell r="J141">
            <v>11873061</v>
          </cell>
        </row>
        <row r="142">
          <cell r="A142" t="str">
            <v>PRODUTOS DE COURO E PELETERIA</v>
          </cell>
          <cell r="B142" t="str">
            <v>(2º Nível) PRODUTOS DE COURO E PELETERIA</v>
          </cell>
          <cell r="C142">
            <v>418021304</v>
          </cell>
          <cell r="D142">
            <v>13474629</v>
          </cell>
          <cell r="E142">
            <v>404658855</v>
          </cell>
          <cell r="F142">
            <v>13051950</v>
          </cell>
          <cell r="G142">
            <v>112142728</v>
          </cell>
          <cell r="H142">
            <v>2912826</v>
          </cell>
          <cell r="I142">
            <v>119439435</v>
          </cell>
          <cell r="J142">
            <v>2735919</v>
          </cell>
        </row>
        <row r="143">
          <cell r="A143" t="str">
            <v>PRODUTOS DE FLORICULTURA</v>
          </cell>
          <cell r="B143" t="str">
            <v>(2º Nível) PRODUTOS DE FLORICULTURA</v>
          </cell>
          <cell r="C143">
            <v>11594370</v>
          </cell>
          <cell r="D143">
            <v>3014615</v>
          </cell>
          <cell r="E143">
            <v>9873718</v>
          </cell>
          <cell r="F143">
            <v>2649555</v>
          </cell>
          <cell r="G143">
            <v>35057566</v>
          </cell>
          <cell r="H143">
            <v>4156190</v>
          </cell>
          <cell r="I143">
            <v>37658519</v>
          </cell>
          <cell r="J143">
            <v>4009280</v>
          </cell>
        </row>
        <row r="144">
          <cell r="A144" t="str">
            <v>PRODUTOS DIVERSOS DA INDÚSTRIA QUÍMICA, DE ORIGEM VEGETAL</v>
          </cell>
          <cell r="B144" t="str">
            <v>(2º Nível) PRODUTOS DIVERSOS DA INDÚSTRIA QUÍMICA, DE ORIGEM VEGETAL</v>
          </cell>
          <cell r="C144">
            <v>165860726</v>
          </cell>
          <cell r="D144">
            <v>110542774</v>
          </cell>
          <cell r="E144">
            <v>222063337</v>
          </cell>
          <cell r="F144">
            <v>127761276</v>
          </cell>
          <cell r="G144">
            <v>18554061</v>
          </cell>
          <cell r="H144">
            <v>8363456</v>
          </cell>
          <cell r="I144">
            <v>17183032</v>
          </cell>
          <cell r="J144">
            <v>7261344</v>
          </cell>
        </row>
        <row r="145">
          <cell r="A145" t="str">
            <v>PRODUTOS DO CACAU</v>
          </cell>
          <cell r="B145" t="str">
            <v>(2º Nível) PRODUTOS DO CACAU</v>
          </cell>
          <cell r="C145">
            <v>328005368</v>
          </cell>
          <cell r="D145">
            <v>80549852</v>
          </cell>
          <cell r="E145">
            <v>326824093</v>
          </cell>
          <cell r="F145">
            <v>81880218</v>
          </cell>
          <cell r="G145">
            <v>227975991</v>
          </cell>
          <cell r="H145">
            <v>323769101</v>
          </cell>
          <cell r="I145">
            <v>208342475</v>
          </cell>
          <cell r="J145">
            <v>57262099</v>
          </cell>
        </row>
        <row r="146">
          <cell r="A146" t="str">
            <v>PRODUTOS DO FUMO MANUFATURADOS</v>
          </cell>
          <cell r="B146" t="str">
            <v>(2º Nível) PRODUTOS DO FUMO MANUFATURADOS</v>
          </cell>
          <cell r="C146">
            <v>97184877</v>
          </cell>
          <cell r="D146">
            <v>19758298</v>
          </cell>
          <cell r="E146">
            <v>87361952</v>
          </cell>
          <cell r="F146">
            <v>19776547</v>
          </cell>
          <cell r="G146">
            <v>31142199</v>
          </cell>
          <cell r="H146">
            <v>4077813</v>
          </cell>
          <cell r="I146">
            <v>29746688</v>
          </cell>
          <cell r="J146">
            <v>4207920</v>
          </cell>
        </row>
        <row r="147">
          <cell r="A147" t="str">
            <v>PRODUTOS E SUBPRODUTOS DA INDÚSTRIA DE MOAGEM</v>
          </cell>
          <cell r="B147" t="str">
            <v>(2º Nível) PRODUTOS E SUBPRODUTOS DA INDÚSTRIA DE MOAGEM</v>
          </cell>
          <cell r="C147">
            <v>90042695</v>
          </cell>
          <cell r="D147">
            <v>244534398</v>
          </cell>
          <cell r="E147">
            <v>66141433</v>
          </cell>
          <cell r="F147">
            <v>191026199</v>
          </cell>
          <cell r="G147">
            <v>564488405</v>
          </cell>
          <cell r="H147">
            <v>1239965795</v>
          </cell>
          <cell r="I147">
            <v>635807569</v>
          </cell>
          <cell r="J147">
            <v>1343820983</v>
          </cell>
        </row>
        <row r="148">
          <cell r="A148" t="str">
            <v>PRODUTOS HORTÍCOLAS, LEGUMINOSAS, RAÍZES E TUBÉRCULOS CONGELADOS</v>
          </cell>
          <cell r="B148" t="str">
            <v>(2º Nível) PRODUTOS HORTÍCOLAS, LEGUMINOSAS, RAÍZES E TUBÉRCULOS CONGELADOS</v>
          </cell>
          <cell r="C148">
            <v>81075</v>
          </cell>
          <cell r="D148">
            <v>39110</v>
          </cell>
          <cell r="E148">
            <v>410507</v>
          </cell>
          <cell r="F148">
            <v>424998</v>
          </cell>
          <cell r="G148">
            <v>21548585</v>
          </cell>
          <cell r="H148">
            <v>19841170</v>
          </cell>
          <cell r="I148">
            <v>21457816</v>
          </cell>
          <cell r="J148">
            <v>20313084</v>
          </cell>
        </row>
        <row r="149">
          <cell r="A149" t="str">
            <v>PRODUTOS HORTÍCOLAS, LEGUMINOSAS, RAÍZES E TUBÉRCULOS FRESCOS OU REFRIGERADOS</v>
          </cell>
          <cell r="B149" t="str">
            <v>(2º Nível) PRODUTOS HORTÍCOLAS, LEGUMINOSAS, RAÍZES E TUBÉRCULOS FRESCOS OU REFRIGERADOS</v>
          </cell>
          <cell r="C149">
            <v>19059318</v>
          </cell>
          <cell r="D149">
            <v>55719945</v>
          </cell>
          <cell r="E149">
            <v>22338926</v>
          </cell>
          <cell r="F149">
            <v>83862299</v>
          </cell>
          <cell r="G149">
            <v>270074077</v>
          </cell>
          <cell r="H149">
            <v>313113521</v>
          </cell>
          <cell r="I149">
            <v>213589952</v>
          </cell>
          <cell r="J149">
            <v>332056592</v>
          </cell>
        </row>
        <row r="150">
          <cell r="A150" t="str">
            <v>PRODUTOS HORTÍCOLAS, LEGUMINOSAS, RAÍZES E TUBÉRCULOS PREPARADOS OU CONSERVADOS</v>
          </cell>
          <cell r="B150" t="str">
            <v>(2º Nível) PRODUTOS HORTÍCOLAS, LEGUMINOSAS, RAÍZES E TUBÉRCULOS PREPARADOS OU CONSERVADOS</v>
          </cell>
          <cell r="C150">
            <v>61077109</v>
          </cell>
          <cell r="D150">
            <v>52160295</v>
          </cell>
          <cell r="E150">
            <v>59494970</v>
          </cell>
          <cell r="F150">
            <v>56079833</v>
          </cell>
          <cell r="G150">
            <v>550638076</v>
          </cell>
          <cell r="H150">
            <v>586103414</v>
          </cell>
          <cell r="I150">
            <v>519664474</v>
          </cell>
          <cell r="J150">
            <v>548717749</v>
          </cell>
        </row>
        <row r="151">
          <cell r="A151" t="str">
            <v>PRODUTOS HORTÍCOLAS, LEGUMINOSAS, RAÍZES E TUBÉRCULOS SECOS</v>
          </cell>
          <cell r="B151" t="str">
            <v>(2º Nível) PRODUTOS HORTÍCOLAS, LEGUMINOSAS, RAÍZES E TUBÉRCULOS SECOS</v>
          </cell>
          <cell r="C151">
            <v>86073277</v>
          </cell>
          <cell r="D151">
            <v>140808476</v>
          </cell>
          <cell r="E151">
            <v>95814385</v>
          </cell>
          <cell r="F151">
            <v>168654586</v>
          </cell>
          <cell r="G151">
            <v>177966258</v>
          </cell>
          <cell r="H151">
            <v>208093263</v>
          </cell>
          <cell r="I151">
            <v>146126938</v>
          </cell>
          <cell r="J151">
            <v>193126882</v>
          </cell>
        </row>
        <row r="152">
          <cell r="A152" t="str">
            <v>PSITACIFORMES (INCL.OS PAPAGAIOS,AS ARARAS,ETC) VIVOS</v>
          </cell>
          <cell r="B152" t="str">
            <v>(2º Nível) PSITACIFORMES (INCL.OS PAPAGAIOS,AS ARARAS,ETC) VIVOS</v>
          </cell>
          <cell r="C152">
            <v>128400</v>
          </cell>
          <cell r="D152">
            <v>17</v>
          </cell>
          <cell r="E152">
            <v>168435</v>
          </cell>
          <cell r="F152">
            <v>18</v>
          </cell>
          <cell r="G152">
            <v>47228</v>
          </cell>
          <cell r="H152">
            <v>153</v>
          </cell>
          <cell r="I152">
            <v>57975</v>
          </cell>
          <cell r="J152">
            <v>150</v>
          </cell>
        </row>
        <row r="153">
          <cell r="A153" t="str">
            <v>QUEIJOS</v>
          </cell>
          <cell r="B153" t="str">
            <v>(2º Nível) QUEIJOS</v>
          </cell>
          <cell r="C153">
            <v>18535611</v>
          </cell>
          <cell r="D153">
            <v>3542092</v>
          </cell>
          <cell r="E153">
            <v>17684271</v>
          </cell>
          <cell r="F153">
            <v>3623062</v>
          </cell>
          <cell r="G153">
            <v>129137249</v>
          </cell>
          <cell r="H153">
            <v>28318027</v>
          </cell>
          <cell r="I153">
            <v>128674369</v>
          </cell>
          <cell r="J153">
            <v>31019955</v>
          </cell>
        </row>
        <row r="154">
          <cell r="A154" t="str">
            <v>RAÇÕES PARA ANIMAIS DOMÉSTICOS</v>
          </cell>
          <cell r="B154" t="str">
            <v>(2º Nível) RAÇÕES PARA ANIMAIS DOMÉSTICOS</v>
          </cell>
          <cell r="C154">
            <v>269071375</v>
          </cell>
          <cell r="D154">
            <v>282256386</v>
          </cell>
          <cell r="E154">
            <v>276570447</v>
          </cell>
          <cell r="F154">
            <v>279363660</v>
          </cell>
          <cell r="G154">
            <v>298256037</v>
          </cell>
          <cell r="H154">
            <v>130266453</v>
          </cell>
          <cell r="I154">
            <v>275653932</v>
          </cell>
          <cell r="J154">
            <v>123071522</v>
          </cell>
        </row>
        <row r="155">
          <cell r="A155" t="str">
            <v>RÉPTEIS VIVOS</v>
          </cell>
          <cell r="B155" t="str">
            <v>(2º Nível) RÉPTEIS VIVOS</v>
          </cell>
          <cell r="C155">
            <v>45070</v>
          </cell>
          <cell r="D155">
            <v>303</v>
          </cell>
          <cell r="E155">
            <v>225138</v>
          </cell>
          <cell r="F155">
            <v>446</v>
          </cell>
        </row>
        <row r="156">
          <cell r="A156" t="str">
            <v>SEDA E PRODUTOS DE SEDA</v>
          </cell>
          <cell r="B156" t="str">
            <v>(2º Nível) SEDA E PRODUTOS DE SEDA</v>
          </cell>
          <cell r="C156">
            <v>33910307</v>
          </cell>
          <cell r="D156">
            <v>607950</v>
          </cell>
          <cell r="E156">
            <v>31095031</v>
          </cell>
          <cell r="F156">
            <v>532884</v>
          </cell>
          <cell r="G156">
            <v>17108109</v>
          </cell>
          <cell r="H156">
            <v>135576</v>
          </cell>
          <cell r="I156">
            <v>13723495</v>
          </cell>
          <cell r="J156">
            <v>142097</v>
          </cell>
        </row>
        <row r="157">
          <cell r="A157" t="str">
            <v>SEMEN E EMBRIÕES</v>
          </cell>
          <cell r="B157" t="str">
            <v>(2º Nível) SEMEN E EMBRIÕES</v>
          </cell>
          <cell r="C157">
            <v>2679799</v>
          </cell>
          <cell r="D157">
            <v>513</v>
          </cell>
          <cell r="E157">
            <v>2409400</v>
          </cell>
          <cell r="F157">
            <v>524</v>
          </cell>
          <cell r="G157">
            <v>23027691</v>
          </cell>
          <cell r="H157">
            <v>9303</v>
          </cell>
          <cell r="I157">
            <v>32637179</v>
          </cell>
          <cell r="J157">
            <v>13587</v>
          </cell>
        </row>
        <row r="158">
          <cell r="A158" t="str">
            <v>SEMENTES</v>
          </cell>
          <cell r="B158" t="str">
            <v>(2º Nível) SEMENTES</v>
          </cell>
          <cell r="C158">
            <v>152830285</v>
          </cell>
          <cell r="D158">
            <v>44270690</v>
          </cell>
          <cell r="E158">
            <v>156298167</v>
          </cell>
          <cell r="F158">
            <v>54319782</v>
          </cell>
          <cell r="G158">
            <v>131607078</v>
          </cell>
          <cell r="H158">
            <v>16745858</v>
          </cell>
          <cell r="I158">
            <v>130413649</v>
          </cell>
          <cell r="J158">
            <v>15957445</v>
          </cell>
        </row>
        <row r="159">
          <cell r="A159" t="str">
            <v>SEMENTES E FARELOS DE OLEAGINOSAS (EXCLUI SOJA)</v>
          </cell>
          <cell r="B159" t="str">
            <v>(2º Nível) SEMENTES E FARELOS DE OLEAGINOSAS (EXCLUI SOJA)</v>
          </cell>
          <cell r="C159">
            <v>11500033</v>
          </cell>
          <cell r="D159">
            <v>34174186</v>
          </cell>
          <cell r="E159">
            <v>17895006</v>
          </cell>
          <cell r="F159">
            <v>50617143</v>
          </cell>
          <cell r="G159">
            <v>19490266</v>
          </cell>
          <cell r="H159">
            <v>20712774</v>
          </cell>
          <cell r="I159">
            <v>21541582</v>
          </cell>
          <cell r="J159">
            <v>23248785</v>
          </cell>
        </row>
        <row r="160">
          <cell r="A160" t="str">
            <v>SISAL E PRODUTOS DE SISAL</v>
          </cell>
          <cell r="B160" t="str">
            <v>(2º Nível) SISAL E PRODUTOS DE SISAL</v>
          </cell>
          <cell r="C160">
            <v>39587785</v>
          </cell>
          <cell r="D160">
            <v>18267328</v>
          </cell>
          <cell r="E160">
            <v>32243012</v>
          </cell>
          <cell r="F160">
            <v>17383064</v>
          </cell>
          <cell r="G160">
            <v>61535</v>
          </cell>
          <cell r="H160">
            <v>12052</v>
          </cell>
          <cell r="I160">
            <v>47712</v>
          </cell>
          <cell r="J160">
            <v>10378</v>
          </cell>
        </row>
        <row r="161">
          <cell r="A161" t="str">
            <v>SOJA EM GRÃOS</v>
          </cell>
          <cell r="B161" t="str">
            <v>(2º Nível) SOJA EM GRÃOS</v>
          </cell>
          <cell r="C161">
            <v>27476197135</v>
          </cell>
          <cell r="D161">
            <v>70432074528</v>
          </cell>
          <cell r="E161">
            <v>30218195392</v>
          </cell>
          <cell r="F161">
            <v>81477864446</v>
          </cell>
          <cell r="G161">
            <v>63791871</v>
          </cell>
          <cell r="H161">
            <v>192923540</v>
          </cell>
          <cell r="I161">
            <v>40823351</v>
          </cell>
          <cell r="J161">
            <v>124185061</v>
          </cell>
        </row>
        <row r="162">
          <cell r="A162" t="str">
            <v>SORO DE LEITE</v>
          </cell>
          <cell r="B162" t="str">
            <v>(2º Nível) SORO DE LEITE</v>
          </cell>
          <cell r="C162">
            <v>56220</v>
          </cell>
          <cell r="D162">
            <v>66007</v>
          </cell>
          <cell r="E162">
            <v>501125</v>
          </cell>
          <cell r="F162">
            <v>420422</v>
          </cell>
          <cell r="G162">
            <v>23793492</v>
          </cell>
          <cell r="H162">
            <v>18151583</v>
          </cell>
          <cell r="I162">
            <v>16794321</v>
          </cell>
          <cell r="J162">
            <v>11816478</v>
          </cell>
        </row>
        <row r="163">
          <cell r="A163" t="str">
            <v>SUCOS DE LARANJA</v>
          </cell>
          <cell r="B163" t="str">
            <v>(2º Nível) SUCOS DE LARANJA</v>
          </cell>
          <cell r="C163">
            <v>2230652385</v>
          </cell>
          <cell r="D163">
            <v>2448760148</v>
          </cell>
          <cell r="E163">
            <v>1812811098</v>
          </cell>
          <cell r="F163">
            <v>2207242712</v>
          </cell>
          <cell r="G163">
            <v>2830063</v>
          </cell>
          <cell r="H163">
            <v>3921243</v>
          </cell>
          <cell r="I163">
            <v>86617</v>
          </cell>
          <cell r="J163">
            <v>89054</v>
          </cell>
        </row>
        <row r="164">
          <cell r="A164" t="str">
            <v>SUCOS DE OUTRAS FRUTAS</v>
          </cell>
          <cell r="B164" t="str">
            <v>(2º Nível) SUCOS DE OUTRAS FRUTAS</v>
          </cell>
          <cell r="C164">
            <v>192573884</v>
          </cell>
          <cell r="D164">
            <v>108878026</v>
          </cell>
          <cell r="E164">
            <v>206416837</v>
          </cell>
          <cell r="F164">
            <v>115168407</v>
          </cell>
          <cell r="G164">
            <v>16217507</v>
          </cell>
          <cell r="H164">
            <v>7127844</v>
          </cell>
          <cell r="I164">
            <v>13040491</v>
          </cell>
          <cell r="J164">
            <v>4559274</v>
          </cell>
        </row>
        <row r="165">
          <cell r="A165" t="str">
            <v>SUÍNOS VIVOS</v>
          </cell>
          <cell r="B165" t="str">
            <v>(2º Nível) SUÍNOS VIVOS</v>
          </cell>
          <cell r="C165">
            <v>5345025</v>
          </cell>
          <cell r="D165">
            <v>625241</v>
          </cell>
          <cell r="E165">
            <v>6413284</v>
          </cell>
          <cell r="F165">
            <v>729176</v>
          </cell>
          <cell r="G165">
            <v>1128895</v>
          </cell>
          <cell r="H165">
            <v>92280</v>
          </cell>
          <cell r="I165">
            <v>1679735</v>
          </cell>
          <cell r="J165">
            <v>92419</v>
          </cell>
        </row>
        <row r="166">
          <cell r="A166" t="str">
            <v>TAMARAS</v>
          </cell>
          <cell r="B166" t="str">
            <v>(2º Nível) TAMARAS</v>
          </cell>
          <cell r="C166">
            <v>12856</v>
          </cell>
          <cell r="D166">
            <v>3214</v>
          </cell>
          <cell r="E166">
            <v>12318</v>
          </cell>
          <cell r="F166">
            <v>2149</v>
          </cell>
          <cell r="G166">
            <v>2999560</v>
          </cell>
          <cell r="H166">
            <v>992475</v>
          </cell>
          <cell r="I166">
            <v>3182733</v>
          </cell>
          <cell r="J166">
            <v>1105070</v>
          </cell>
        </row>
        <row r="167">
          <cell r="A167" t="str">
            <v>TANGERINAS, MANDARINAS E SATOSUMAS</v>
          </cell>
          <cell r="B167" t="str">
            <v>(2º Nível) TANGERINAS, MANDARINAS E SATOSUMAS</v>
          </cell>
          <cell r="C167">
            <v>138269</v>
          </cell>
          <cell r="D167">
            <v>186114</v>
          </cell>
          <cell r="E167">
            <v>817180</v>
          </cell>
          <cell r="F167">
            <v>564221</v>
          </cell>
          <cell r="G167">
            <v>7726804</v>
          </cell>
          <cell r="H167">
            <v>8430965</v>
          </cell>
          <cell r="I167">
            <v>6623642</v>
          </cell>
          <cell r="J167">
            <v>8167434</v>
          </cell>
        </row>
        <row r="168">
          <cell r="A168" t="str">
            <v>UVAS</v>
          </cell>
          <cell r="B168" t="str">
            <v>(2º Nível) UVAS</v>
          </cell>
          <cell r="C168">
            <v>93047119</v>
          </cell>
          <cell r="D168">
            <v>43187824</v>
          </cell>
          <cell r="E168">
            <v>109611460</v>
          </cell>
          <cell r="F168">
            <v>48077379</v>
          </cell>
          <cell r="G168">
            <v>79043693</v>
          </cell>
          <cell r="H168">
            <v>46257005</v>
          </cell>
          <cell r="I168">
            <v>73921913</v>
          </cell>
          <cell r="J168">
            <v>40946992</v>
          </cell>
        </row>
        <row r="169">
          <cell r="A169" t="str">
            <v/>
          </cell>
          <cell r="B169" t="str">
            <v xml:space="preserve">(3º Nível) </v>
          </cell>
          <cell r="C169">
            <v>97358338050</v>
          </cell>
          <cell r="D169">
            <v>187140545599</v>
          </cell>
          <cell r="E169">
            <v>99379852552</v>
          </cell>
          <cell r="F169">
            <v>192067603684</v>
          </cell>
          <cell r="G169">
            <v>13888744616</v>
          </cell>
          <cell r="H169">
            <v>16927574325</v>
          </cell>
          <cell r="I169">
            <v>13956253624</v>
          </cell>
          <cell r="J169">
            <v>17435665259</v>
          </cell>
        </row>
        <row r="170">
          <cell r="A170" t="str">
            <v>ABACATES FRESCOS OU SECOS</v>
          </cell>
          <cell r="B170" t="str">
            <v>(3º Nível) ABACATES FRESCOS OU SECOS</v>
          </cell>
          <cell r="C170">
            <v>16781975</v>
          </cell>
          <cell r="D170">
            <v>7455727</v>
          </cell>
          <cell r="E170">
            <v>15157844</v>
          </cell>
          <cell r="F170">
            <v>8069426</v>
          </cell>
          <cell r="G170">
            <v>1283975</v>
          </cell>
          <cell r="H170">
            <v>568438</v>
          </cell>
          <cell r="I170">
            <v>1085590</v>
          </cell>
          <cell r="J170">
            <v>505862</v>
          </cell>
        </row>
        <row r="171">
          <cell r="A171" t="str">
            <v>ABACAXIS FRESCOS OU SECOS</v>
          </cell>
          <cell r="B171" t="str">
            <v>(3º Nível) ABACAXIS FRESCOS OU SECOS</v>
          </cell>
          <cell r="C171">
            <v>1830006</v>
          </cell>
          <cell r="D171">
            <v>3564399</v>
          </cell>
          <cell r="E171">
            <v>724216</v>
          </cell>
          <cell r="F171">
            <v>1502508</v>
          </cell>
          <cell r="G171">
            <v>327138</v>
          </cell>
          <cell r="H171">
            <v>140415</v>
          </cell>
          <cell r="I171">
            <v>230210</v>
          </cell>
          <cell r="J171">
            <v>37045</v>
          </cell>
        </row>
        <row r="172">
          <cell r="A172" t="str">
            <v>ABACAXIS PREPARADOS OU CONSERVADOS</v>
          </cell>
          <cell r="B172" t="str">
            <v>(3º Nível) ABACAXIS PREPARADOS OU CONSERVADOS</v>
          </cell>
          <cell r="C172">
            <v>341139</v>
          </cell>
          <cell r="D172">
            <v>206969</v>
          </cell>
          <cell r="E172">
            <v>208350</v>
          </cell>
          <cell r="F172">
            <v>116141</v>
          </cell>
          <cell r="G172">
            <v>144017</v>
          </cell>
          <cell r="H172">
            <v>109440</v>
          </cell>
          <cell r="I172">
            <v>92742</v>
          </cell>
          <cell r="J172">
            <v>89258</v>
          </cell>
        </row>
        <row r="173">
          <cell r="A173" t="str">
            <v>ABELHAS VIVAS</v>
          </cell>
          <cell r="B173" t="str">
            <v>(3º Nível) ABELHAS VIVAS</v>
          </cell>
          <cell r="C173">
            <v>0</v>
          </cell>
          <cell r="D173">
            <v>0</v>
          </cell>
          <cell r="E173">
            <v>1005</v>
          </cell>
          <cell r="F173">
            <v>108</v>
          </cell>
        </row>
        <row r="174">
          <cell r="A174" t="str">
            <v>AÇÚCAR DE BETERRABA EM BRUTO</v>
          </cell>
          <cell r="B174" t="str">
            <v>(3º Nível) AÇÚCAR DE BETERRABA EM BRUTO</v>
          </cell>
          <cell r="C174">
            <v>0</v>
          </cell>
          <cell r="D174">
            <v>0</v>
          </cell>
          <cell r="E174">
            <v>3517</v>
          </cell>
          <cell r="F174">
            <v>3081</v>
          </cell>
          <cell r="G174">
            <v>92129</v>
          </cell>
          <cell r="H174">
            <v>22307</v>
          </cell>
          <cell r="I174">
            <v>105365</v>
          </cell>
          <cell r="J174">
            <v>24928</v>
          </cell>
        </row>
        <row r="175">
          <cell r="A175" t="str">
            <v>AÇÚCAR DE CANA EM BRUTO</v>
          </cell>
          <cell r="B175" t="str">
            <v>(3º Nível) AÇÚCAR DE CANA EM BRUTO</v>
          </cell>
          <cell r="C175">
            <v>7286683618</v>
          </cell>
          <cell r="D175">
            <v>21093804223</v>
          </cell>
          <cell r="E175">
            <v>4784120914</v>
          </cell>
          <cell r="F175">
            <v>16992434755</v>
          </cell>
          <cell r="G175">
            <v>47965</v>
          </cell>
          <cell r="H175">
            <v>18386</v>
          </cell>
          <cell r="I175">
            <v>900306</v>
          </cell>
          <cell r="J175">
            <v>1038487</v>
          </cell>
        </row>
        <row r="176">
          <cell r="A176" t="str">
            <v>AÇÚCAR REFINADO</v>
          </cell>
          <cell r="B176" t="str">
            <v>(3º Nível) AÇÚCAR REFINADO</v>
          </cell>
          <cell r="C176">
            <v>1821295254</v>
          </cell>
          <cell r="D176">
            <v>4636229490</v>
          </cell>
          <cell r="E176">
            <v>805086483</v>
          </cell>
          <cell r="F176">
            <v>2198281988</v>
          </cell>
          <cell r="G176">
            <v>2069470</v>
          </cell>
          <cell r="H176">
            <v>2602197</v>
          </cell>
          <cell r="I176">
            <v>1105602</v>
          </cell>
          <cell r="J176">
            <v>1180386</v>
          </cell>
        </row>
        <row r="177">
          <cell r="A177" t="str">
            <v>ALBUMINAS</v>
          </cell>
          <cell r="B177" t="str">
            <v>(3º Nível) ALBUMINAS</v>
          </cell>
          <cell r="C177">
            <v>2472587</v>
          </cell>
          <cell r="D177">
            <v>1883884</v>
          </cell>
          <cell r="E177">
            <v>1972380</v>
          </cell>
          <cell r="F177">
            <v>1462700</v>
          </cell>
          <cell r="G177">
            <v>35496179</v>
          </cell>
          <cell r="H177">
            <v>4603369</v>
          </cell>
          <cell r="I177">
            <v>27786243</v>
          </cell>
          <cell r="J177">
            <v>4578063</v>
          </cell>
        </row>
        <row r="178">
          <cell r="A178" t="str">
            <v>ÁLCOOL ETÍLICO</v>
          </cell>
          <cell r="B178" t="str">
            <v>(3º Nível) ÁLCOOL ETÍLICO</v>
          </cell>
          <cell r="C178">
            <v>778495271</v>
          </cell>
          <cell r="D178">
            <v>1100318412</v>
          </cell>
          <cell r="E178">
            <v>906980229</v>
          </cell>
          <cell r="F178">
            <v>1426240376</v>
          </cell>
          <cell r="G178">
            <v>772331293</v>
          </cell>
          <cell r="H178">
            <v>1392912147</v>
          </cell>
          <cell r="I178">
            <v>589282273</v>
          </cell>
          <cell r="J178">
            <v>1151076826</v>
          </cell>
        </row>
        <row r="179">
          <cell r="A179" t="str">
            <v>ALGODÃO CARDADO OU PENTEADO</v>
          </cell>
          <cell r="B179" t="str">
            <v>(3º Nível) ALGODÃO CARDADO OU PENTEADO</v>
          </cell>
          <cell r="C179">
            <v>11867</v>
          </cell>
          <cell r="D179">
            <v>903</v>
          </cell>
          <cell r="E179">
            <v>3525</v>
          </cell>
          <cell r="F179">
            <v>200</v>
          </cell>
          <cell r="G179">
            <v>1482047</v>
          </cell>
          <cell r="H179">
            <v>360576</v>
          </cell>
          <cell r="I179">
            <v>2019018</v>
          </cell>
          <cell r="J179">
            <v>501986</v>
          </cell>
        </row>
        <row r="180">
          <cell r="A180" t="str">
            <v>ALGODÃO NÃO CARDADO NEM PENTEADO</v>
          </cell>
          <cell r="B180" t="str">
            <v>(3º Nível) ALGODÃO NÃO CARDADO NEM PENTEADO</v>
          </cell>
          <cell r="C180">
            <v>1504954615</v>
          </cell>
          <cell r="D180">
            <v>919446265</v>
          </cell>
          <cell r="E180">
            <v>2191396772</v>
          </cell>
          <cell r="F180">
            <v>1271136431</v>
          </cell>
          <cell r="G180">
            <v>21362767</v>
          </cell>
          <cell r="H180">
            <v>10948366</v>
          </cell>
          <cell r="I180">
            <v>21313558</v>
          </cell>
          <cell r="J180">
            <v>11207165</v>
          </cell>
        </row>
        <row r="181">
          <cell r="A181" t="str">
            <v>ALHO</v>
          </cell>
          <cell r="B181" t="str">
            <v>(3º Nível) ALHO</v>
          </cell>
          <cell r="C181">
            <v>47054</v>
          </cell>
          <cell r="D181">
            <v>5956</v>
          </cell>
          <cell r="E181">
            <v>166020</v>
          </cell>
          <cell r="F181">
            <v>47823</v>
          </cell>
          <cell r="G181">
            <v>226852077</v>
          </cell>
          <cell r="H181">
            <v>181920972</v>
          </cell>
          <cell r="I181">
            <v>170010637</v>
          </cell>
          <cell r="J181">
            <v>162845240</v>
          </cell>
        </row>
        <row r="182">
          <cell r="A182" t="str">
            <v>ALHO EM PÓ</v>
          </cell>
          <cell r="B182" t="str">
            <v>(3º Nível) ALHO EM PÓ</v>
          </cell>
          <cell r="C182">
            <v>120607</v>
          </cell>
          <cell r="D182">
            <v>36755</v>
          </cell>
          <cell r="E182">
            <v>119707</v>
          </cell>
          <cell r="F182">
            <v>42797</v>
          </cell>
          <cell r="G182">
            <v>4868331</v>
          </cell>
          <cell r="H182">
            <v>1938338</v>
          </cell>
          <cell r="I182">
            <v>2867013</v>
          </cell>
          <cell r="J182">
            <v>1894910</v>
          </cell>
        </row>
        <row r="183">
          <cell r="A183" t="str">
            <v>ALIMENTOS PARA CAES E GATOS</v>
          </cell>
          <cell r="B183" t="str">
            <v>(3º Nível) ALIMENTOS PARA CAES E GATOS</v>
          </cell>
          <cell r="C183">
            <v>41508792</v>
          </cell>
          <cell r="D183">
            <v>44200986</v>
          </cell>
          <cell r="E183">
            <v>37243590</v>
          </cell>
          <cell r="F183">
            <v>39536279</v>
          </cell>
          <cell r="G183">
            <v>8253889</v>
          </cell>
          <cell r="H183">
            <v>3194275</v>
          </cell>
          <cell r="I183">
            <v>8029351</v>
          </cell>
          <cell r="J183">
            <v>3335222</v>
          </cell>
        </row>
        <row r="184">
          <cell r="A184" t="str">
            <v>AMEIXAS SECAS</v>
          </cell>
          <cell r="B184" t="str">
            <v>(3º Nível) AMEIXAS SECAS</v>
          </cell>
          <cell r="C184">
            <v>14039</v>
          </cell>
          <cell r="D184">
            <v>2246</v>
          </cell>
          <cell r="E184">
            <v>12111</v>
          </cell>
          <cell r="F184">
            <v>2742</v>
          </cell>
          <cell r="G184">
            <v>20861785</v>
          </cell>
          <cell r="H184">
            <v>12204954</v>
          </cell>
          <cell r="I184">
            <v>19687757</v>
          </cell>
          <cell r="J184">
            <v>12827249</v>
          </cell>
        </row>
        <row r="185">
          <cell r="A185" t="str">
            <v>AMÊNDOA</v>
          </cell>
          <cell r="B185" t="str">
            <v>(3º Nível) AMÊNDOA</v>
          </cell>
          <cell r="C185">
            <v>3386</v>
          </cell>
          <cell r="D185">
            <v>97</v>
          </cell>
          <cell r="E185">
            <v>111300</v>
          </cell>
          <cell r="F185">
            <v>17231</v>
          </cell>
          <cell r="G185">
            <v>27901605</v>
          </cell>
          <cell r="H185">
            <v>4293724</v>
          </cell>
          <cell r="I185">
            <v>25421484</v>
          </cell>
          <cell r="J185">
            <v>3714043</v>
          </cell>
        </row>
        <row r="186">
          <cell r="A186" t="str">
            <v>AMENDOIM EM GRÃOS</v>
          </cell>
          <cell r="B186" t="str">
            <v>(3º Nível) AMENDOIM EM GRÃOS</v>
          </cell>
          <cell r="C186">
            <v>222194896</v>
          </cell>
          <cell r="D186">
            <v>189529369</v>
          </cell>
          <cell r="E186">
            <v>236575204</v>
          </cell>
          <cell r="F186">
            <v>208615837</v>
          </cell>
          <cell r="G186">
            <v>2233596</v>
          </cell>
          <cell r="H186">
            <v>1261600</v>
          </cell>
          <cell r="I186">
            <v>2728200</v>
          </cell>
          <cell r="J186">
            <v>1427000</v>
          </cell>
        </row>
        <row r="187">
          <cell r="A187" t="str">
            <v>AMENDOINS PREPARADOS OU CONSERVADOS</v>
          </cell>
          <cell r="B187" t="str">
            <v>(3º Nível) AMENDOINS PREPARADOS OU CONSERVADOS</v>
          </cell>
          <cell r="C187">
            <v>15219898</v>
          </cell>
          <cell r="D187">
            <v>9913974</v>
          </cell>
          <cell r="E187">
            <v>19690942</v>
          </cell>
          <cell r="F187">
            <v>12993526</v>
          </cell>
          <cell r="G187">
            <v>278839</v>
          </cell>
          <cell r="H187">
            <v>84398</v>
          </cell>
          <cell r="I187">
            <v>244375</v>
          </cell>
          <cell r="J187">
            <v>87290</v>
          </cell>
        </row>
        <row r="188">
          <cell r="A188" t="str">
            <v>AMIDO DE MILHO</v>
          </cell>
          <cell r="B188" t="str">
            <v>(3º Nível) AMIDO DE MILHO</v>
          </cell>
          <cell r="C188">
            <v>12346518</v>
          </cell>
          <cell r="D188">
            <v>34304995</v>
          </cell>
          <cell r="E188">
            <v>12861771</v>
          </cell>
          <cell r="F188">
            <v>36364201</v>
          </cell>
          <cell r="G188">
            <v>4157976</v>
          </cell>
          <cell r="H188">
            <v>12490543</v>
          </cell>
          <cell r="I188">
            <v>3434246</v>
          </cell>
          <cell r="J188">
            <v>7600611</v>
          </cell>
        </row>
        <row r="189">
          <cell r="A189" t="str">
            <v>AMIDO DE TRIGO</v>
          </cell>
          <cell r="B189" t="str">
            <v>(3º Nível) AMIDO DE TRIGO</v>
          </cell>
          <cell r="C189">
            <v>0</v>
          </cell>
          <cell r="D189">
            <v>0</v>
          </cell>
          <cell r="E189">
            <v>92</v>
          </cell>
          <cell r="F189">
            <v>54</v>
          </cell>
          <cell r="G189">
            <v>444975</v>
          </cell>
          <cell r="H189">
            <v>978682</v>
          </cell>
          <cell r="I189">
            <v>345205</v>
          </cell>
          <cell r="J189">
            <v>753689</v>
          </cell>
        </row>
        <row r="190">
          <cell r="A190" t="str">
            <v>AMOMOS E CARDAMOMOS</v>
          </cell>
          <cell r="B190" t="str">
            <v>(3º Nível) AMOMOS E CARDAMOMOS</v>
          </cell>
          <cell r="C190">
            <v>0</v>
          </cell>
          <cell r="D190">
            <v>0</v>
          </cell>
          <cell r="E190">
            <v>677</v>
          </cell>
          <cell r="F190">
            <v>16</v>
          </cell>
          <cell r="G190">
            <v>265210</v>
          </cell>
          <cell r="H190">
            <v>21101</v>
          </cell>
          <cell r="I190">
            <v>236369</v>
          </cell>
          <cell r="J190">
            <v>16371</v>
          </cell>
        </row>
        <row r="191">
          <cell r="A191" t="str">
            <v>ARROZ</v>
          </cell>
          <cell r="B191" t="str">
            <v>(3º Nível) ARROZ</v>
          </cell>
          <cell r="C191">
            <v>392308349</v>
          </cell>
          <cell r="D191">
            <v>1121378072</v>
          </cell>
          <cell r="E191">
            <v>385819580</v>
          </cell>
          <cell r="F191">
            <v>1236840259</v>
          </cell>
          <cell r="G191">
            <v>224296450</v>
          </cell>
          <cell r="H191">
            <v>627703031</v>
          </cell>
          <cell r="I191">
            <v>232254204</v>
          </cell>
          <cell r="J191">
            <v>672735730</v>
          </cell>
        </row>
        <row r="192">
          <cell r="A192" t="str">
            <v>ASININOS E MUARES VIVOS</v>
          </cell>
          <cell r="B192" t="str">
            <v>(3º Nível) ASININOS E MUARES VIVOS</v>
          </cell>
          <cell r="C192">
            <v>0</v>
          </cell>
          <cell r="D192">
            <v>0</v>
          </cell>
          <cell r="E192">
            <v>409</v>
          </cell>
          <cell r="F192">
            <v>33</v>
          </cell>
        </row>
        <row r="193">
          <cell r="A193" t="str">
            <v>ASPARGOS</v>
          </cell>
          <cell r="B193" t="str">
            <v>(3º Nível) ASPARGOS</v>
          </cell>
          <cell r="C193">
            <v>0</v>
          </cell>
          <cell r="D193">
            <v>0</v>
          </cell>
          <cell r="E193">
            <v>13238</v>
          </cell>
          <cell r="F193">
            <v>1837</v>
          </cell>
          <cell r="G193">
            <v>4820657</v>
          </cell>
          <cell r="H193">
            <v>1388549</v>
          </cell>
          <cell r="I193">
            <v>4644575</v>
          </cell>
          <cell r="J193">
            <v>1478528</v>
          </cell>
        </row>
        <row r="194">
          <cell r="A194" t="str">
            <v>ASPARGOS PREPARADOS OU CONSERVADOS</v>
          </cell>
          <cell r="B194" t="str">
            <v>(3º Nível) ASPARGOS PREPARADOS OU CONSERVADOS</v>
          </cell>
          <cell r="C194">
            <v>6549</v>
          </cell>
          <cell r="D194">
            <v>1195</v>
          </cell>
          <cell r="E194">
            <v>5427</v>
          </cell>
          <cell r="F194">
            <v>683</v>
          </cell>
          <cell r="G194">
            <v>1340109</v>
          </cell>
          <cell r="H194">
            <v>583143</v>
          </cell>
          <cell r="I194">
            <v>1041215</v>
          </cell>
          <cell r="J194">
            <v>475452</v>
          </cell>
        </row>
        <row r="195">
          <cell r="A195" t="str">
            <v>ATUM CONGELADO</v>
          </cell>
          <cell r="B195" t="str">
            <v>(3º Nível) ATUM CONGELADO</v>
          </cell>
          <cell r="C195">
            <v>3937162</v>
          </cell>
          <cell r="D195">
            <v>1544417</v>
          </cell>
          <cell r="E195">
            <v>6694737</v>
          </cell>
          <cell r="F195">
            <v>2745478</v>
          </cell>
        </row>
        <row r="196">
          <cell r="A196" t="str">
            <v>ATUM, FRESCO OU REFRIGERADO</v>
          </cell>
          <cell r="B196" t="str">
            <v>(3º Nível) ATUM, FRESCO OU REFRIGERADO</v>
          </cell>
          <cell r="C196">
            <v>3421504</v>
          </cell>
          <cell r="D196">
            <v>428238</v>
          </cell>
          <cell r="E196">
            <v>4420141</v>
          </cell>
          <cell r="F196">
            <v>604789</v>
          </cell>
        </row>
        <row r="197">
          <cell r="A197" t="str">
            <v>ATUM, VIVO</v>
          </cell>
          <cell r="B197" t="str">
            <v>(3º Nível) ATUM, VIVO</v>
          </cell>
          <cell r="C197">
            <v>0</v>
          </cell>
          <cell r="D197">
            <v>0</v>
          </cell>
          <cell r="E197">
            <v>1432</v>
          </cell>
          <cell r="F197">
            <v>503</v>
          </cell>
        </row>
        <row r="198">
          <cell r="A198" t="str">
            <v>AVEIA</v>
          </cell>
          <cell r="B198" t="str">
            <v>(3º Nível) AVEIA</v>
          </cell>
          <cell r="C198">
            <v>302377</v>
          </cell>
          <cell r="D198">
            <v>2397553</v>
          </cell>
          <cell r="E198">
            <v>784299</v>
          </cell>
          <cell r="F198">
            <v>5806463</v>
          </cell>
          <cell r="G198">
            <v>46163</v>
          </cell>
          <cell r="H198">
            <v>200390</v>
          </cell>
          <cell r="I198">
            <v>31080</v>
          </cell>
          <cell r="J198">
            <v>129500</v>
          </cell>
        </row>
        <row r="199">
          <cell r="A199" t="str">
            <v>AVEIA EM FLOCOS OU ELABORADOS DE OUTRO MODO</v>
          </cell>
          <cell r="B199" t="str">
            <v>(3º Nível) AVEIA EM FLOCOS OU ELABORADOS DE OUTRO MODO</v>
          </cell>
          <cell r="C199">
            <v>92564</v>
          </cell>
          <cell r="D199">
            <v>100552</v>
          </cell>
          <cell r="E199">
            <v>169999</v>
          </cell>
          <cell r="F199">
            <v>190539</v>
          </cell>
          <cell r="G199">
            <v>181033</v>
          </cell>
          <cell r="H199">
            <v>95696</v>
          </cell>
          <cell r="I199">
            <v>43175</v>
          </cell>
          <cell r="J199">
            <v>17942</v>
          </cell>
        </row>
        <row r="200">
          <cell r="A200" t="str">
            <v>AVELÃS</v>
          </cell>
          <cell r="B200" t="str">
            <v>(3º Nível) AVELÃS</v>
          </cell>
          <cell r="C200">
            <v>0</v>
          </cell>
          <cell r="D200">
            <v>0</v>
          </cell>
          <cell r="E200">
            <v>4547</v>
          </cell>
          <cell r="F200">
            <v>1652</v>
          </cell>
          <cell r="G200">
            <v>33374078</v>
          </cell>
          <cell r="H200">
            <v>3948923</v>
          </cell>
          <cell r="I200">
            <v>34966810</v>
          </cell>
          <cell r="J200">
            <v>4466007</v>
          </cell>
        </row>
        <row r="201">
          <cell r="A201" t="str">
            <v>AVES DE RAPINA VIVAS</v>
          </cell>
          <cell r="B201" t="str">
            <v>(3º Nível) AVES DE RAPINA VIVAS</v>
          </cell>
          <cell r="G201">
            <v>824</v>
          </cell>
          <cell r="H201">
            <v>5</v>
          </cell>
          <cell r="I201">
            <v>0</v>
          </cell>
          <cell r="J201">
            <v>0</v>
          </cell>
        </row>
        <row r="202">
          <cell r="A202" t="str">
            <v>AVESTRUZES VIVAS</v>
          </cell>
          <cell r="B202" t="str">
            <v>(3º Nível) AVESTRUZES VIVAS</v>
          </cell>
          <cell r="C202">
            <v>0</v>
          </cell>
          <cell r="D202">
            <v>0</v>
          </cell>
          <cell r="E202">
            <v>2</v>
          </cell>
          <cell r="F202">
            <v>2</v>
          </cell>
        </row>
        <row r="203">
          <cell r="A203" t="str">
            <v>AZEITE DE OLIVA</v>
          </cell>
          <cell r="B203" t="str">
            <v>(3º Nível) AZEITE DE OLIVA</v>
          </cell>
          <cell r="C203">
            <v>76708</v>
          </cell>
          <cell r="D203">
            <v>25329</v>
          </cell>
          <cell r="E203">
            <v>287711</v>
          </cell>
          <cell r="F203">
            <v>60865</v>
          </cell>
          <cell r="G203">
            <v>427113150</v>
          </cell>
          <cell r="H203">
            <v>72586355</v>
          </cell>
          <cell r="I203">
            <v>415821384</v>
          </cell>
          <cell r="J203">
            <v>85122971</v>
          </cell>
        </row>
        <row r="204">
          <cell r="A204" t="str">
            <v>AZEITONAS PREPARADAS OU CONSERVADAS</v>
          </cell>
          <cell r="B204" t="str">
            <v>(3º Nível) AZEITONAS PREPARADAS OU CONSERVADAS</v>
          </cell>
          <cell r="C204">
            <v>639955</v>
          </cell>
          <cell r="D204">
            <v>296186</v>
          </cell>
          <cell r="E204">
            <v>478503</v>
          </cell>
          <cell r="F204">
            <v>236486</v>
          </cell>
          <cell r="G204">
            <v>103367323</v>
          </cell>
          <cell r="H204">
            <v>110058299</v>
          </cell>
          <cell r="I204">
            <v>102702374</v>
          </cell>
          <cell r="J204">
            <v>116327358</v>
          </cell>
        </row>
        <row r="205">
          <cell r="A205" t="str">
            <v>BACALHAU CONGELADO</v>
          </cell>
          <cell r="B205" t="str">
            <v>(3º Nível) BACALHAU CONGELADO</v>
          </cell>
          <cell r="C205">
            <v>0</v>
          </cell>
          <cell r="D205">
            <v>0</v>
          </cell>
          <cell r="E205">
            <v>96333</v>
          </cell>
          <cell r="F205">
            <v>9241</v>
          </cell>
          <cell r="G205">
            <v>45579951</v>
          </cell>
          <cell r="H205">
            <v>4621438</v>
          </cell>
          <cell r="I205">
            <v>44347674</v>
          </cell>
          <cell r="J205">
            <v>4102862</v>
          </cell>
        </row>
        <row r="206">
          <cell r="A206" t="str">
            <v>BACALHAU, FRESCO OU REFRIGERADO</v>
          </cell>
          <cell r="B206" t="str">
            <v>(3º Nível) BACALHAU, FRESCO OU REFRIGERADO</v>
          </cell>
          <cell r="C206">
            <v>0</v>
          </cell>
          <cell r="D206">
            <v>0</v>
          </cell>
          <cell r="E206">
            <v>1054</v>
          </cell>
          <cell r="F206">
            <v>107</v>
          </cell>
        </row>
        <row r="207">
          <cell r="A207" t="str">
            <v>BACALHAU, SECOS, SALGADOS OU DEFUMADOS</v>
          </cell>
          <cell r="B207" t="str">
            <v>(3º Nível) BACALHAU, SECOS, SALGADOS OU DEFUMADOS</v>
          </cell>
          <cell r="C207">
            <v>0</v>
          </cell>
          <cell r="D207">
            <v>0</v>
          </cell>
          <cell r="E207">
            <v>94861</v>
          </cell>
          <cell r="F207">
            <v>26563</v>
          </cell>
          <cell r="G207">
            <v>97211167</v>
          </cell>
          <cell r="H207">
            <v>11790513</v>
          </cell>
          <cell r="I207">
            <v>95523225</v>
          </cell>
          <cell r="J207">
            <v>10390226</v>
          </cell>
        </row>
        <row r="208">
          <cell r="A208" t="str">
            <v>BANANAS FRESCAS OU SECAS</v>
          </cell>
          <cell r="B208" t="str">
            <v>(3º Nível) BANANAS FRESCAS OU SECAS</v>
          </cell>
          <cell r="C208">
            <v>17226700</v>
          </cell>
          <cell r="D208">
            <v>54240745</v>
          </cell>
          <cell r="E208">
            <v>23746301</v>
          </cell>
          <cell r="F208">
            <v>81860498</v>
          </cell>
          <cell r="G208">
            <v>251669</v>
          </cell>
          <cell r="H208">
            <v>73346</v>
          </cell>
          <cell r="I208">
            <v>536018</v>
          </cell>
          <cell r="J208">
            <v>180218</v>
          </cell>
        </row>
        <row r="209">
          <cell r="A209" t="str">
            <v>BATATA-DOCE</v>
          </cell>
          <cell r="B209" t="str">
            <v>(3º Nível) BATATA-DOCE</v>
          </cell>
          <cell r="C209">
            <v>2667358</v>
          </cell>
          <cell r="D209">
            <v>3075831</v>
          </cell>
          <cell r="E209">
            <v>4376719</v>
          </cell>
          <cell r="F209">
            <v>11978256</v>
          </cell>
          <cell r="G209">
            <v>10414</v>
          </cell>
          <cell r="H209">
            <v>3016</v>
          </cell>
          <cell r="I209">
            <v>16766</v>
          </cell>
          <cell r="J209">
            <v>5131</v>
          </cell>
        </row>
        <row r="210">
          <cell r="A210" t="str">
            <v>BATATAS</v>
          </cell>
          <cell r="B210" t="str">
            <v>(3º Nível) BATATAS</v>
          </cell>
          <cell r="C210">
            <v>5339921</v>
          </cell>
          <cell r="D210">
            <v>23129394</v>
          </cell>
          <cell r="E210">
            <v>1058542</v>
          </cell>
          <cell r="F210">
            <v>7472720</v>
          </cell>
          <cell r="G210">
            <v>30666</v>
          </cell>
          <cell r="H210">
            <v>107000</v>
          </cell>
          <cell r="I210">
            <v>4540101</v>
          </cell>
          <cell r="J210">
            <v>17245797</v>
          </cell>
        </row>
        <row r="211">
          <cell r="A211" t="str">
            <v>BATATAS CONGELADAS</v>
          </cell>
          <cell r="B211" t="str">
            <v>(3º Nível) BATATAS CONGELADAS</v>
          </cell>
          <cell r="C211">
            <v>0</v>
          </cell>
          <cell r="D211">
            <v>0</v>
          </cell>
          <cell r="E211">
            <v>94044</v>
          </cell>
          <cell r="F211">
            <v>130556</v>
          </cell>
          <cell r="G211">
            <v>4206</v>
          </cell>
          <cell r="H211">
            <v>4150</v>
          </cell>
          <cell r="I211">
            <v>0</v>
          </cell>
          <cell r="J211">
            <v>0</v>
          </cell>
        </row>
        <row r="212">
          <cell r="A212" t="str">
            <v>BATATAS PREPARADAS OU CONSERVADAS</v>
          </cell>
          <cell r="B212" t="str">
            <v>(3º Nível) BATATAS PREPARADAS OU CONSERVADAS</v>
          </cell>
          <cell r="C212">
            <v>6053301</v>
          </cell>
          <cell r="D212">
            <v>1326929</v>
          </cell>
          <cell r="E212">
            <v>1009119</v>
          </cell>
          <cell r="F212">
            <v>263747</v>
          </cell>
          <cell r="G212">
            <v>341764330</v>
          </cell>
          <cell r="H212">
            <v>351101536</v>
          </cell>
          <cell r="I212">
            <v>317538447</v>
          </cell>
          <cell r="J212">
            <v>327597980</v>
          </cell>
        </row>
        <row r="213">
          <cell r="A213" t="str">
            <v>BORRACHA NATURAL</v>
          </cell>
          <cell r="B213" t="str">
            <v>(3º Nível) BORRACHA NATURAL</v>
          </cell>
          <cell r="C213">
            <v>4128897</v>
          </cell>
          <cell r="D213">
            <v>1800322</v>
          </cell>
          <cell r="E213">
            <v>2030237</v>
          </cell>
          <cell r="F213">
            <v>920609</v>
          </cell>
          <cell r="G213">
            <v>394589126</v>
          </cell>
          <cell r="H213">
            <v>240799175</v>
          </cell>
          <cell r="I213">
            <v>312217371</v>
          </cell>
          <cell r="J213">
            <v>216484007</v>
          </cell>
        </row>
        <row r="214">
          <cell r="A214" t="str">
            <v>BOVINOS VIVOS</v>
          </cell>
          <cell r="B214" t="str">
            <v>(3º Nível) BOVINOS VIVOS</v>
          </cell>
          <cell r="C214">
            <v>455984316</v>
          </cell>
          <cell r="D214">
            <v>192482179</v>
          </cell>
          <cell r="E214">
            <v>443679426</v>
          </cell>
          <cell r="F214">
            <v>216945936</v>
          </cell>
          <cell r="G214">
            <v>81955</v>
          </cell>
          <cell r="H214">
            <v>47255</v>
          </cell>
          <cell r="I214">
            <v>80183</v>
          </cell>
          <cell r="J214">
            <v>13300</v>
          </cell>
        </row>
        <row r="215">
          <cell r="A215" t="str">
            <v>BUBALINOS VIVOS</v>
          </cell>
          <cell r="B215" t="str">
            <v>(3º Nível) BUBALINOS VIVOS</v>
          </cell>
          <cell r="C215">
            <v>0</v>
          </cell>
          <cell r="D215">
            <v>0</v>
          </cell>
          <cell r="E215">
            <v>12100</v>
          </cell>
          <cell r="F215">
            <v>5500</v>
          </cell>
        </row>
        <row r="216">
          <cell r="A216" t="str">
            <v>BULBOS,  TUBÉRCULOS, RIZOMAS E SIMILARES</v>
          </cell>
          <cell r="B216" t="str">
            <v>(3º Nível) BULBOS,  TUBÉRCULOS, RIZOMAS E SIMILARES</v>
          </cell>
          <cell r="C216">
            <v>5585793</v>
          </cell>
          <cell r="D216">
            <v>2347248</v>
          </cell>
          <cell r="E216">
            <v>4460816</v>
          </cell>
          <cell r="F216">
            <v>2027032</v>
          </cell>
          <cell r="G216">
            <v>6173617</v>
          </cell>
          <cell r="H216">
            <v>1993983</v>
          </cell>
          <cell r="I216">
            <v>6452436</v>
          </cell>
          <cell r="J216">
            <v>1977694</v>
          </cell>
        </row>
        <row r="217">
          <cell r="A217" t="str">
            <v>CACAU EM PÓ</v>
          </cell>
          <cell r="B217" t="str">
            <v>(3º Nível) CACAU EM PÓ</v>
          </cell>
          <cell r="C217">
            <v>57251918</v>
          </cell>
          <cell r="D217">
            <v>22160426</v>
          </cell>
          <cell r="E217">
            <v>54188013</v>
          </cell>
          <cell r="F217">
            <v>21554816</v>
          </cell>
          <cell r="G217">
            <v>33803335</v>
          </cell>
          <cell r="H217">
            <v>16865810</v>
          </cell>
          <cell r="I217">
            <v>29725829</v>
          </cell>
          <cell r="J217">
            <v>14866777</v>
          </cell>
        </row>
        <row r="218">
          <cell r="A218" t="str">
            <v>CACAU INTEIRO OU PARTIDO</v>
          </cell>
          <cell r="B218" t="str">
            <v>(3º Nível) CACAU INTEIRO OU PARTIDO</v>
          </cell>
          <cell r="C218">
            <v>2457215</v>
          </cell>
          <cell r="D218">
            <v>592114</v>
          </cell>
          <cell r="E218">
            <v>2505265</v>
          </cell>
          <cell r="F218">
            <v>627574</v>
          </cell>
          <cell r="G218">
            <v>132319746</v>
          </cell>
          <cell r="H218">
            <v>60454464</v>
          </cell>
          <cell r="I218">
            <v>123390143</v>
          </cell>
          <cell r="J218">
            <v>54067923</v>
          </cell>
        </row>
        <row r="219">
          <cell r="A219" t="str">
            <v>CACHAÇA</v>
          </cell>
          <cell r="B219" t="str">
            <v>(3º Nível) CACHAÇA</v>
          </cell>
          <cell r="C219">
            <v>16531710</v>
          </cell>
          <cell r="D219">
            <v>8966429</v>
          </cell>
          <cell r="E219">
            <v>14364570</v>
          </cell>
          <cell r="F219">
            <v>8095828</v>
          </cell>
          <cell r="G219">
            <v>1343601</v>
          </cell>
          <cell r="H219">
            <v>720360</v>
          </cell>
          <cell r="I219">
            <v>1040170</v>
          </cell>
          <cell r="J219">
            <v>119394</v>
          </cell>
        </row>
        <row r="220">
          <cell r="A220" t="str">
            <v>CAFÉ SOLÚVEL</v>
          </cell>
          <cell r="B220" t="str">
            <v>(3º Nível) CAFÉ SOLÚVEL</v>
          </cell>
          <cell r="C220">
            <v>539649813</v>
          </cell>
          <cell r="D220">
            <v>72370721</v>
          </cell>
          <cell r="E220">
            <v>541783278</v>
          </cell>
          <cell r="F220">
            <v>84213826</v>
          </cell>
          <cell r="G220">
            <v>1996867</v>
          </cell>
          <cell r="H220">
            <v>174834</v>
          </cell>
          <cell r="I220">
            <v>2896743</v>
          </cell>
          <cell r="J220">
            <v>294546</v>
          </cell>
        </row>
        <row r="221">
          <cell r="A221" t="str">
            <v>CAFÉ TORRADO</v>
          </cell>
          <cell r="B221" t="str">
            <v>(3º Nível) CAFÉ TORRADO</v>
          </cell>
          <cell r="C221">
            <v>11217503</v>
          </cell>
          <cell r="D221">
            <v>1558489</v>
          </cell>
          <cell r="E221">
            <v>10765527</v>
          </cell>
          <cell r="F221">
            <v>1868079</v>
          </cell>
          <cell r="G221">
            <v>66257918</v>
          </cell>
          <cell r="H221">
            <v>3335989</v>
          </cell>
          <cell r="I221">
            <v>61482409</v>
          </cell>
          <cell r="J221">
            <v>3624678</v>
          </cell>
        </row>
        <row r="222">
          <cell r="A222" t="str">
            <v>CAFÉ VERDE</v>
          </cell>
          <cell r="B222" t="str">
            <v>(3º Nível) CAFÉ VERDE</v>
          </cell>
          <cell r="C222">
            <v>4254465861</v>
          </cell>
          <cell r="D222">
            <v>1605119744</v>
          </cell>
          <cell r="E222">
            <v>4682089681</v>
          </cell>
          <cell r="F222">
            <v>2157665054</v>
          </cell>
          <cell r="G222">
            <v>795680</v>
          </cell>
          <cell r="H222">
            <v>362648</v>
          </cell>
          <cell r="I222">
            <v>2228598</v>
          </cell>
          <cell r="J222">
            <v>997556</v>
          </cell>
        </row>
        <row r="223">
          <cell r="A223" t="str">
            <v>CALÇADOS DE COURO</v>
          </cell>
          <cell r="B223" t="str">
            <v>(3º Nível) CALÇADOS DE COURO</v>
          </cell>
          <cell r="C223">
            <v>353777115</v>
          </cell>
          <cell r="D223">
            <v>9893503</v>
          </cell>
          <cell r="E223">
            <v>351495849</v>
          </cell>
          <cell r="F223">
            <v>10418248</v>
          </cell>
          <cell r="G223">
            <v>54245867</v>
          </cell>
          <cell r="H223">
            <v>1825239</v>
          </cell>
          <cell r="I223">
            <v>57841952</v>
          </cell>
          <cell r="J223">
            <v>1751389</v>
          </cell>
        </row>
        <row r="224">
          <cell r="A224" t="str">
            <v>CALDOS E SOPAS E PREPARAÇÕES P/ CALDOS E SOPAS</v>
          </cell>
          <cell r="B224" t="str">
            <v>(3º Nível) CALDOS E SOPAS E PREPARAÇÕES P/ CALDOS E SOPAS</v>
          </cell>
          <cell r="C224">
            <v>7934723</v>
          </cell>
          <cell r="D224">
            <v>3725551</v>
          </cell>
          <cell r="E224">
            <v>3840110</v>
          </cell>
          <cell r="F224">
            <v>2118702</v>
          </cell>
          <cell r="G224">
            <v>1311181</v>
          </cell>
          <cell r="H224">
            <v>285517</v>
          </cell>
          <cell r="I224">
            <v>1247490</v>
          </cell>
          <cell r="J224">
            <v>309127</v>
          </cell>
        </row>
        <row r="225">
          <cell r="A225" t="str">
            <v>CAMARÕES, CONGELADOS</v>
          </cell>
          <cell r="B225" t="str">
            <v>(3º Nível) CAMARÕES, CONGELADOS</v>
          </cell>
          <cell r="C225">
            <v>2852243</v>
          </cell>
          <cell r="D225">
            <v>192864</v>
          </cell>
          <cell r="E225">
            <v>3041078</v>
          </cell>
          <cell r="F225">
            <v>174359</v>
          </cell>
          <cell r="G225">
            <v>816268</v>
          </cell>
          <cell r="H225">
            <v>64580</v>
          </cell>
          <cell r="I225">
            <v>808054</v>
          </cell>
          <cell r="J225">
            <v>77318</v>
          </cell>
        </row>
        <row r="226">
          <cell r="A226" t="str">
            <v>CAMARÕES, NÃO CONGELADOS</v>
          </cell>
          <cell r="B226" t="str">
            <v>(3º Nível) CAMARÕES, NÃO CONGELADOS</v>
          </cell>
          <cell r="C226">
            <v>0</v>
          </cell>
          <cell r="D226">
            <v>0</v>
          </cell>
          <cell r="E226">
            <v>9035</v>
          </cell>
          <cell r="F226">
            <v>721</v>
          </cell>
        </row>
        <row r="227">
          <cell r="A227" t="str">
            <v>CAMELOS E OUTROS CAMELIDEOS VIVOS</v>
          </cell>
          <cell r="B227" t="str">
            <v>(3º Nível) CAMELOS E OUTROS CAMELIDEOS VIVOS</v>
          </cell>
          <cell r="G227">
            <v>0</v>
          </cell>
          <cell r="H227">
            <v>0</v>
          </cell>
          <cell r="I227">
            <v>12545</v>
          </cell>
          <cell r="J227">
            <v>6540</v>
          </cell>
        </row>
        <row r="228">
          <cell r="A228" t="str">
            <v>CANELA</v>
          </cell>
          <cell r="B228" t="str">
            <v>(3º Nível) CANELA</v>
          </cell>
          <cell r="C228">
            <v>22229</v>
          </cell>
          <cell r="D228">
            <v>3126</v>
          </cell>
          <cell r="E228">
            <v>8216</v>
          </cell>
          <cell r="F228">
            <v>1464</v>
          </cell>
          <cell r="G228">
            <v>11261996</v>
          </cell>
          <cell r="H228">
            <v>3590361</v>
          </cell>
          <cell r="I228">
            <v>8929360</v>
          </cell>
          <cell r="J228">
            <v>2862265</v>
          </cell>
        </row>
        <row r="229">
          <cell r="A229" t="str">
            <v>CAPRINOS VIVOS</v>
          </cell>
          <cell r="B229" t="str">
            <v>(3º Nível) CAPRINOS VIVOS</v>
          </cell>
          <cell r="C229">
            <v>201</v>
          </cell>
          <cell r="D229">
            <v>1</v>
          </cell>
          <cell r="E229">
            <v>580</v>
          </cell>
          <cell r="F229">
            <v>80</v>
          </cell>
        </row>
        <row r="230">
          <cell r="A230" t="str">
            <v>CAQUIS FRESCOS</v>
          </cell>
          <cell r="B230" t="str">
            <v>(3º Nível) CAQUIS FRESCOS</v>
          </cell>
          <cell r="C230">
            <v>543907</v>
          </cell>
          <cell r="D230">
            <v>202760</v>
          </cell>
          <cell r="E230">
            <v>671105</v>
          </cell>
          <cell r="F230">
            <v>281925</v>
          </cell>
          <cell r="G230">
            <v>2656068</v>
          </cell>
          <cell r="H230">
            <v>2066279</v>
          </cell>
          <cell r="I230">
            <v>2388521</v>
          </cell>
          <cell r="J230">
            <v>1656985</v>
          </cell>
        </row>
        <row r="231">
          <cell r="A231" t="str">
            <v>CARANGUEJOS, CONGELADOS</v>
          </cell>
          <cell r="B231" t="str">
            <v>(3º Nível) CARANGUEJOS, CONGELADOS</v>
          </cell>
          <cell r="C231">
            <v>197103</v>
          </cell>
          <cell r="D231">
            <v>35770</v>
          </cell>
          <cell r="E231">
            <v>32165</v>
          </cell>
          <cell r="F231">
            <v>7268</v>
          </cell>
          <cell r="G231">
            <v>401900</v>
          </cell>
          <cell r="H231">
            <v>20500</v>
          </cell>
          <cell r="I231">
            <v>1356217</v>
          </cell>
          <cell r="J231">
            <v>50287</v>
          </cell>
        </row>
        <row r="232">
          <cell r="A232" t="str">
            <v>CARANGUEJOS, NÃO CONGELADOS</v>
          </cell>
          <cell r="B232" t="str">
            <v>(3º Nível) CARANGUEJOS, NÃO CONGELADOS</v>
          </cell>
          <cell r="G232">
            <v>0</v>
          </cell>
          <cell r="H232">
            <v>0</v>
          </cell>
          <cell r="I232">
            <v>778</v>
          </cell>
          <cell r="J232">
            <v>40</v>
          </cell>
        </row>
        <row r="233">
          <cell r="A233" t="str">
            <v>CARNE BOVINA in natura</v>
          </cell>
          <cell r="B233" t="str">
            <v>(3º Nível) CARNE BOVINA in natura</v>
          </cell>
          <cell r="C233">
            <v>5084430129</v>
          </cell>
          <cell r="D233">
            <v>1216748230</v>
          </cell>
          <cell r="E233">
            <v>5861817537</v>
          </cell>
          <cell r="F233">
            <v>1503454846</v>
          </cell>
          <cell r="G233">
            <v>250987073</v>
          </cell>
          <cell r="H233">
            <v>36317592</v>
          </cell>
          <cell r="I233">
            <v>197624473</v>
          </cell>
          <cell r="J233">
            <v>31056124</v>
          </cell>
        </row>
        <row r="234">
          <cell r="A234" t="str">
            <v>CARNE BOVINA INDUSTRIALIZADA</v>
          </cell>
          <cell r="B234" t="str">
            <v>(3º Nível) CARNE BOVINA INDUSTRIALIZADA</v>
          </cell>
          <cell r="C234">
            <v>518291275</v>
          </cell>
          <cell r="D234">
            <v>90695566</v>
          </cell>
          <cell r="E234">
            <v>564838314</v>
          </cell>
          <cell r="F234">
            <v>102439442</v>
          </cell>
          <cell r="G234">
            <v>234760</v>
          </cell>
          <cell r="H234">
            <v>73992</v>
          </cell>
          <cell r="I234">
            <v>562698</v>
          </cell>
          <cell r="J234">
            <v>136446</v>
          </cell>
        </row>
        <row r="235">
          <cell r="A235" t="str">
            <v>CARNE DE FRANGO in natura</v>
          </cell>
          <cell r="B235" t="str">
            <v>(3º Nível) CARNE DE FRANGO in natura</v>
          </cell>
          <cell r="C235">
            <v>5880038844</v>
          </cell>
          <cell r="D235">
            <v>3739437052</v>
          </cell>
          <cell r="E235">
            <v>6638228116</v>
          </cell>
          <cell r="F235">
            <v>4130442457</v>
          </cell>
          <cell r="G235">
            <v>9913667</v>
          </cell>
          <cell r="H235">
            <v>3138745</v>
          </cell>
          <cell r="I235">
            <v>10912185</v>
          </cell>
          <cell r="J235">
            <v>4040713</v>
          </cell>
        </row>
        <row r="236">
          <cell r="A236" t="str">
            <v>CARNE DE FRANGO INDUSTRIALIZADA</v>
          </cell>
          <cell r="B236" t="str">
            <v>(3º Nível) CARNE DE FRANGO INDUSTRIALIZADA</v>
          </cell>
          <cell r="C236">
            <v>572962239</v>
          </cell>
          <cell r="D236">
            <v>218819146</v>
          </cell>
          <cell r="E236">
            <v>303759021</v>
          </cell>
          <cell r="F236">
            <v>105322378</v>
          </cell>
        </row>
        <row r="237">
          <cell r="A237" t="str">
            <v>CARNE DE OVINO in natura</v>
          </cell>
          <cell r="B237" t="str">
            <v>(3º Nível) CARNE DE OVINO in natura</v>
          </cell>
          <cell r="C237">
            <v>365</v>
          </cell>
          <cell r="D237">
            <v>27</v>
          </cell>
          <cell r="E237">
            <v>302344</v>
          </cell>
          <cell r="F237">
            <v>29961</v>
          </cell>
          <cell r="G237">
            <v>44628168</v>
          </cell>
          <cell r="H237">
            <v>7148860</v>
          </cell>
          <cell r="I237">
            <v>38960017</v>
          </cell>
          <cell r="J237">
            <v>6115375</v>
          </cell>
        </row>
        <row r="238">
          <cell r="A238" t="str">
            <v>CARNE DE PATO in natura</v>
          </cell>
          <cell r="B238" t="str">
            <v>(3º Nível) CARNE DE PATO in natura</v>
          </cell>
          <cell r="C238">
            <v>8205217</v>
          </cell>
          <cell r="D238">
            <v>3149969</v>
          </cell>
          <cell r="E238">
            <v>8995535</v>
          </cell>
          <cell r="F238">
            <v>3325524</v>
          </cell>
          <cell r="G238">
            <v>250343</v>
          </cell>
          <cell r="H238">
            <v>10430</v>
          </cell>
          <cell r="I238">
            <v>537413</v>
          </cell>
          <cell r="J238">
            <v>22327</v>
          </cell>
        </row>
        <row r="239">
          <cell r="A239" t="str">
            <v>CARNE DE PERU in natura</v>
          </cell>
          <cell r="B239" t="str">
            <v>(3º Nível) CARNE DE PERU in natura</v>
          </cell>
          <cell r="C239">
            <v>123306735</v>
          </cell>
          <cell r="D239">
            <v>66033956</v>
          </cell>
          <cell r="E239">
            <v>91033198</v>
          </cell>
          <cell r="F239">
            <v>47185196</v>
          </cell>
        </row>
        <row r="240">
          <cell r="A240" t="str">
            <v>CARNE DE PERU INDUSTRIALIZADA</v>
          </cell>
          <cell r="B240" t="str">
            <v>(3º Nível) CARNE DE PERU INDUSTRIALIZADA</v>
          </cell>
          <cell r="C240">
            <v>64882728</v>
          </cell>
          <cell r="D240">
            <v>18520934</v>
          </cell>
          <cell r="E240">
            <v>21583098</v>
          </cell>
          <cell r="F240">
            <v>8683806</v>
          </cell>
        </row>
        <row r="241">
          <cell r="A241" t="str">
            <v>CARNE SUÍNA in natura</v>
          </cell>
          <cell r="B241" t="str">
            <v>(3º Nível) CARNE SUÍNA in natura</v>
          </cell>
          <cell r="C241">
            <v>1220911829</v>
          </cell>
          <cell r="D241">
            <v>536912365</v>
          </cell>
          <cell r="E241">
            <v>1221884718</v>
          </cell>
          <cell r="F241">
            <v>615408679</v>
          </cell>
          <cell r="G241">
            <v>333075</v>
          </cell>
          <cell r="H241">
            <v>138662</v>
          </cell>
          <cell r="I241">
            <v>35937</v>
          </cell>
          <cell r="J241">
            <v>1656</v>
          </cell>
        </row>
        <row r="242">
          <cell r="A242" t="str">
            <v>CARNE SUÍNA INDUSTRIALIZADA</v>
          </cell>
          <cell r="B242" t="str">
            <v>(3º Nível) CARNE SUÍNA INDUSTRIALIZADA</v>
          </cell>
          <cell r="C242">
            <v>26906890</v>
          </cell>
          <cell r="D242">
            <v>11026594</v>
          </cell>
          <cell r="E242">
            <v>21935848</v>
          </cell>
          <cell r="F242">
            <v>10456476</v>
          </cell>
          <cell r="G242">
            <v>346736</v>
          </cell>
          <cell r="H242">
            <v>20198</v>
          </cell>
          <cell r="I242">
            <v>148310</v>
          </cell>
          <cell r="J242">
            <v>8596</v>
          </cell>
        </row>
        <row r="243">
          <cell r="A243" t="str">
            <v>CARNES DE CAPRINO in natura</v>
          </cell>
          <cell r="B243" t="str">
            <v>(3º Nível) CARNES DE CAPRINO in natura</v>
          </cell>
          <cell r="C243">
            <v>0</v>
          </cell>
          <cell r="D243">
            <v>0</v>
          </cell>
          <cell r="E243">
            <v>9419</v>
          </cell>
          <cell r="F243">
            <v>1175</v>
          </cell>
        </row>
        <row r="244">
          <cell r="A244" t="str">
            <v>CARNES DE CAVALO, ASININO E MUAR</v>
          </cell>
          <cell r="B244" t="str">
            <v>(3º Nível) CARNES DE CAVALO, ASININO E MUAR</v>
          </cell>
          <cell r="C244">
            <v>6721444</v>
          </cell>
          <cell r="D244">
            <v>3031929</v>
          </cell>
          <cell r="E244">
            <v>8351898</v>
          </cell>
          <cell r="F244">
            <v>3615910</v>
          </cell>
        </row>
        <row r="245">
          <cell r="A245" t="str">
            <v>CASEINAS E CASEINATOS</v>
          </cell>
          <cell r="B245" t="str">
            <v>(3º Nível) CASEINAS E CASEINATOS</v>
          </cell>
          <cell r="C245">
            <v>356637</v>
          </cell>
          <cell r="D245">
            <v>16570</v>
          </cell>
          <cell r="E245">
            <v>15851</v>
          </cell>
          <cell r="F245">
            <v>1237</v>
          </cell>
          <cell r="G245">
            <v>29205368</v>
          </cell>
          <cell r="H245">
            <v>4090571</v>
          </cell>
          <cell r="I245">
            <v>28009058</v>
          </cell>
          <cell r="J245">
            <v>4120407</v>
          </cell>
        </row>
        <row r="246">
          <cell r="A246" t="str">
            <v>CASTANHA DE CAJÚ</v>
          </cell>
          <cell r="B246" t="str">
            <v>(3º Nível) CASTANHA DE CAJÚ</v>
          </cell>
          <cell r="C246">
            <v>118158770</v>
          </cell>
          <cell r="D246">
            <v>11707487</v>
          </cell>
          <cell r="E246">
            <v>113804432</v>
          </cell>
          <cell r="F246">
            <v>13995362</v>
          </cell>
          <cell r="G246">
            <v>28948122</v>
          </cell>
          <cell r="H246">
            <v>13579852</v>
          </cell>
          <cell r="I246">
            <v>14756015</v>
          </cell>
          <cell r="J246">
            <v>11937520</v>
          </cell>
        </row>
        <row r="247">
          <cell r="A247" t="str">
            <v>CASTANHA DO PARÁ</v>
          </cell>
          <cell r="B247" t="str">
            <v>(3º Nível) CASTANHA DO PARÁ</v>
          </cell>
          <cell r="C247">
            <v>44169340</v>
          </cell>
          <cell r="D247">
            <v>12606353</v>
          </cell>
          <cell r="E247">
            <v>31110211</v>
          </cell>
          <cell r="F247">
            <v>8243713</v>
          </cell>
          <cell r="G247">
            <v>3892583</v>
          </cell>
          <cell r="H247">
            <v>267542</v>
          </cell>
          <cell r="I247">
            <v>328973</v>
          </cell>
          <cell r="J247">
            <v>88728</v>
          </cell>
        </row>
        <row r="248">
          <cell r="A248" t="str">
            <v>CASULOS DE BICHO-DA-SEDA E SEDA CRUA</v>
          </cell>
          <cell r="B248" t="str">
            <v>(3º Nível) CASULOS DE BICHO-DA-SEDA E SEDA CRUA</v>
          </cell>
          <cell r="G248">
            <v>2524093</v>
          </cell>
          <cell r="H248">
            <v>36752</v>
          </cell>
          <cell r="I248">
            <v>2359701</v>
          </cell>
          <cell r="J248">
            <v>36085</v>
          </cell>
        </row>
        <row r="249">
          <cell r="A249" t="str">
            <v>CAVALOS VIVOS</v>
          </cell>
          <cell r="B249" t="str">
            <v>(3º Nível) CAVALOS VIVOS</v>
          </cell>
          <cell r="C249">
            <v>8273178</v>
          </cell>
          <cell r="D249">
            <v>229870</v>
          </cell>
          <cell r="E249">
            <v>11034350</v>
          </cell>
          <cell r="F249">
            <v>208549</v>
          </cell>
          <cell r="G249">
            <v>4657549</v>
          </cell>
          <cell r="H249">
            <v>97348</v>
          </cell>
          <cell r="I249">
            <v>4194175</v>
          </cell>
          <cell r="J249">
            <v>62155</v>
          </cell>
        </row>
        <row r="250">
          <cell r="A250" t="str">
            <v>CEBOLAS</v>
          </cell>
          <cell r="B250" t="str">
            <v>(3º Nível) CEBOLAS</v>
          </cell>
          <cell r="C250">
            <v>2255727</v>
          </cell>
          <cell r="D250">
            <v>11781209</v>
          </cell>
          <cell r="E250">
            <v>3267991</v>
          </cell>
          <cell r="F250">
            <v>20015869</v>
          </cell>
          <cell r="G250">
            <v>36853469</v>
          </cell>
          <cell r="H250">
            <v>128370825</v>
          </cell>
          <cell r="I250">
            <v>32385862</v>
          </cell>
          <cell r="J250">
            <v>147958247</v>
          </cell>
        </row>
        <row r="251">
          <cell r="A251" t="str">
            <v>CEBOLAS SECAS</v>
          </cell>
          <cell r="B251" t="str">
            <v>(3º Nível) CEBOLAS SECAS</v>
          </cell>
          <cell r="C251">
            <v>65403</v>
          </cell>
          <cell r="D251">
            <v>291017</v>
          </cell>
          <cell r="E251">
            <v>257473</v>
          </cell>
          <cell r="F251">
            <v>1205119</v>
          </cell>
          <cell r="G251">
            <v>10757320</v>
          </cell>
          <cell r="H251">
            <v>6383657</v>
          </cell>
          <cell r="I251">
            <v>10999936</v>
          </cell>
          <cell r="J251">
            <v>7452228</v>
          </cell>
        </row>
        <row r="252">
          <cell r="A252" t="str">
            <v>CELULOSE</v>
          </cell>
          <cell r="B252" t="str">
            <v>(3º Nível) CELULOSE</v>
          </cell>
          <cell r="C252">
            <v>7675238912</v>
          </cell>
          <cell r="D252">
            <v>14707185702</v>
          </cell>
          <cell r="E252">
            <v>8414925915</v>
          </cell>
          <cell r="F252">
            <v>15315639307</v>
          </cell>
          <cell r="G252">
            <v>168421814</v>
          </cell>
          <cell r="H252">
            <v>213428281</v>
          </cell>
          <cell r="I252">
            <v>197475063</v>
          </cell>
          <cell r="J252">
            <v>279135298</v>
          </cell>
        </row>
        <row r="253">
          <cell r="A253" t="str">
            <v>CENOURAS E NABOS</v>
          </cell>
          <cell r="B253" t="str">
            <v>(3º Nível) CENOURAS E NABOS</v>
          </cell>
          <cell r="C253">
            <v>719655</v>
          </cell>
          <cell r="D253">
            <v>2746718</v>
          </cell>
          <cell r="E253">
            <v>225366</v>
          </cell>
          <cell r="F253">
            <v>316104</v>
          </cell>
          <cell r="G253">
            <v>792660</v>
          </cell>
          <cell r="H253">
            <v>412427</v>
          </cell>
          <cell r="I253">
            <v>818436</v>
          </cell>
          <cell r="J253">
            <v>414485</v>
          </cell>
        </row>
        <row r="254">
          <cell r="A254" t="str">
            <v>CENTEIO</v>
          </cell>
          <cell r="B254" t="str">
            <v>(3º Nível) CENTEIO</v>
          </cell>
          <cell r="C254">
            <v>0</v>
          </cell>
          <cell r="D254">
            <v>0</v>
          </cell>
          <cell r="E254">
            <v>12895</v>
          </cell>
          <cell r="F254">
            <v>26029</v>
          </cell>
        </row>
        <row r="255">
          <cell r="A255" t="str">
            <v>CERAS DE ABELHA</v>
          </cell>
          <cell r="B255" t="str">
            <v>(3º Nível) CERAS DE ABELHA</v>
          </cell>
          <cell r="C255">
            <v>4887912</v>
          </cell>
          <cell r="D255">
            <v>32065</v>
          </cell>
          <cell r="E255">
            <v>8614906</v>
          </cell>
          <cell r="F255">
            <v>41405</v>
          </cell>
          <cell r="G255">
            <v>0</v>
          </cell>
          <cell r="H255">
            <v>0</v>
          </cell>
          <cell r="I255">
            <v>7834</v>
          </cell>
          <cell r="J255">
            <v>800</v>
          </cell>
        </row>
        <row r="256">
          <cell r="A256" t="str">
            <v>CERDAS E PÊLOS DE ANIMAIS</v>
          </cell>
          <cell r="B256" t="str">
            <v>(3º Nível) CERDAS E PÊLOS DE ANIMAIS</v>
          </cell>
          <cell r="C256">
            <v>884399</v>
          </cell>
          <cell r="D256">
            <v>2188</v>
          </cell>
          <cell r="E256">
            <v>1345481</v>
          </cell>
          <cell r="F256">
            <v>254219</v>
          </cell>
          <cell r="G256">
            <v>4501121</v>
          </cell>
          <cell r="H256">
            <v>448213</v>
          </cell>
          <cell r="I256">
            <v>4245742</v>
          </cell>
          <cell r="J256">
            <v>428503</v>
          </cell>
        </row>
        <row r="257">
          <cell r="A257" t="str">
            <v>CEREJAS FRESCAS</v>
          </cell>
          <cell r="B257" t="str">
            <v>(3º Nível) CEREJAS FRESCAS</v>
          </cell>
          <cell r="C257">
            <v>0</v>
          </cell>
          <cell r="D257">
            <v>0</v>
          </cell>
          <cell r="E257">
            <v>346</v>
          </cell>
          <cell r="F257">
            <v>177</v>
          </cell>
          <cell r="G257">
            <v>13807812</v>
          </cell>
          <cell r="H257">
            <v>3491554</v>
          </cell>
          <cell r="I257">
            <v>12288331</v>
          </cell>
          <cell r="J257">
            <v>2723763</v>
          </cell>
        </row>
        <row r="258">
          <cell r="A258" t="str">
            <v>CEREJAS PREPARADAS OU CONSERVADAS</v>
          </cell>
          <cell r="B258" t="str">
            <v>(3º Nível) CEREJAS PREPARADAS OU CONSERVADAS</v>
          </cell>
          <cell r="C258">
            <v>97785</v>
          </cell>
          <cell r="D258">
            <v>19295</v>
          </cell>
          <cell r="E258">
            <v>72273</v>
          </cell>
          <cell r="F258">
            <v>10951</v>
          </cell>
          <cell r="G258">
            <v>9444501</v>
          </cell>
          <cell r="H258">
            <v>3584138</v>
          </cell>
          <cell r="I258">
            <v>9416660</v>
          </cell>
          <cell r="J258">
            <v>3662729</v>
          </cell>
        </row>
        <row r="259">
          <cell r="A259" t="str">
            <v>CERVEJA</v>
          </cell>
          <cell r="B259" t="str">
            <v>(3º Nível) CERVEJA</v>
          </cell>
          <cell r="C259">
            <v>84756101</v>
          </cell>
          <cell r="D259">
            <v>129069524</v>
          </cell>
          <cell r="E259">
            <v>81439078</v>
          </cell>
          <cell r="F259">
            <v>122672678</v>
          </cell>
          <cell r="G259">
            <v>33003726</v>
          </cell>
          <cell r="H259">
            <v>35341512</v>
          </cell>
          <cell r="I259">
            <v>61225947</v>
          </cell>
          <cell r="J259">
            <v>70381547</v>
          </cell>
        </row>
        <row r="260">
          <cell r="A260" t="str">
            <v>CEVADA</v>
          </cell>
          <cell r="B260" t="str">
            <v>(3º Nível) CEVADA</v>
          </cell>
          <cell r="C260">
            <v>16</v>
          </cell>
          <cell r="D260">
            <v>5</v>
          </cell>
          <cell r="E260">
            <v>1949</v>
          </cell>
          <cell r="F260">
            <v>567</v>
          </cell>
          <cell r="G260">
            <v>109481646</v>
          </cell>
          <cell r="H260">
            <v>446633387</v>
          </cell>
          <cell r="I260">
            <v>182602795</v>
          </cell>
          <cell r="J260">
            <v>691197603</v>
          </cell>
        </row>
        <row r="261">
          <cell r="A261" t="str">
            <v>CHÁ PRETO</v>
          </cell>
          <cell r="B261" t="str">
            <v>(3º Nível) CHÁ PRETO</v>
          </cell>
          <cell r="C261">
            <v>63775</v>
          </cell>
          <cell r="D261">
            <v>9349</v>
          </cell>
          <cell r="E261">
            <v>37669</v>
          </cell>
          <cell r="F261">
            <v>10564</v>
          </cell>
          <cell r="G261">
            <v>1413808</v>
          </cell>
          <cell r="H261">
            <v>564651</v>
          </cell>
          <cell r="I261">
            <v>1432719</v>
          </cell>
          <cell r="J261">
            <v>194513</v>
          </cell>
        </row>
        <row r="262">
          <cell r="A262" t="str">
            <v>CHÁ VERDE</v>
          </cell>
          <cell r="B262" t="str">
            <v>(3º Nível) CHÁ VERDE</v>
          </cell>
          <cell r="C262">
            <v>2511556</v>
          </cell>
          <cell r="D262">
            <v>284491</v>
          </cell>
          <cell r="E262">
            <v>1843333</v>
          </cell>
          <cell r="F262">
            <v>242333</v>
          </cell>
          <cell r="G262">
            <v>1652155</v>
          </cell>
          <cell r="H262">
            <v>395506</v>
          </cell>
          <cell r="I262">
            <v>1583878</v>
          </cell>
          <cell r="J262">
            <v>442315</v>
          </cell>
        </row>
        <row r="263">
          <cell r="A263" t="str">
            <v>CHARUTOS E CIGARRILHAS</v>
          </cell>
          <cell r="B263" t="str">
            <v>(3º Nível) CHARUTOS E CIGARRILHAS</v>
          </cell>
          <cell r="C263">
            <v>284870</v>
          </cell>
          <cell r="D263">
            <v>5565</v>
          </cell>
          <cell r="E263">
            <v>287305</v>
          </cell>
          <cell r="F263">
            <v>2905</v>
          </cell>
          <cell r="G263">
            <v>2007111</v>
          </cell>
          <cell r="H263">
            <v>52481</v>
          </cell>
          <cell r="I263">
            <v>2255259</v>
          </cell>
          <cell r="J263">
            <v>77186</v>
          </cell>
        </row>
        <row r="264">
          <cell r="A264" t="str">
            <v>CHICÓRIA</v>
          </cell>
          <cell r="B264" t="str">
            <v>(3º Nível) CHICÓRIA</v>
          </cell>
          <cell r="C264">
            <v>0</v>
          </cell>
          <cell r="D264">
            <v>0</v>
          </cell>
          <cell r="E264">
            <v>42542</v>
          </cell>
          <cell r="F264">
            <v>32560</v>
          </cell>
          <cell r="G264">
            <v>25346</v>
          </cell>
          <cell r="H264">
            <v>11200</v>
          </cell>
          <cell r="I264">
            <v>13181</v>
          </cell>
          <cell r="J264">
            <v>6400</v>
          </cell>
        </row>
        <row r="265">
          <cell r="A265" t="str">
            <v>CHOCOLATE E PREPARAÇÕES ALIM. CONT. CACAU</v>
          </cell>
          <cell r="B265" t="str">
            <v>(3º Nível) CHOCOLATE E PREPARAÇÕES ALIM. CONT. CACAU</v>
          </cell>
          <cell r="C265">
            <v>98379670</v>
          </cell>
          <cell r="D265">
            <v>25415467</v>
          </cell>
          <cell r="E265">
            <v>112727549</v>
          </cell>
          <cell r="F265">
            <v>29442254</v>
          </cell>
          <cell r="G265">
            <v>166047650</v>
          </cell>
          <cell r="H265">
            <v>289315091</v>
          </cell>
          <cell r="I265">
            <v>158040700</v>
          </cell>
          <cell r="J265">
            <v>25449585</v>
          </cell>
        </row>
        <row r="266">
          <cell r="A266" t="str">
            <v>CIGARROS</v>
          </cell>
          <cell r="B266" t="str">
            <v>(3º Nível) CIGARROS</v>
          </cell>
          <cell r="C266">
            <v>15723045</v>
          </cell>
          <cell r="D266">
            <v>2040564</v>
          </cell>
          <cell r="E266">
            <v>15194696</v>
          </cell>
          <cell r="F266">
            <v>1603464</v>
          </cell>
          <cell r="G266">
            <v>21977669</v>
          </cell>
          <cell r="H266">
            <v>1670424</v>
          </cell>
          <cell r="I266">
            <v>13917979</v>
          </cell>
          <cell r="J266">
            <v>1026278</v>
          </cell>
        </row>
        <row r="267">
          <cell r="A267" t="str">
            <v>CLEMENTINAS</v>
          </cell>
          <cell r="B267" t="str">
            <v>(3º Nível) CLEMENTINAS</v>
          </cell>
          <cell r="G267">
            <v>542401</v>
          </cell>
          <cell r="H267">
            <v>545855</v>
          </cell>
          <cell r="I267">
            <v>1094430</v>
          </cell>
          <cell r="J267">
            <v>1204911</v>
          </cell>
        </row>
        <row r="268">
          <cell r="A268" t="str">
            <v>COCOS (ENDOCARPO)</v>
          </cell>
          <cell r="B268" t="str">
            <v>(3º Nível) COCOS (ENDOCARPO)</v>
          </cell>
          <cell r="C268">
            <v>65325</v>
          </cell>
          <cell r="D268">
            <v>174200</v>
          </cell>
          <cell r="E268">
            <v>80280</v>
          </cell>
          <cell r="F268">
            <v>131906</v>
          </cell>
        </row>
        <row r="269">
          <cell r="A269" t="str">
            <v>COCOS FRESCOS OU SECOS</v>
          </cell>
          <cell r="B269" t="str">
            <v>(3º Nível) COCOS FRESCOS OU SECOS</v>
          </cell>
          <cell r="C269">
            <v>930655</v>
          </cell>
          <cell r="D269">
            <v>1272539</v>
          </cell>
          <cell r="E269">
            <v>758802</v>
          </cell>
          <cell r="F269">
            <v>789660</v>
          </cell>
          <cell r="G269">
            <v>30169493</v>
          </cell>
          <cell r="H269">
            <v>16870295</v>
          </cell>
          <cell r="I269">
            <v>24046661</v>
          </cell>
          <cell r="J269">
            <v>15340023</v>
          </cell>
        </row>
        <row r="270">
          <cell r="A270" t="str">
            <v>COGUMELOS</v>
          </cell>
          <cell r="B270" t="str">
            <v>(3º Nível) COGUMELOS</v>
          </cell>
          <cell r="C270">
            <v>88228</v>
          </cell>
          <cell r="D270">
            <v>1439</v>
          </cell>
          <cell r="E270">
            <v>124450</v>
          </cell>
          <cell r="F270">
            <v>14898</v>
          </cell>
          <cell r="G270">
            <v>88802</v>
          </cell>
          <cell r="H270">
            <v>37</v>
          </cell>
          <cell r="I270">
            <v>141311</v>
          </cell>
          <cell r="J270">
            <v>149</v>
          </cell>
        </row>
        <row r="271">
          <cell r="A271" t="str">
            <v>COGUMELOS E TRUFAS PREPARADOS OU CONSERVADOS</v>
          </cell>
          <cell r="B271" t="str">
            <v>(3º Nível) COGUMELOS E TRUFAS PREPARADOS OU CONSERVADOS</v>
          </cell>
          <cell r="C271">
            <v>174507</v>
          </cell>
          <cell r="D271">
            <v>28468</v>
          </cell>
          <cell r="E271">
            <v>238434</v>
          </cell>
          <cell r="F271">
            <v>37215</v>
          </cell>
          <cell r="G271">
            <v>17608089</v>
          </cell>
          <cell r="H271">
            <v>10924560</v>
          </cell>
          <cell r="I271">
            <v>20449665</v>
          </cell>
          <cell r="J271">
            <v>12189175</v>
          </cell>
        </row>
        <row r="272">
          <cell r="A272" t="str">
            <v>COGUMELOS E TRUFAS SECOS</v>
          </cell>
          <cell r="B272" t="str">
            <v>(3º Nível) COGUMELOS E TRUFAS SECOS</v>
          </cell>
          <cell r="C272">
            <v>235013</v>
          </cell>
          <cell r="D272">
            <v>940</v>
          </cell>
          <cell r="E272">
            <v>287047</v>
          </cell>
          <cell r="F272">
            <v>2101</v>
          </cell>
          <cell r="G272">
            <v>2644957</v>
          </cell>
          <cell r="H272">
            <v>339319</v>
          </cell>
          <cell r="I272">
            <v>2054884</v>
          </cell>
          <cell r="J272">
            <v>282351</v>
          </cell>
        </row>
        <row r="273">
          <cell r="A273" t="str">
            <v>COLOFONIAS, ÁCIDOS RESÍNICOS E SEUS DERIVADOS</v>
          </cell>
          <cell r="B273" t="str">
            <v>(3º Nível) COLOFONIAS, ÁCIDOS RESÍNICOS E SEUS DERIVADOS</v>
          </cell>
          <cell r="C273">
            <v>114258763</v>
          </cell>
          <cell r="D273">
            <v>89148654</v>
          </cell>
          <cell r="E273">
            <v>106213561</v>
          </cell>
          <cell r="F273">
            <v>99596629</v>
          </cell>
          <cell r="G273">
            <v>10074818</v>
          </cell>
          <cell r="H273">
            <v>4209795</v>
          </cell>
          <cell r="I273">
            <v>8796387</v>
          </cell>
          <cell r="J273">
            <v>3349572</v>
          </cell>
        </row>
        <row r="274">
          <cell r="A274" t="str">
            <v>CONDIMENTOS E TEMPEROS</v>
          </cell>
          <cell r="B274" t="str">
            <v>(3º Nível) CONDIMENTOS E TEMPEROS</v>
          </cell>
          <cell r="C274">
            <v>9569731</v>
          </cell>
          <cell r="D274">
            <v>2828145</v>
          </cell>
          <cell r="E274">
            <v>8035947</v>
          </cell>
          <cell r="F274">
            <v>2643865</v>
          </cell>
          <cell r="G274">
            <v>16074244</v>
          </cell>
          <cell r="H274">
            <v>3427851</v>
          </cell>
          <cell r="I274">
            <v>16036641</v>
          </cell>
          <cell r="J274">
            <v>3677931</v>
          </cell>
        </row>
        <row r="275">
          <cell r="A275" t="str">
            <v>CONES DE LÚPULO</v>
          </cell>
          <cell r="B275" t="str">
            <v>(3º Nível) CONES DE LÚPULO</v>
          </cell>
          <cell r="C275">
            <v>0</v>
          </cell>
          <cell r="D275">
            <v>0</v>
          </cell>
          <cell r="E275">
            <v>20</v>
          </cell>
          <cell r="F275">
            <v>1</v>
          </cell>
          <cell r="G275">
            <v>24277</v>
          </cell>
          <cell r="H275">
            <v>2634</v>
          </cell>
          <cell r="I275">
            <v>23153</v>
          </cell>
          <cell r="J275">
            <v>2822</v>
          </cell>
        </row>
        <row r="276">
          <cell r="A276" t="str">
            <v>CONES DE LÚPULO E LUPULINA</v>
          </cell>
          <cell r="B276" t="str">
            <v>(3º Nível) CONES DE LÚPULO E LUPULINA</v>
          </cell>
          <cell r="C276">
            <v>42948</v>
          </cell>
          <cell r="D276">
            <v>1205</v>
          </cell>
          <cell r="E276">
            <v>58136</v>
          </cell>
          <cell r="F276">
            <v>1791</v>
          </cell>
          <cell r="G276">
            <v>25433339</v>
          </cell>
          <cell r="H276">
            <v>2008834</v>
          </cell>
          <cell r="I276">
            <v>34365820</v>
          </cell>
          <cell r="J276">
            <v>2522516</v>
          </cell>
        </row>
        <row r="277">
          <cell r="A277" t="str">
            <v>CORDÉIS E DEMAIS PRODUTOS DO SISAL OU OUTRAS FIBRAS 'AGAVE'</v>
          </cell>
          <cell r="B277" t="str">
            <v>(3º Nível) CORDÉIS E DEMAIS PRODUTOS DO SISAL OU OUTRAS FIBRAS 'AGAVE'</v>
          </cell>
          <cell r="C277">
            <v>39587785</v>
          </cell>
          <cell r="D277">
            <v>18267328</v>
          </cell>
          <cell r="E277">
            <v>32243012</v>
          </cell>
          <cell r="F277">
            <v>17383064</v>
          </cell>
          <cell r="G277">
            <v>61535</v>
          </cell>
          <cell r="H277">
            <v>12052</v>
          </cell>
          <cell r="I277">
            <v>47712</v>
          </cell>
          <cell r="J277">
            <v>10378</v>
          </cell>
        </row>
        <row r="278">
          <cell r="A278" t="str">
            <v>CORTIÇA</v>
          </cell>
          <cell r="B278" t="str">
            <v>(3º Nível) CORTIÇA</v>
          </cell>
          <cell r="C278">
            <v>360160</v>
          </cell>
          <cell r="D278">
            <v>24478</v>
          </cell>
          <cell r="E278">
            <v>250903</v>
          </cell>
          <cell r="F278">
            <v>21873</v>
          </cell>
          <cell r="G278">
            <v>7574419</v>
          </cell>
          <cell r="H278">
            <v>1309495</v>
          </cell>
          <cell r="I278">
            <v>8172800</v>
          </cell>
          <cell r="J278">
            <v>1507899</v>
          </cell>
        </row>
        <row r="279">
          <cell r="A279" t="str">
            <v>COUROS/PELES ACAMURÇADOS</v>
          </cell>
          <cell r="B279" t="str">
            <v>(3º Nível) COUROS/PELES ACAMURÇADOS</v>
          </cell>
          <cell r="C279">
            <v>4197293</v>
          </cell>
          <cell r="D279">
            <v>296005</v>
          </cell>
          <cell r="E279">
            <v>3297161</v>
          </cell>
          <cell r="F279">
            <v>284442</v>
          </cell>
          <cell r="G279">
            <v>1164151</v>
          </cell>
          <cell r="H279">
            <v>31106</v>
          </cell>
          <cell r="I279">
            <v>1191920</v>
          </cell>
          <cell r="J279">
            <v>37182</v>
          </cell>
        </row>
        <row r="280">
          <cell r="A280" t="str">
            <v>COUROS/PELES DE BOVINOS OU EQUÍDEOS, EM BRUTO</v>
          </cell>
          <cell r="B280" t="str">
            <v>(3º Nível) COUROS/PELES DE BOVINOS OU EQUÍDEOS, EM BRUTO</v>
          </cell>
          <cell r="C280">
            <v>3137190</v>
          </cell>
          <cell r="D280">
            <v>4507172</v>
          </cell>
          <cell r="E280">
            <v>2826660</v>
          </cell>
          <cell r="F280">
            <v>4690080</v>
          </cell>
          <cell r="G280">
            <v>10573925</v>
          </cell>
          <cell r="H280">
            <v>7532393</v>
          </cell>
          <cell r="I280">
            <v>17486348</v>
          </cell>
          <cell r="J280">
            <v>16205075</v>
          </cell>
        </row>
        <row r="281">
          <cell r="A281" t="str">
            <v>COUROS/PELES DE BOVINOS, CRUST</v>
          </cell>
          <cell r="B281" t="str">
            <v>(3º Nível) COUROS/PELES DE BOVINOS, CRUST</v>
          </cell>
          <cell r="C281">
            <v>143059289</v>
          </cell>
          <cell r="D281">
            <v>22821028</v>
          </cell>
          <cell r="E281">
            <v>108332679</v>
          </cell>
          <cell r="F281">
            <v>13909433</v>
          </cell>
          <cell r="G281">
            <v>709035</v>
          </cell>
          <cell r="H281">
            <v>71147</v>
          </cell>
          <cell r="I281">
            <v>2169312</v>
          </cell>
          <cell r="J281">
            <v>202155</v>
          </cell>
        </row>
        <row r="282">
          <cell r="A282" t="str">
            <v>COUROS/PELES DE BOVINOS, CURTIDO, WET BLUE</v>
          </cell>
          <cell r="B282" t="str">
            <v>(3º Nível) COUROS/PELES DE BOVINOS, CURTIDO, WET BLUE</v>
          </cell>
          <cell r="C282">
            <v>2912684</v>
          </cell>
          <cell r="D282">
            <v>2118733</v>
          </cell>
          <cell r="E282">
            <v>1831613</v>
          </cell>
          <cell r="F282">
            <v>1484212</v>
          </cell>
          <cell r="G282">
            <v>1057280</v>
          </cell>
          <cell r="H282">
            <v>269002</v>
          </cell>
          <cell r="I282">
            <v>0</v>
          </cell>
          <cell r="J282">
            <v>0</v>
          </cell>
        </row>
        <row r="283">
          <cell r="A283" t="str">
            <v>COUROS/PELES DE BOVINOS, PREPARADOS</v>
          </cell>
          <cell r="B283" t="str">
            <v>(3º Nível) COUROS/PELES DE BOVINOS, PREPARADOS</v>
          </cell>
          <cell r="C283">
            <v>953115492</v>
          </cell>
          <cell r="D283">
            <v>59818207</v>
          </cell>
          <cell r="E283">
            <v>761794423</v>
          </cell>
          <cell r="F283">
            <v>59175991</v>
          </cell>
          <cell r="G283">
            <v>6166871</v>
          </cell>
          <cell r="H283">
            <v>727114</v>
          </cell>
          <cell r="I283">
            <v>3339428</v>
          </cell>
          <cell r="J283">
            <v>386342</v>
          </cell>
        </row>
        <row r="284">
          <cell r="A284" t="str">
            <v>COUROS/PELES DE CAPRINOS, CRUST</v>
          </cell>
          <cell r="B284" t="str">
            <v>(3º Nível) COUROS/PELES DE CAPRINOS, CRUST</v>
          </cell>
          <cell r="C284">
            <v>39594</v>
          </cell>
          <cell r="D284">
            <v>1819</v>
          </cell>
          <cell r="E284">
            <v>30309</v>
          </cell>
          <cell r="F284">
            <v>1734</v>
          </cell>
          <cell r="G284">
            <v>841762</v>
          </cell>
          <cell r="H284">
            <v>26829</v>
          </cell>
          <cell r="I284">
            <v>203425</v>
          </cell>
          <cell r="J284">
            <v>8106</v>
          </cell>
        </row>
        <row r="285">
          <cell r="A285" t="str">
            <v>COUROS/PELES DE CAPRINOS, CURTIDOS, WET BLUE</v>
          </cell>
          <cell r="B285" t="str">
            <v>(3º Nível) COUROS/PELES DE CAPRINOS, CURTIDOS, WET BLUE</v>
          </cell>
          <cell r="C285">
            <v>1500807</v>
          </cell>
          <cell r="D285">
            <v>198507</v>
          </cell>
          <cell r="E285">
            <v>1931384</v>
          </cell>
          <cell r="F285">
            <v>329391</v>
          </cell>
          <cell r="G285">
            <v>207222</v>
          </cell>
          <cell r="H285">
            <v>79297</v>
          </cell>
          <cell r="I285">
            <v>91715</v>
          </cell>
          <cell r="J285">
            <v>22073</v>
          </cell>
        </row>
        <row r="286">
          <cell r="A286" t="str">
            <v>COUROS/PELES DE CAPRINOS, PREPARADOS</v>
          </cell>
          <cell r="B286" t="str">
            <v>(3º Nível) COUROS/PELES DE CAPRINOS, PREPARADOS</v>
          </cell>
          <cell r="C286">
            <v>665039</v>
          </cell>
          <cell r="D286">
            <v>14412</v>
          </cell>
          <cell r="E286">
            <v>110176</v>
          </cell>
          <cell r="F286">
            <v>4683</v>
          </cell>
          <cell r="G286">
            <v>720825</v>
          </cell>
          <cell r="H286">
            <v>16615</v>
          </cell>
          <cell r="I286">
            <v>536287</v>
          </cell>
          <cell r="J286">
            <v>13321</v>
          </cell>
        </row>
        <row r="287">
          <cell r="A287" t="str">
            <v>COUROS/PELES DE EQUÍDEOS, CRUST</v>
          </cell>
          <cell r="B287" t="str">
            <v>(3º Nível) COUROS/PELES DE EQUÍDEOS, CRUST</v>
          </cell>
          <cell r="C287">
            <v>0</v>
          </cell>
          <cell r="D287">
            <v>0</v>
          </cell>
          <cell r="E287">
            <v>24012</v>
          </cell>
          <cell r="F287">
            <v>3245</v>
          </cell>
        </row>
        <row r="288">
          <cell r="A288" t="str">
            <v>COUROS/PELES DE EQUÍDEOS, CURTIDO</v>
          </cell>
          <cell r="B288" t="str">
            <v>(3º Nível) COUROS/PELES DE EQUÍDEOS, CURTIDO</v>
          </cell>
          <cell r="C288">
            <v>0</v>
          </cell>
          <cell r="D288">
            <v>0</v>
          </cell>
          <cell r="E288">
            <v>18601</v>
          </cell>
          <cell r="F288">
            <v>20458</v>
          </cell>
        </row>
        <row r="289">
          <cell r="A289" t="str">
            <v>COUROS/PELES DE EQUÍDEOS, PREPARADOS</v>
          </cell>
          <cell r="B289" t="str">
            <v>(3º Nível) COUROS/PELES DE EQUÍDEOS, PREPARADOS</v>
          </cell>
          <cell r="C289">
            <v>3839</v>
          </cell>
          <cell r="D289">
            <v>372</v>
          </cell>
          <cell r="E289">
            <v>26602</v>
          </cell>
          <cell r="F289">
            <v>3617</v>
          </cell>
          <cell r="G289">
            <v>73970</v>
          </cell>
          <cell r="H289">
            <v>1727</v>
          </cell>
          <cell r="I289">
            <v>123044</v>
          </cell>
          <cell r="J289">
            <v>2164</v>
          </cell>
        </row>
        <row r="290">
          <cell r="A290" t="str">
            <v>COUROS/PELES DE OUTROS ANIMAIS, CRUST</v>
          </cell>
          <cell r="B290" t="str">
            <v>(3º Nível) COUROS/PELES DE OUTROS ANIMAIS, CRUST</v>
          </cell>
          <cell r="C290">
            <v>75545</v>
          </cell>
          <cell r="D290">
            <v>707</v>
          </cell>
          <cell r="E290">
            <v>0</v>
          </cell>
          <cell r="F290">
            <v>0</v>
          </cell>
        </row>
        <row r="291">
          <cell r="A291" t="str">
            <v>COUROS/PELES DE OUTROS ANIMAIS, EM BRUTO</v>
          </cell>
          <cell r="B291" t="str">
            <v>(3º Nível) COUROS/PELES DE OUTROS ANIMAIS, EM BRUTO</v>
          </cell>
          <cell r="C291">
            <v>0</v>
          </cell>
          <cell r="D291">
            <v>0</v>
          </cell>
          <cell r="E291">
            <v>50</v>
          </cell>
          <cell r="F291">
            <v>50</v>
          </cell>
          <cell r="G291">
            <v>5845</v>
          </cell>
          <cell r="H291">
            <v>245</v>
          </cell>
          <cell r="I291">
            <v>13</v>
          </cell>
          <cell r="J291">
            <v>5</v>
          </cell>
        </row>
        <row r="292">
          <cell r="A292" t="str">
            <v>COUROS/PELES DE OUTROS ANIMAIS, PREPARADOS</v>
          </cell>
          <cell r="B292" t="str">
            <v>(3º Nível) COUROS/PELES DE OUTROS ANIMAIS, PREPARADOS</v>
          </cell>
          <cell r="C292">
            <v>2750502</v>
          </cell>
          <cell r="D292">
            <v>12668</v>
          </cell>
          <cell r="E292">
            <v>3721841</v>
          </cell>
          <cell r="F292">
            <v>18298</v>
          </cell>
          <cell r="G292">
            <v>94027</v>
          </cell>
          <cell r="H292">
            <v>1146</v>
          </cell>
          <cell r="I292">
            <v>384600</v>
          </cell>
          <cell r="J292">
            <v>1331</v>
          </cell>
        </row>
        <row r="293">
          <cell r="A293" t="str">
            <v>COUROS/PELES DE OVINOS, CRUST</v>
          </cell>
          <cell r="B293" t="str">
            <v>(3º Nível) COUROS/PELES DE OVINOS, CRUST</v>
          </cell>
          <cell r="C293">
            <v>458376</v>
          </cell>
          <cell r="D293">
            <v>16808</v>
          </cell>
          <cell r="E293">
            <v>1717159</v>
          </cell>
          <cell r="F293">
            <v>50241</v>
          </cell>
          <cell r="G293">
            <v>499902</v>
          </cell>
          <cell r="H293">
            <v>23697</v>
          </cell>
          <cell r="I293">
            <v>1081916</v>
          </cell>
          <cell r="J293">
            <v>69638</v>
          </cell>
        </row>
        <row r="294">
          <cell r="A294" t="str">
            <v>COUROS/PELES DE OVINOS, CURTIDO, WET BLUE</v>
          </cell>
          <cell r="B294" t="str">
            <v>(3º Nível) COUROS/PELES DE OVINOS, CURTIDO, WET BLUE</v>
          </cell>
          <cell r="C294">
            <v>736353</v>
          </cell>
          <cell r="D294">
            <v>57259</v>
          </cell>
          <cell r="E294">
            <v>309769</v>
          </cell>
          <cell r="F294">
            <v>26594</v>
          </cell>
          <cell r="G294">
            <v>449210</v>
          </cell>
          <cell r="H294">
            <v>77665</v>
          </cell>
          <cell r="I294">
            <v>2367712</v>
          </cell>
          <cell r="J294">
            <v>362917</v>
          </cell>
        </row>
        <row r="295">
          <cell r="A295" t="str">
            <v>COUROS/PELES DE OVINOS, EM BRUTO</v>
          </cell>
          <cell r="B295" t="str">
            <v>(3º Nível) COUROS/PELES DE OVINOS, EM BRUTO</v>
          </cell>
          <cell r="G295">
            <v>495291</v>
          </cell>
          <cell r="H295">
            <v>308859</v>
          </cell>
          <cell r="I295">
            <v>649740</v>
          </cell>
          <cell r="J295">
            <v>448458</v>
          </cell>
        </row>
        <row r="296">
          <cell r="A296" t="str">
            <v>COUROS/PELES DE OVINOS, PREPARADOS</v>
          </cell>
          <cell r="B296" t="str">
            <v>(3º Nível) COUROS/PELES DE OVINOS, PREPARADOS</v>
          </cell>
          <cell r="C296">
            <v>908750</v>
          </cell>
          <cell r="D296">
            <v>19074</v>
          </cell>
          <cell r="E296">
            <v>760770</v>
          </cell>
          <cell r="F296">
            <v>14680</v>
          </cell>
          <cell r="G296">
            <v>154325</v>
          </cell>
          <cell r="H296">
            <v>3412</v>
          </cell>
          <cell r="I296">
            <v>138578</v>
          </cell>
          <cell r="J296">
            <v>5017</v>
          </cell>
        </row>
        <row r="297">
          <cell r="A297" t="str">
            <v>COUROS/PELES DE RÉPTEIS, CURTIDOS OU CRUST</v>
          </cell>
          <cell r="B297" t="str">
            <v>(3º Nível) COUROS/PELES DE RÉPTEIS, CURTIDOS OU CRUST</v>
          </cell>
          <cell r="C297">
            <v>0</v>
          </cell>
          <cell r="D297">
            <v>0</v>
          </cell>
          <cell r="E297">
            <v>6600</v>
          </cell>
          <cell r="F297">
            <v>28</v>
          </cell>
          <cell r="G297">
            <v>291236</v>
          </cell>
          <cell r="H297">
            <v>1119</v>
          </cell>
          <cell r="I297">
            <v>576232</v>
          </cell>
          <cell r="J297">
            <v>2117</v>
          </cell>
        </row>
        <row r="298">
          <cell r="A298" t="str">
            <v>COUROS/PELES DE RÉPTEIS, EM BRUTO</v>
          </cell>
          <cell r="B298" t="str">
            <v>(3º Nível) COUROS/PELES DE RÉPTEIS, EM BRUTO</v>
          </cell>
          <cell r="C298">
            <v>231183</v>
          </cell>
          <cell r="D298">
            <v>12138</v>
          </cell>
          <cell r="E298">
            <v>38701</v>
          </cell>
          <cell r="F298">
            <v>1439</v>
          </cell>
          <cell r="G298">
            <v>138931</v>
          </cell>
          <cell r="H298">
            <v>883</v>
          </cell>
          <cell r="I298">
            <v>115175</v>
          </cell>
          <cell r="J298">
            <v>790</v>
          </cell>
        </row>
        <row r="299">
          <cell r="A299" t="str">
            <v>COUROS/PELES DE RÉPTEIS, PREPARADOS</v>
          </cell>
          <cell r="B299" t="str">
            <v>(3º Nível) COUROS/PELES DE RÉPTEIS, PREPARADOS</v>
          </cell>
          <cell r="C299">
            <v>0</v>
          </cell>
          <cell r="D299">
            <v>0</v>
          </cell>
          <cell r="E299">
            <v>40000</v>
          </cell>
          <cell r="F299">
            <v>110</v>
          </cell>
          <cell r="G299">
            <v>4382</v>
          </cell>
          <cell r="H299">
            <v>1</v>
          </cell>
          <cell r="I299">
            <v>2540</v>
          </cell>
          <cell r="J299">
            <v>2</v>
          </cell>
        </row>
        <row r="300">
          <cell r="A300" t="str">
            <v>COUROS/PELES DE SUÍNOS, CRUST</v>
          </cell>
          <cell r="B300" t="str">
            <v>(3º Nível) COUROS/PELES DE SUÍNOS, CRUST</v>
          </cell>
          <cell r="C300">
            <v>6562</v>
          </cell>
          <cell r="D300">
            <v>300</v>
          </cell>
          <cell r="E300">
            <v>7895</v>
          </cell>
          <cell r="F300">
            <v>288</v>
          </cell>
        </row>
        <row r="301">
          <cell r="A301" t="str">
            <v>COUROS/PELES DE SUÍNOS, CURTIDOS, WET BLUE</v>
          </cell>
          <cell r="B301" t="str">
            <v>(3º Nível) COUROS/PELES DE SUÍNOS, CURTIDOS, WET BLUE</v>
          </cell>
          <cell r="G301">
            <v>0</v>
          </cell>
          <cell r="H301">
            <v>0</v>
          </cell>
          <cell r="I301">
            <v>17315</v>
          </cell>
          <cell r="J301">
            <v>4096</v>
          </cell>
        </row>
        <row r="302">
          <cell r="A302" t="str">
            <v>COUROS/PELES DE SUÍNOS, EM BRUTO</v>
          </cell>
          <cell r="B302" t="str">
            <v>(3º Nível) COUROS/PELES DE SUÍNOS, EM BRUTO</v>
          </cell>
          <cell r="C302">
            <v>46022</v>
          </cell>
          <cell r="D302">
            <v>58242</v>
          </cell>
          <cell r="E302">
            <v>20</v>
          </cell>
          <cell r="F302">
            <v>1</v>
          </cell>
        </row>
        <row r="303">
          <cell r="A303" t="str">
            <v>COUROS/PELES DE SUÍNOS, PREPARADOS</v>
          </cell>
          <cell r="B303" t="str">
            <v>(3º Nível) COUROS/PELES DE SUÍNOS, PREPARADOS</v>
          </cell>
          <cell r="C303">
            <v>18756</v>
          </cell>
          <cell r="D303">
            <v>1044</v>
          </cell>
          <cell r="E303">
            <v>2163</v>
          </cell>
          <cell r="F303">
            <v>119</v>
          </cell>
          <cell r="G303">
            <v>674922</v>
          </cell>
          <cell r="H303">
            <v>62880</v>
          </cell>
          <cell r="I303">
            <v>454731</v>
          </cell>
          <cell r="J303">
            <v>45602</v>
          </cell>
        </row>
        <row r="304">
          <cell r="A304" t="str">
            <v>COUROS/PELES ENVERNIZADOS OU REVESTIDOS</v>
          </cell>
          <cell r="B304" t="str">
            <v>(3º Nível) COUROS/PELES ENVERNIZADOS OU REVESTIDOS</v>
          </cell>
          <cell r="C304">
            <v>2444255</v>
          </cell>
          <cell r="D304">
            <v>87954</v>
          </cell>
          <cell r="E304">
            <v>2473301</v>
          </cell>
          <cell r="F304">
            <v>98671</v>
          </cell>
          <cell r="G304">
            <v>1125712</v>
          </cell>
          <cell r="H304">
            <v>58145</v>
          </cell>
          <cell r="I304">
            <v>592526</v>
          </cell>
          <cell r="J304">
            <v>30322</v>
          </cell>
        </row>
        <row r="305">
          <cell r="A305" t="str">
            <v>COUROS/PELES METALIZADOS</v>
          </cell>
          <cell r="B305" t="str">
            <v>(3º Nível) COUROS/PELES METALIZADOS</v>
          </cell>
          <cell r="C305">
            <v>2224157</v>
          </cell>
          <cell r="D305">
            <v>67970</v>
          </cell>
          <cell r="E305">
            <v>983946</v>
          </cell>
          <cell r="F305">
            <v>31367</v>
          </cell>
          <cell r="G305">
            <v>173264</v>
          </cell>
          <cell r="H305">
            <v>2727</v>
          </cell>
          <cell r="I305">
            <v>48770</v>
          </cell>
          <cell r="J305">
            <v>909</v>
          </cell>
        </row>
        <row r="306">
          <cell r="A306" t="str">
            <v>COUROS/PELES RECONSTITUÍDOS</v>
          </cell>
          <cell r="B306" t="str">
            <v>(3º Nível) COUROS/PELES RECONSTITUÍDOS</v>
          </cell>
          <cell r="C306">
            <v>151142</v>
          </cell>
          <cell r="D306">
            <v>35169</v>
          </cell>
          <cell r="E306">
            <v>194152</v>
          </cell>
          <cell r="F306">
            <v>34448</v>
          </cell>
          <cell r="G306">
            <v>743927</v>
          </cell>
          <cell r="H306">
            <v>192747</v>
          </cell>
          <cell r="I306">
            <v>630626</v>
          </cell>
          <cell r="J306">
            <v>163369</v>
          </cell>
        </row>
        <row r="307">
          <cell r="A307" t="str">
            <v>CRAVO-DA-ÍNDIA</v>
          </cell>
          <cell r="B307" t="str">
            <v>(3º Nível) CRAVO-DA-ÍNDIA</v>
          </cell>
          <cell r="C307">
            <v>21530229</v>
          </cell>
          <cell r="D307">
            <v>3271060</v>
          </cell>
          <cell r="E307">
            <v>11528521</v>
          </cell>
          <cell r="F307">
            <v>1778098</v>
          </cell>
          <cell r="G307">
            <v>748561</v>
          </cell>
          <cell r="H307">
            <v>73234</v>
          </cell>
          <cell r="I307">
            <v>343495</v>
          </cell>
          <cell r="J307">
            <v>33443</v>
          </cell>
        </row>
        <row r="308">
          <cell r="A308" t="str">
            <v>CREME DE LEITE</v>
          </cell>
          <cell r="B308" t="str">
            <v>(3º Nível) CREME DE LEITE</v>
          </cell>
          <cell r="C308">
            <v>14423986</v>
          </cell>
          <cell r="D308">
            <v>6252410</v>
          </cell>
          <cell r="E308">
            <v>14496442</v>
          </cell>
          <cell r="F308">
            <v>6460618</v>
          </cell>
        </row>
        <row r="309">
          <cell r="A309" t="str">
            <v>DAMASCOS FRESCOS</v>
          </cell>
          <cell r="B309" t="str">
            <v>(3º Nível) DAMASCOS FRESCOS</v>
          </cell>
          <cell r="C309">
            <v>0</v>
          </cell>
          <cell r="D309">
            <v>0</v>
          </cell>
          <cell r="E309">
            <v>309</v>
          </cell>
          <cell r="F309">
            <v>111</v>
          </cell>
          <cell r="G309">
            <v>353239</v>
          </cell>
          <cell r="H309">
            <v>122687</v>
          </cell>
          <cell r="I309">
            <v>253116</v>
          </cell>
          <cell r="J309">
            <v>111103</v>
          </cell>
        </row>
        <row r="310">
          <cell r="A310" t="str">
            <v>DAMASCOS PREPARADOS OU CONSERVADOS</v>
          </cell>
          <cell r="B310" t="str">
            <v>(3º Nível) DAMASCOS PREPARADOS OU CONSERVADOS</v>
          </cell>
          <cell r="G310">
            <v>221260</v>
          </cell>
          <cell r="H310">
            <v>136475</v>
          </cell>
          <cell r="I310">
            <v>241759</v>
          </cell>
          <cell r="J310">
            <v>158527</v>
          </cell>
        </row>
        <row r="311">
          <cell r="A311" t="str">
            <v>DAMASCOS SECOS</v>
          </cell>
          <cell r="B311" t="str">
            <v>(3º Nível) DAMASCOS SECOS</v>
          </cell>
          <cell r="C311">
            <v>60</v>
          </cell>
          <cell r="D311">
            <v>7</v>
          </cell>
          <cell r="E311">
            <v>93097</v>
          </cell>
          <cell r="F311">
            <v>40170</v>
          </cell>
          <cell r="G311">
            <v>14324628</v>
          </cell>
          <cell r="H311">
            <v>4768562</v>
          </cell>
          <cell r="I311">
            <v>12156100</v>
          </cell>
          <cell r="J311">
            <v>4193846</v>
          </cell>
        </row>
        <row r="312">
          <cell r="A312" t="str">
            <v>DEMAIS  PRODUTOS LÁCTEOS</v>
          </cell>
          <cell r="B312" t="str">
            <v>(3º Nível) DEMAIS  PRODUTOS LÁCTEOS</v>
          </cell>
          <cell r="C312">
            <v>2388845</v>
          </cell>
          <cell r="D312">
            <v>870258</v>
          </cell>
          <cell r="E312">
            <v>396395</v>
          </cell>
          <cell r="F312">
            <v>341013</v>
          </cell>
          <cell r="G312">
            <v>7062157</v>
          </cell>
          <cell r="H312">
            <v>1601360</v>
          </cell>
          <cell r="I312">
            <v>19028546</v>
          </cell>
          <cell r="J312">
            <v>4704735</v>
          </cell>
        </row>
        <row r="313">
          <cell r="A313" t="str">
            <v>DEMAIS AÇÚCARES</v>
          </cell>
          <cell r="B313" t="str">
            <v>(3º Nível) DEMAIS AÇÚCARES</v>
          </cell>
          <cell r="C313">
            <v>17745277</v>
          </cell>
          <cell r="D313">
            <v>43377791</v>
          </cell>
          <cell r="E313">
            <v>11561677</v>
          </cell>
          <cell r="F313">
            <v>19922366</v>
          </cell>
          <cell r="G313">
            <v>42648731</v>
          </cell>
          <cell r="H313">
            <v>33475650</v>
          </cell>
          <cell r="I313">
            <v>42849758</v>
          </cell>
          <cell r="J313">
            <v>34787066</v>
          </cell>
        </row>
        <row r="314">
          <cell r="A314" t="str">
            <v>DEMAIS ÁLCOOIS</v>
          </cell>
          <cell r="B314" t="str">
            <v>(3º Nível) DEMAIS ÁLCOOIS</v>
          </cell>
          <cell r="C314">
            <v>8668116</v>
          </cell>
          <cell r="D314">
            <v>3538743</v>
          </cell>
          <cell r="E314">
            <v>7551673</v>
          </cell>
          <cell r="F314">
            <v>3178848</v>
          </cell>
          <cell r="G314">
            <v>10324690</v>
          </cell>
          <cell r="H314">
            <v>8006136</v>
          </cell>
          <cell r="I314">
            <v>11880195</v>
          </cell>
          <cell r="J314">
            <v>9146604</v>
          </cell>
        </row>
        <row r="315">
          <cell r="A315" t="str">
            <v>DEMAIS CARNES E MIUDEZAS</v>
          </cell>
          <cell r="B315" t="str">
            <v>(3º Nível) DEMAIS CARNES E MIUDEZAS</v>
          </cell>
          <cell r="C315">
            <v>263985071</v>
          </cell>
          <cell r="D315">
            <v>104730744</v>
          </cell>
          <cell r="E315">
            <v>289691072</v>
          </cell>
          <cell r="F315">
            <v>113010943</v>
          </cell>
          <cell r="G315">
            <v>65251</v>
          </cell>
          <cell r="H315">
            <v>59897</v>
          </cell>
          <cell r="I315">
            <v>191130</v>
          </cell>
          <cell r="J315">
            <v>25337</v>
          </cell>
        </row>
        <row r="316">
          <cell r="A316" t="str">
            <v>DEMAIS CEREAIS</v>
          </cell>
          <cell r="B316" t="str">
            <v>(3º Nível) DEMAIS CEREAIS</v>
          </cell>
          <cell r="C316">
            <v>18365</v>
          </cell>
          <cell r="D316">
            <v>5250</v>
          </cell>
          <cell r="E316">
            <v>72901</v>
          </cell>
          <cell r="F316">
            <v>108495</v>
          </cell>
          <cell r="G316">
            <v>3299303</v>
          </cell>
          <cell r="H316">
            <v>1575715</v>
          </cell>
          <cell r="I316">
            <v>5124023</v>
          </cell>
          <cell r="J316">
            <v>2027205</v>
          </cell>
        </row>
        <row r="317">
          <cell r="A317" t="str">
            <v>DEMAIS CRUSTÁCEOS E MOLUSCOS</v>
          </cell>
          <cell r="B317" t="str">
            <v>(3º Nível) DEMAIS CRUSTÁCEOS E MOLUSCOS</v>
          </cell>
          <cell r="C317">
            <v>602467</v>
          </cell>
          <cell r="D317">
            <v>17332</v>
          </cell>
          <cell r="E317">
            <v>295807</v>
          </cell>
          <cell r="F317">
            <v>34623</v>
          </cell>
          <cell r="G317">
            <v>31583380</v>
          </cell>
          <cell r="H317">
            <v>7946970</v>
          </cell>
          <cell r="I317">
            <v>24711766</v>
          </cell>
          <cell r="J317">
            <v>6099103</v>
          </cell>
        </row>
        <row r="318">
          <cell r="A318" t="str">
            <v>DEMAIS ESPECIARIAS</v>
          </cell>
          <cell r="B318" t="str">
            <v>(3º Nível) DEMAIS ESPECIARIAS</v>
          </cell>
          <cell r="C318">
            <v>6679241</v>
          </cell>
          <cell r="D318">
            <v>634107</v>
          </cell>
          <cell r="E318">
            <v>6470189</v>
          </cell>
          <cell r="F318">
            <v>1193883</v>
          </cell>
          <cell r="G318">
            <v>8137641</v>
          </cell>
          <cell r="H318">
            <v>3702714</v>
          </cell>
          <cell r="I318">
            <v>6902383</v>
          </cell>
          <cell r="J318">
            <v>3968267</v>
          </cell>
        </row>
        <row r="319">
          <cell r="A319" t="str">
            <v>DEMAIS FIBRAS E PRODUTOS TÊXTEIS</v>
          </cell>
          <cell r="B319" t="str">
            <v>(3º Nível) DEMAIS FIBRAS E PRODUTOS TÊXTEIS</v>
          </cell>
          <cell r="C319">
            <v>42260265</v>
          </cell>
          <cell r="D319">
            <v>25549276</v>
          </cell>
          <cell r="E319">
            <v>61792445</v>
          </cell>
          <cell r="F319">
            <v>44658427</v>
          </cell>
          <cell r="G319">
            <v>14348026</v>
          </cell>
          <cell r="H319">
            <v>10300272</v>
          </cell>
          <cell r="I319">
            <v>14528119</v>
          </cell>
          <cell r="J319">
            <v>11392825</v>
          </cell>
        </row>
        <row r="320">
          <cell r="A320" t="str">
            <v>DEMAIS GORDURAS LÁCTEAS</v>
          </cell>
          <cell r="B320" t="str">
            <v>(3º Nível) DEMAIS GORDURAS LÁCTEAS</v>
          </cell>
          <cell r="C320">
            <v>21069</v>
          </cell>
          <cell r="D320">
            <v>2742</v>
          </cell>
          <cell r="E320">
            <v>2859</v>
          </cell>
          <cell r="F320">
            <v>427</v>
          </cell>
          <cell r="G320">
            <v>9326277</v>
          </cell>
          <cell r="H320">
            <v>1485060</v>
          </cell>
          <cell r="I320">
            <v>13538603</v>
          </cell>
          <cell r="J320">
            <v>2269659</v>
          </cell>
        </row>
        <row r="321">
          <cell r="A321" t="str">
            <v>DEMAIS MADEIRAS E MANUFATURAS DE MADEIRAS</v>
          </cell>
          <cell r="B321" t="str">
            <v>(3º Nível) DEMAIS MADEIRAS E MANUFATURAS DE MADEIRAS</v>
          </cell>
          <cell r="C321">
            <v>181266691</v>
          </cell>
          <cell r="D321">
            <v>387920741</v>
          </cell>
          <cell r="E321">
            <v>189522987</v>
          </cell>
          <cell r="F321">
            <v>367824444</v>
          </cell>
          <cell r="G321">
            <v>55862826</v>
          </cell>
          <cell r="H321">
            <v>42929236</v>
          </cell>
          <cell r="I321">
            <v>62990438</v>
          </cell>
          <cell r="J321">
            <v>61074940</v>
          </cell>
        </row>
        <row r="322">
          <cell r="A322" t="str">
            <v>DEMAIS NOZES E CASTANHAS</v>
          </cell>
          <cell r="B322" t="str">
            <v>(3º Nível) DEMAIS NOZES E CASTANHAS</v>
          </cell>
          <cell r="C322">
            <v>8178768</v>
          </cell>
          <cell r="D322">
            <v>1330446</v>
          </cell>
          <cell r="E322">
            <v>7850639</v>
          </cell>
          <cell r="F322">
            <v>969097</v>
          </cell>
          <cell r="G322">
            <v>8157241</v>
          </cell>
          <cell r="H322">
            <v>1162640</v>
          </cell>
          <cell r="I322">
            <v>7353203</v>
          </cell>
          <cell r="J322">
            <v>1165008</v>
          </cell>
        </row>
        <row r="323">
          <cell r="A323" t="str">
            <v>DEMAIS OLEOS DE SOJA</v>
          </cell>
          <cell r="B323" t="str">
            <v>(3º Nível) DEMAIS OLEOS DE SOJA</v>
          </cell>
          <cell r="C323">
            <v>4611</v>
          </cell>
          <cell r="D323">
            <v>3026</v>
          </cell>
          <cell r="E323">
            <v>78928</v>
          </cell>
          <cell r="F323">
            <v>61936</v>
          </cell>
          <cell r="G323">
            <v>258740</v>
          </cell>
          <cell r="H323">
            <v>72153</v>
          </cell>
          <cell r="I323">
            <v>184859</v>
          </cell>
          <cell r="J323">
            <v>42621</v>
          </cell>
        </row>
        <row r="324">
          <cell r="A324" t="str">
            <v>DEMAIS OLEOS ESSENCIAIS</v>
          </cell>
          <cell r="B324" t="str">
            <v>(3º Nível) DEMAIS OLEOS ESSENCIAIS</v>
          </cell>
          <cell r="C324">
            <v>223990823</v>
          </cell>
          <cell r="D324">
            <v>32258416</v>
          </cell>
          <cell r="E324">
            <v>145760967</v>
          </cell>
          <cell r="F324">
            <v>24677760</v>
          </cell>
          <cell r="G324">
            <v>76224697</v>
          </cell>
          <cell r="H324">
            <v>2290138</v>
          </cell>
          <cell r="I324">
            <v>71057797</v>
          </cell>
          <cell r="J324">
            <v>1985035</v>
          </cell>
        </row>
        <row r="325">
          <cell r="A325" t="str">
            <v>DEMAIS OLEOS VEGETAIS</v>
          </cell>
          <cell r="B325" t="str">
            <v>(3º Nível) DEMAIS OLEOS VEGETAIS</v>
          </cell>
          <cell r="C325">
            <v>148725485</v>
          </cell>
          <cell r="D325">
            <v>308370139</v>
          </cell>
          <cell r="E325">
            <v>114469016</v>
          </cell>
          <cell r="F325">
            <v>327935813</v>
          </cell>
          <cell r="G325">
            <v>159820459</v>
          </cell>
          <cell r="H325">
            <v>73917957</v>
          </cell>
          <cell r="I325">
            <v>154312074</v>
          </cell>
          <cell r="J325">
            <v>69417249</v>
          </cell>
        </row>
        <row r="326">
          <cell r="A326" t="str">
            <v>DEMAIS PEIXES</v>
          </cell>
          <cell r="B326" t="str">
            <v>(3º Nível) DEMAIS PEIXES</v>
          </cell>
          <cell r="C326">
            <v>303127</v>
          </cell>
          <cell r="D326">
            <v>44307</v>
          </cell>
          <cell r="E326">
            <v>583351</v>
          </cell>
          <cell r="F326">
            <v>90095</v>
          </cell>
          <cell r="G326">
            <v>7673284</v>
          </cell>
          <cell r="H326">
            <v>1254341</v>
          </cell>
          <cell r="I326">
            <v>5685652</v>
          </cell>
          <cell r="J326">
            <v>756269</v>
          </cell>
        </row>
        <row r="327">
          <cell r="A327" t="str">
            <v>DEMAIS PREPARAÇÕES DE CARNES</v>
          </cell>
          <cell r="B327" t="str">
            <v>(3º Nível) DEMAIS PREPARAÇÕES DE CARNES</v>
          </cell>
          <cell r="C327">
            <v>97206147</v>
          </cell>
          <cell r="D327">
            <v>89864740</v>
          </cell>
          <cell r="E327">
            <v>112500185</v>
          </cell>
          <cell r="F327">
            <v>106291682</v>
          </cell>
          <cell r="G327">
            <v>4140534</v>
          </cell>
          <cell r="H327">
            <v>586722</v>
          </cell>
          <cell r="I327">
            <v>3427624</v>
          </cell>
          <cell r="J327">
            <v>493934</v>
          </cell>
        </row>
        <row r="328">
          <cell r="A328" t="str">
            <v>DEMAIS PRODUTOS DA INDÚSTRIA QUÍMICA , DE ORIGEM VEGETAL</v>
          </cell>
          <cell r="B328" t="str">
            <v>(3º Nível) DEMAIS PRODUTOS DA INDÚSTRIA QUÍMICA , DE ORIGEM VEGETAL</v>
          </cell>
          <cell r="C328">
            <v>247362</v>
          </cell>
          <cell r="D328">
            <v>119530</v>
          </cell>
          <cell r="E328">
            <v>465816</v>
          </cell>
          <cell r="F328">
            <v>194802</v>
          </cell>
          <cell r="G328">
            <v>7267708</v>
          </cell>
          <cell r="H328">
            <v>3762390</v>
          </cell>
          <cell r="I328">
            <v>6704576</v>
          </cell>
          <cell r="J328">
            <v>3499684</v>
          </cell>
        </row>
        <row r="329">
          <cell r="A329" t="str">
            <v>DEMAIS PRODUTOS DE COURO</v>
          </cell>
          <cell r="B329" t="str">
            <v>(3º Nível) DEMAIS PRODUTOS DE COURO</v>
          </cell>
          <cell r="C329">
            <v>26328020</v>
          </cell>
          <cell r="D329">
            <v>1848445</v>
          </cell>
          <cell r="E329">
            <v>18881150</v>
          </cell>
          <cell r="F329">
            <v>1019011</v>
          </cell>
          <cell r="G329">
            <v>53521572</v>
          </cell>
          <cell r="H329">
            <v>944547</v>
          </cell>
          <cell r="I329">
            <v>57616034</v>
          </cell>
          <cell r="J329">
            <v>808431</v>
          </cell>
        </row>
        <row r="330">
          <cell r="A330" t="str">
            <v>DEMAIS PRODUTOS E SUBPRODUTOS DA INDÚSTRIA DE MOAGEM</v>
          </cell>
          <cell r="B330" t="str">
            <v>(3º Nível) DEMAIS PRODUTOS E SUBPRODUTOS DA INDÚSTRIA DE MOAGEM</v>
          </cell>
          <cell r="C330">
            <v>6955906</v>
          </cell>
          <cell r="D330">
            <v>14446047</v>
          </cell>
          <cell r="E330">
            <v>5509026</v>
          </cell>
          <cell r="F330">
            <v>13154986</v>
          </cell>
          <cell r="G330">
            <v>3113888</v>
          </cell>
          <cell r="H330">
            <v>1940242</v>
          </cell>
          <cell r="I330">
            <v>2919171</v>
          </cell>
          <cell r="J330">
            <v>1639070</v>
          </cell>
        </row>
        <row r="331">
          <cell r="A331" t="str">
            <v>DEMAIS PRODUTOS HORTÍCOLAS CONGELADOS</v>
          </cell>
          <cell r="B331" t="str">
            <v>(3º Nível) DEMAIS PRODUTOS HORTÍCOLAS CONGELADOS</v>
          </cell>
          <cell r="C331">
            <v>81075</v>
          </cell>
          <cell r="D331">
            <v>39110</v>
          </cell>
          <cell r="E331">
            <v>255037</v>
          </cell>
          <cell r="F331">
            <v>263327</v>
          </cell>
          <cell r="G331">
            <v>12237069</v>
          </cell>
          <cell r="H331">
            <v>10835628</v>
          </cell>
          <cell r="I331">
            <v>11715235</v>
          </cell>
          <cell r="J331">
            <v>10403160</v>
          </cell>
        </row>
        <row r="332">
          <cell r="A332" t="str">
            <v>DEMAIS PRODUTOS HORTÍCOLAS, LEGUMINOSAS, RAÍZES E TUBÉRCULOS</v>
          </cell>
          <cell r="B332" t="str">
            <v>(3º Nível) DEMAIS PRODUTOS HORTÍCOLAS, LEGUMINOSAS, RAÍZES E TUBÉRCULOS</v>
          </cell>
          <cell r="C332">
            <v>25</v>
          </cell>
          <cell r="D332">
            <v>2</v>
          </cell>
          <cell r="E332">
            <v>2490</v>
          </cell>
          <cell r="F332">
            <v>3109</v>
          </cell>
        </row>
        <row r="333">
          <cell r="A333" t="str">
            <v>DEMAIS PRODUTOS HORTÍCOLAS, LEGUMINOSAS, RAÍZES E TUBÉRCULOS FRESCOS</v>
          </cell>
          <cell r="B333" t="str">
            <v>(3º Nível) DEMAIS PRODUTOS HORTÍCOLAS, LEGUMINOSAS, RAÍZES E TUBÉRCULOS FRESCOS</v>
          </cell>
          <cell r="C333">
            <v>3588021</v>
          </cell>
          <cell r="D333">
            <v>7496824</v>
          </cell>
          <cell r="E333">
            <v>6016960</v>
          </cell>
          <cell r="F333">
            <v>11778667</v>
          </cell>
          <cell r="G333">
            <v>224425</v>
          </cell>
          <cell r="H333">
            <v>494993</v>
          </cell>
          <cell r="I333">
            <v>167707</v>
          </cell>
          <cell r="J333">
            <v>1022705</v>
          </cell>
        </row>
        <row r="334">
          <cell r="A334" t="str">
            <v>DEMAIS PRODUTOS HORTÍCOLAS, LEGUMINOSAS, RAÍZES E TUBÉRCULOS PREPARADOS OU CONSERVADOS</v>
          </cell>
          <cell r="B334" t="str">
            <v>(3º Nível) DEMAIS PRODUTOS HORTÍCOLAS, LEGUMINOSAS, RAÍZES E TUBÉRCULOS PREPARADOS OU CONSERVADOS</v>
          </cell>
          <cell r="C334">
            <v>22156345</v>
          </cell>
          <cell r="D334">
            <v>20188507</v>
          </cell>
          <cell r="E334">
            <v>22148986</v>
          </cell>
          <cell r="F334">
            <v>18775103</v>
          </cell>
          <cell r="G334">
            <v>26487696</v>
          </cell>
          <cell r="H334">
            <v>39706682</v>
          </cell>
          <cell r="I334">
            <v>27946103</v>
          </cell>
          <cell r="J334">
            <v>34146090</v>
          </cell>
        </row>
        <row r="335">
          <cell r="A335" t="str">
            <v>DEMAIS PRODUTOS HORTÍCOLAS, LEGUMINOSAS, RAÍZES E TUBÉRCULOS SECOS</v>
          </cell>
          <cell r="B335" t="str">
            <v>(3º Nível) DEMAIS PRODUTOS HORTÍCOLAS, LEGUMINOSAS, RAÍZES E TUBÉRCULOS SECOS</v>
          </cell>
          <cell r="C335">
            <v>21959</v>
          </cell>
          <cell r="D335">
            <v>2925</v>
          </cell>
          <cell r="E335">
            <v>64495</v>
          </cell>
          <cell r="F335">
            <v>32377</v>
          </cell>
          <cell r="G335">
            <v>31340433</v>
          </cell>
          <cell r="H335">
            <v>10898081</v>
          </cell>
          <cell r="I335">
            <v>23602139</v>
          </cell>
          <cell r="J335">
            <v>12157824</v>
          </cell>
        </row>
        <row r="336">
          <cell r="A336" t="str">
            <v>DEMAIS SEMENTES</v>
          </cell>
          <cell r="B336" t="str">
            <v>(3º Nível) DEMAIS SEMENTES</v>
          </cell>
          <cell r="C336">
            <v>59899964</v>
          </cell>
          <cell r="D336">
            <v>10087978</v>
          </cell>
          <cell r="E336">
            <v>42860203</v>
          </cell>
          <cell r="F336">
            <v>9543597</v>
          </cell>
          <cell r="G336">
            <v>31538986</v>
          </cell>
          <cell r="H336">
            <v>6629488</v>
          </cell>
          <cell r="I336">
            <v>30017027</v>
          </cell>
          <cell r="J336">
            <v>5573484</v>
          </cell>
        </row>
        <row r="337">
          <cell r="A337" t="str">
            <v>DEMAIS SUCOS DE FRUTA</v>
          </cell>
          <cell r="B337" t="str">
            <v>(3º Nível) DEMAIS SUCOS DE FRUTA</v>
          </cell>
          <cell r="C337">
            <v>122718920</v>
          </cell>
          <cell r="D337">
            <v>66948932</v>
          </cell>
          <cell r="E337">
            <v>140097367</v>
          </cell>
          <cell r="F337">
            <v>67541030</v>
          </cell>
          <cell r="G337">
            <v>12877937</v>
          </cell>
          <cell r="H337">
            <v>4067518</v>
          </cell>
          <cell r="I337">
            <v>12138071</v>
          </cell>
          <cell r="J337">
            <v>3732909</v>
          </cell>
        </row>
        <row r="338">
          <cell r="A338" t="str">
            <v>DESPERDÍCIOS DE CACAU</v>
          </cell>
          <cell r="B338" t="str">
            <v>(3º Nível) DESPERDÍCIOS DE CACAU</v>
          </cell>
          <cell r="C338">
            <v>41989</v>
          </cell>
          <cell r="D338">
            <v>78058</v>
          </cell>
          <cell r="E338">
            <v>205143</v>
          </cell>
          <cell r="F338">
            <v>29520</v>
          </cell>
          <cell r="G338">
            <v>302682</v>
          </cell>
          <cell r="H338">
            <v>1396024</v>
          </cell>
          <cell r="I338">
            <v>452324</v>
          </cell>
          <cell r="J338">
            <v>2557892</v>
          </cell>
        </row>
        <row r="339">
          <cell r="A339" t="str">
            <v>DESPERDÍCIOS DE COUROS/PELES</v>
          </cell>
          <cell r="B339" t="str">
            <v>(3º Nível) DESPERDÍCIOS DE COUROS/PELES</v>
          </cell>
          <cell r="C339">
            <v>323679</v>
          </cell>
          <cell r="D339">
            <v>658658</v>
          </cell>
          <cell r="E339">
            <v>287305</v>
          </cell>
          <cell r="F339">
            <v>663944</v>
          </cell>
          <cell r="G339">
            <v>78634</v>
          </cell>
          <cell r="H339">
            <v>280830</v>
          </cell>
          <cell r="I339">
            <v>62901</v>
          </cell>
          <cell r="J339">
            <v>224640</v>
          </cell>
        </row>
        <row r="340">
          <cell r="A340" t="str">
            <v>DESPERDÍCIOS DE FUMO</v>
          </cell>
          <cell r="B340" t="str">
            <v>(3º Nível) DESPERDÍCIOS DE FUMO</v>
          </cell>
          <cell r="C340">
            <v>54926280</v>
          </cell>
          <cell r="D340">
            <v>111981588</v>
          </cell>
          <cell r="E340">
            <v>48182154</v>
          </cell>
          <cell r="F340">
            <v>122681545</v>
          </cell>
          <cell r="G340">
            <v>1671906</v>
          </cell>
          <cell r="H340">
            <v>2299120</v>
          </cell>
          <cell r="I340">
            <v>552899</v>
          </cell>
          <cell r="J340">
            <v>1612690</v>
          </cell>
        </row>
        <row r="341">
          <cell r="A341" t="str">
            <v>DOCE DE LEITE</v>
          </cell>
          <cell r="B341" t="str">
            <v>(3º Nível) DOCE DE LEITE</v>
          </cell>
          <cell r="C341">
            <v>580726</v>
          </cell>
          <cell r="D341">
            <v>204098</v>
          </cell>
          <cell r="E341">
            <v>523223</v>
          </cell>
          <cell r="F341">
            <v>212464</v>
          </cell>
          <cell r="G341">
            <v>2518988</v>
          </cell>
          <cell r="H341">
            <v>870838</v>
          </cell>
          <cell r="I341">
            <v>2414578</v>
          </cell>
          <cell r="J341">
            <v>926473</v>
          </cell>
        </row>
        <row r="342">
          <cell r="A342" t="str">
            <v>DURIOES</v>
          </cell>
          <cell r="B342" t="str">
            <v>(3º Nível) DURIOES</v>
          </cell>
          <cell r="C342">
            <v>0</v>
          </cell>
          <cell r="D342">
            <v>0</v>
          </cell>
          <cell r="E342">
            <v>3734</v>
          </cell>
          <cell r="F342">
            <v>449</v>
          </cell>
        </row>
        <row r="343">
          <cell r="A343" t="str">
            <v>ENZIMAS E SEUS CONCENTRADOS</v>
          </cell>
          <cell r="B343" t="str">
            <v>(3º Nível) ENZIMAS E SEUS CONCENTRADOS</v>
          </cell>
          <cell r="C343">
            <v>53454682</v>
          </cell>
          <cell r="D343">
            <v>6353557</v>
          </cell>
          <cell r="E343">
            <v>49206703</v>
          </cell>
          <cell r="F343">
            <v>6557614</v>
          </cell>
          <cell r="G343">
            <v>156482133</v>
          </cell>
          <cell r="H343">
            <v>17853369</v>
          </cell>
          <cell r="I343">
            <v>150239744</v>
          </cell>
          <cell r="J343">
            <v>17557971</v>
          </cell>
        </row>
        <row r="344">
          <cell r="A344" t="str">
            <v>ERVILHAS</v>
          </cell>
          <cell r="B344" t="str">
            <v>(3º Nível) ERVILHAS</v>
          </cell>
          <cell r="C344">
            <v>425</v>
          </cell>
          <cell r="D344">
            <v>270</v>
          </cell>
          <cell r="E344">
            <v>15384</v>
          </cell>
          <cell r="F344">
            <v>5038</v>
          </cell>
        </row>
        <row r="345">
          <cell r="A345" t="str">
            <v>ERVILHAS CONGELADAS</v>
          </cell>
          <cell r="B345" t="str">
            <v>(3º Nível) ERVILHAS CONGELADAS</v>
          </cell>
          <cell r="C345">
            <v>0</v>
          </cell>
          <cell r="D345">
            <v>0</v>
          </cell>
          <cell r="E345">
            <v>25171</v>
          </cell>
          <cell r="F345">
            <v>13035</v>
          </cell>
          <cell r="G345">
            <v>8303538</v>
          </cell>
          <cell r="H345">
            <v>7908467</v>
          </cell>
          <cell r="I345">
            <v>8640685</v>
          </cell>
          <cell r="J345">
            <v>8674875</v>
          </cell>
        </row>
        <row r="346">
          <cell r="A346" t="str">
            <v>ERVILHAS PREPARADAS OU CONSERVADAS</v>
          </cell>
          <cell r="B346" t="str">
            <v>(3º Nível) ERVILHAS PREPARADAS OU CONSERVADAS</v>
          </cell>
          <cell r="C346">
            <v>4287361</v>
          </cell>
          <cell r="D346">
            <v>5444912</v>
          </cell>
          <cell r="E346">
            <v>5218197</v>
          </cell>
          <cell r="F346">
            <v>6818068</v>
          </cell>
          <cell r="G346">
            <v>219836</v>
          </cell>
          <cell r="H346">
            <v>159195</v>
          </cell>
          <cell r="I346">
            <v>122336</v>
          </cell>
          <cell r="J346">
            <v>75909</v>
          </cell>
        </row>
        <row r="347">
          <cell r="A347" t="str">
            <v>ERVILHAS SECAS</v>
          </cell>
          <cell r="B347" t="str">
            <v>(3º Nível) ERVILHAS SECAS</v>
          </cell>
          <cell r="C347">
            <v>384107</v>
          </cell>
          <cell r="D347">
            <v>416355</v>
          </cell>
          <cell r="E347">
            <v>10074</v>
          </cell>
          <cell r="F347">
            <v>2399</v>
          </cell>
          <cell r="G347">
            <v>12957653</v>
          </cell>
          <cell r="H347">
            <v>34698669</v>
          </cell>
          <cell r="I347">
            <v>14236170</v>
          </cell>
          <cell r="J347">
            <v>34264281</v>
          </cell>
        </row>
        <row r="348">
          <cell r="A348" t="str">
            <v>ESPINAFRES CONGELADOS</v>
          </cell>
          <cell r="B348" t="str">
            <v>(3º Nível) ESPINAFRES CONGELADOS</v>
          </cell>
          <cell r="C348">
            <v>0</v>
          </cell>
          <cell r="D348">
            <v>0</v>
          </cell>
          <cell r="E348">
            <v>36255</v>
          </cell>
          <cell r="F348">
            <v>18080</v>
          </cell>
          <cell r="G348">
            <v>1003772</v>
          </cell>
          <cell r="H348">
            <v>1092925</v>
          </cell>
          <cell r="I348">
            <v>1101896</v>
          </cell>
          <cell r="J348">
            <v>1235049</v>
          </cell>
        </row>
        <row r="349">
          <cell r="A349" t="str">
            <v>ESSÊNCIAS DERIVADAS DE MADEIRA</v>
          </cell>
          <cell r="B349" t="str">
            <v>(3º Nível) ESSÊNCIAS DERIVADAS DE MADEIRA</v>
          </cell>
          <cell r="C349">
            <v>51354601</v>
          </cell>
          <cell r="D349">
            <v>21274590</v>
          </cell>
          <cell r="E349">
            <v>115383960</v>
          </cell>
          <cell r="F349">
            <v>27969845</v>
          </cell>
          <cell r="G349">
            <v>1211535</v>
          </cell>
          <cell r="H349">
            <v>391271</v>
          </cell>
          <cell r="I349">
            <v>1682069</v>
          </cell>
          <cell r="J349">
            <v>412088</v>
          </cell>
        </row>
        <row r="350">
          <cell r="A350" t="str">
            <v>EXTRATO DE MALTE</v>
          </cell>
          <cell r="B350" t="str">
            <v>(3º Nível) EXTRATO DE MALTE</v>
          </cell>
          <cell r="C350">
            <v>1787933</v>
          </cell>
          <cell r="D350">
            <v>984042</v>
          </cell>
          <cell r="E350">
            <v>1287426</v>
          </cell>
          <cell r="F350">
            <v>671088</v>
          </cell>
          <cell r="G350">
            <v>857943</v>
          </cell>
          <cell r="H350">
            <v>298785</v>
          </cell>
          <cell r="I350">
            <v>708673</v>
          </cell>
          <cell r="J350">
            <v>290497</v>
          </cell>
        </row>
        <row r="351">
          <cell r="A351" t="str">
            <v>EXTRATOS TANANTES DE ORIGEM VEGETAL, TANINOS E SEUS DERIVADOS</v>
          </cell>
          <cell r="B351" t="str">
            <v>(3º Nível) EXTRATOS TANANTES DE ORIGEM VEGETAL, TANINOS E SEUS DERIVADOS</v>
          </cell>
          <cell r="C351">
            <v>49909792</v>
          </cell>
          <cell r="D351">
            <v>29508269</v>
          </cell>
          <cell r="E351">
            <v>48092689</v>
          </cell>
          <cell r="F351">
            <v>28256969</v>
          </cell>
          <cell r="G351">
            <v>6913888</v>
          </cell>
          <cell r="H351">
            <v>3231019</v>
          </cell>
          <cell r="I351">
            <v>7114341</v>
          </cell>
          <cell r="J351">
            <v>3339431</v>
          </cell>
        </row>
        <row r="352">
          <cell r="A352" t="str">
            <v>EXTRATOS, ESSÊNCIAS E CONCENTRADOS DE CAFÉ</v>
          </cell>
          <cell r="B352" t="str">
            <v>(3º Nível) EXTRATOS, ESSÊNCIAS E CONCENTRADOS DE CAFÉ</v>
          </cell>
          <cell r="C352">
            <v>78140646</v>
          </cell>
          <cell r="D352">
            <v>15198288</v>
          </cell>
          <cell r="E352">
            <v>53332913</v>
          </cell>
          <cell r="F352">
            <v>11321010</v>
          </cell>
          <cell r="G352">
            <v>6530169</v>
          </cell>
          <cell r="H352">
            <v>695472</v>
          </cell>
          <cell r="I352">
            <v>4558633</v>
          </cell>
          <cell r="J352">
            <v>483520</v>
          </cell>
        </row>
        <row r="353">
          <cell r="A353" t="str">
            <v>EXTRATOS, ESSÊNCIAS E PREPARAÇÕES DE CHÁS E MATE</v>
          </cell>
          <cell r="B353" t="str">
            <v>(3º Nível) EXTRATOS, ESSÊNCIAS E PREPARAÇÕES DE CHÁS E MATE</v>
          </cell>
          <cell r="C353">
            <v>352965</v>
          </cell>
          <cell r="D353">
            <v>77298</v>
          </cell>
          <cell r="E353">
            <v>917981</v>
          </cell>
          <cell r="F353">
            <v>122386</v>
          </cell>
          <cell r="G353">
            <v>11745876</v>
          </cell>
          <cell r="H353">
            <v>687446</v>
          </cell>
          <cell r="I353">
            <v>6562855</v>
          </cell>
          <cell r="J353">
            <v>537447</v>
          </cell>
        </row>
        <row r="354">
          <cell r="A354" t="str">
            <v>FARELO DE SOJA</v>
          </cell>
          <cell r="B354" t="str">
            <v>(3º Nível) FARELO DE SOJA</v>
          </cell>
          <cell r="C354">
            <v>5590352117</v>
          </cell>
          <cell r="D354">
            <v>15138040778</v>
          </cell>
          <cell r="E354">
            <v>6193005935</v>
          </cell>
          <cell r="F354">
            <v>16231504825</v>
          </cell>
          <cell r="G354">
            <v>1002194</v>
          </cell>
          <cell r="H354">
            <v>1503017</v>
          </cell>
          <cell r="I354">
            <v>780700</v>
          </cell>
          <cell r="J354">
            <v>1188392</v>
          </cell>
        </row>
        <row r="355">
          <cell r="A355" t="str">
            <v>FARELO, SÊMEAS E OUTROS RESÍDUOS  DE TRIGO</v>
          </cell>
          <cell r="B355" t="str">
            <v>(3º Nível) FARELO, SÊMEAS E OUTROS RESÍDUOS  DE TRIGO</v>
          </cell>
          <cell r="C355">
            <v>135</v>
          </cell>
          <cell r="D355">
            <v>98</v>
          </cell>
          <cell r="E355">
            <v>43292</v>
          </cell>
          <cell r="F355">
            <v>212627</v>
          </cell>
          <cell r="G355">
            <v>509774</v>
          </cell>
          <cell r="H355">
            <v>1268362</v>
          </cell>
          <cell r="I355">
            <v>357045</v>
          </cell>
          <cell r="J355">
            <v>585169</v>
          </cell>
        </row>
        <row r="356">
          <cell r="A356" t="str">
            <v>FARELOS DE OLEAGINOSAS</v>
          </cell>
          <cell r="B356" t="str">
            <v>(3º Nível) FARELOS DE OLEAGINOSAS</v>
          </cell>
          <cell r="C356">
            <v>3367269</v>
          </cell>
          <cell r="D356">
            <v>14441529</v>
          </cell>
          <cell r="E356">
            <v>3883754</v>
          </cell>
          <cell r="F356">
            <v>8931733</v>
          </cell>
          <cell r="G356">
            <v>778487</v>
          </cell>
          <cell r="H356">
            <v>359244</v>
          </cell>
          <cell r="I356">
            <v>787748</v>
          </cell>
          <cell r="J356">
            <v>423724</v>
          </cell>
        </row>
        <row r="357">
          <cell r="A357" t="str">
            <v>FARINHA DE BATATA</v>
          </cell>
          <cell r="B357" t="str">
            <v>(3º Nível) FARINHA DE BATATA</v>
          </cell>
          <cell r="C357">
            <v>94315</v>
          </cell>
          <cell r="D357">
            <v>72495</v>
          </cell>
          <cell r="E357">
            <v>116477</v>
          </cell>
          <cell r="F357">
            <v>78290</v>
          </cell>
          <cell r="G357">
            <v>9592354</v>
          </cell>
          <cell r="H357">
            <v>7298862</v>
          </cell>
          <cell r="I357">
            <v>8933827</v>
          </cell>
          <cell r="J357">
            <v>6406529</v>
          </cell>
        </row>
        <row r="358">
          <cell r="A358" t="str">
            <v>FARINHA DE MILHO</v>
          </cell>
          <cell r="B358" t="str">
            <v>(3º Nível) FARINHA DE MILHO</v>
          </cell>
          <cell r="C358">
            <v>52198989</v>
          </cell>
          <cell r="D358">
            <v>167798799</v>
          </cell>
          <cell r="E358">
            <v>37274535</v>
          </cell>
          <cell r="F358">
            <v>126361268</v>
          </cell>
          <cell r="G358">
            <v>209428</v>
          </cell>
          <cell r="H358">
            <v>206749</v>
          </cell>
          <cell r="I358">
            <v>147318</v>
          </cell>
          <cell r="J358">
            <v>124979</v>
          </cell>
        </row>
        <row r="359">
          <cell r="A359" t="str">
            <v>FARINHA DE TRIGO</v>
          </cell>
          <cell r="B359" t="str">
            <v>(3º Nível) FARINHA DE TRIGO</v>
          </cell>
          <cell r="C359">
            <v>10084865</v>
          </cell>
          <cell r="D359">
            <v>16577793</v>
          </cell>
          <cell r="E359">
            <v>3932489</v>
          </cell>
          <cell r="F359">
            <v>5660891</v>
          </cell>
          <cell r="G359">
            <v>119323959</v>
          </cell>
          <cell r="H359">
            <v>406415703</v>
          </cell>
          <cell r="I359">
            <v>124154610</v>
          </cell>
          <cell r="J359">
            <v>350126678</v>
          </cell>
        </row>
        <row r="360">
          <cell r="A360" t="str">
            <v>FARINHAS DE CARNE, EXTRATOS E MIUDEZAS</v>
          </cell>
          <cell r="B360" t="str">
            <v>(3º Nível) FARINHAS DE CARNE, EXTRATOS E MIUDEZAS</v>
          </cell>
          <cell r="C360">
            <v>109902867</v>
          </cell>
          <cell r="D360">
            <v>178468505</v>
          </cell>
          <cell r="E360">
            <v>124266288</v>
          </cell>
          <cell r="F360">
            <v>183090236</v>
          </cell>
          <cell r="G360">
            <v>7414779</v>
          </cell>
          <cell r="H360">
            <v>3886250</v>
          </cell>
          <cell r="I360">
            <v>8304727</v>
          </cell>
          <cell r="J360">
            <v>5167981</v>
          </cell>
        </row>
        <row r="361">
          <cell r="A361" t="str">
            <v>FÉCULA DE BATATA</v>
          </cell>
          <cell r="B361" t="str">
            <v>(3º Nível) FÉCULA DE BATATA</v>
          </cell>
          <cell r="C361">
            <v>2923</v>
          </cell>
          <cell r="D361">
            <v>458</v>
          </cell>
          <cell r="E361">
            <v>11495</v>
          </cell>
          <cell r="F361">
            <v>2041</v>
          </cell>
          <cell r="G361">
            <v>1331342</v>
          </cell>
          <cell r="H361">
            <v>1702477</v>
          </cell>
          <cell r="I361">
            <v>1433196</v>
          </cell>
          <cell r="J361">
            <v>1677191</v>
          </cell>
        </row>
        <row r="362">
          <cell r="A362" t="str">
            <v>FÉCULA DE MANDIOCA</v>
          </cell>
          <cell r="B362" t="str">
            <v>(3º Nível) FÉCULA DE MANDIOCA</v>
          </cell>
          <cell r="C362">
            <v>4663238</v>
          </cell>
          <cell r="D362">
            <v>4190643</v>
          </cell>
          <cell r="E362">
            <v>5570401</v>
          </cell>
          <cell r="F362">
            <v>5855828</v>
          </cell>
          <cell r="G362">
            <v>6674609</v>
          </cell>
          <cell r="H362">
            <v>13512981</v>
          </cell>
          <cell r="I362">
            <v>363844</v>
          </cell>
          <cell r="J362">
            <v>680112</v>
          </cell>
        </row>
        <row r="363">
          <cell r="A363" t="str">
            <v>FEIJÃO</v>
          </cell>
          <cell r="B363" t="str">
            <v>(3º Nível) FEIJÃO</v>
          </cell>
          <cell r="C363">
            <v>0</v>
          </cell>
          <cell r="D363">
            <v>0</v>
          </cell>
          <cell r="E363">
            <v>9726</v>
          </cell>
          <cell r="F363">
            <v>4601</v>
          </cell>
        </row>
        <row r="364">
          <cell r="A364" t="str">
            <v>FEIJÕES PREPARADOS OU CONSERVADOS</v>
          </cell>
          <cell r="B364" t="str">
            <v>(3º Nível) FEIJÕES PREPARADOS OU CONSERVADOS</v>
          </cell>
          <cell r="C364">
            <v>106630</v>
          </cell>
          <cell r="D364">
            <v>89626</v>
          </cell>
          <cell r="E364">
            <v>719897</v>
          </cell>
          <cell r="F364">
            <v>731382</v>
          </cell>
          <cell r="G364">
            <v>139918</v>
          </cell>
          <cell r="H364">
            <v>86684</v>
          </cell>
          <cell r="I364">
            <v>237069</v>
          </cell>
          <cell r="J364">
            <v>122263</v>
          </cell>
        </row>
        <row r="365">
          <cell r="A365" t="str">
            <v>FEIJÕES SECOS</v>
          </cell>
          <cell r="B365" t="str">
            <v>(3º Nível) FEIJÕES SECOS</v>
          </cell>
          <cell r="C365">
            <v>85206841</v>
          </cell>
          <cell r="D365">
            <v>140047279</v>
          </cell>
          <cell r="E365">
            <v>94935539</v>
          </cell>
          <cell r="F365">
            <v>167234220</v>
          </cell>
          <cell r="G365">
            <v>93169095</v>
          </cell>
          <cell r="H365">
            <v>134702543</v>
          </cell>
          <cell r="I365">
            <v>75651045</v>
          </cell>
          <cell r="J365">
            <v>113943827</v>
          </cell>
        </row>
        <row r="366">
          <cell r="A366" t="str">
            <v>FIAPOS E DESPERDÍCIOS DE ALGODÃO</v>
          </cell>
          <cell r="B366" t="str">
            <v>(3º Nível) FIAPOS E DESPERDÍCIOS DE ALGODÃO</v>
          </cell>
          <cell r="C366">
            <v>2439610</v>
          </cell>
          <cell r="D366">
            <v>3663357</v>
          </cell>
          <cell r="E366">
            <v>873778</v>
          </cell>
          <cell r="F366">
            <v>1375229</v>
          </cell>
          <cell r="G366">
            <v>3299382</v>
          </cell>
          <cell r="H366">
            <v>7610109</v>
          </cell>
          <cell r="I366">
            <v>4634854</v>
          </cell>
          <cell r="J366">
            <v>9462747</v>
          </cell>
        </row>
        <row r="367">
          <cell r="A367" t="str">
            <v>FIAPOS E DESPERDÍCIOS DE LÃ OU PELOS FINOS</v>
          </cell>
          <cell r="B367" t="str">
            <v>(3º Nível) FIAPOS E DESPERDÍCIOS DE LÃ OU PELOS FINOS</v>
          </cell>
          <cell r="C367">
            <v>211935</v>
          </cell>
          <cell r="D367">
            <v>76917</v>
          </cell>
          <cell r="E367">
            <v>375445</v>
          </cell>
          <cell r="F367">
            <v>151457</v>
          </cell>
          <cell r="G367">
            <v>425471</v>
          </cell>
          <cell r="H367">
            <v>152229</v>
          </cell>
          <cell r="I367">
            <v>491560</v>
          </cell>
          <cell r="J367">
            <v>126862</v>
          </cell>
        </row>
        <row r="368">
          <cell r="A368" t="str">
            <v>FIGOS FRESCOS</v>
          </cell>
          <cell r="B368" t="str">
            <v>(3º Nível) FIGOS FRESCOS</v>
          </cell>
          <cell r="C368">
            <v>6942856</v>
          </cell>
          <cell r="D368">
            <v>1340893</v>
          </cell>
          <cell r="E368">
            <v>6403974</v>
          </cell>
          <cell r="F368">
            <v>1359004</v>
          </cell>
        </row>
        <row r="369">
          <cell r="A369" t="str">
            <v>FIGOS SECOS</v>
          </cell>
          <cell r="B369" t="str">
            <v>(3º Nível) FIGOS SECOS</v>
          </cell>
          <cell r="C369">
            <v>18617</v>
          </cell>
          <cell r="D369">
            <v>6336</v>
          </cell>
          <cell r="E369">
            <v>472</v>
          </cell>
          <cell r="F369">
            <v>127</v>
          </cell>
          <cell r="G369">
            <v>1754531</v>
          </cell>
          <cell r="H369">
            <v>411395</v>
          </cell>
          <cell r="I369">
            <v>1522163</v>
          </cell>
          <cell r="J369">
            <v>448536</v>
          </cell>
        </row>
        <row r="370">
          <cell r="A370" t="str">
            <v>FILES DE PARGOS, CONGELADOS</v>
          </cell>
          <cell r="B370" t="str">
            <v>(3º Nível) FILES DE PARGOS, CONGELADOS</v>
          </cell>
          <cell r="C370">
            <v>996282</v>
          </cell>
          <cell r="D370">
            <v>74874</v>
          </cell>
          <cell r="E370">
            <v>1544415</v>
          </cell>
          <cell r="F370">
            <v>116770</v>
          </cell>
        </row>
        <row r="371">
          <cell r="A371" t="str">
            <v>FILES DE TILÁPIA, CONGELADOS</v>
          </cell>
          <cell r="B371" t="str">
            <v>(3º Nível) FILES DE TILÁPIA, CONGELADOS</v>
          </cell>
          <cell r="C371">
            <v>113534</v>
          </cell>
          <cell r="D371">
            <v>20444</v>
          </cell>
          <cell r="E371">
            <v>676810</v>
          </cell>
          <cell r="F371">
            <v>167138</v>
          </cell>
        </row>
        <row r="372">
          <cell r="A372" t="str">
            <v>FIOS E DESPERDÍCIOS DE SEDA</v>
          </cell>
          <cell r="B372" t="str">
            <v>(3º Nível) FIOS E DESPERDÍCIOS DE SEDA</v>
          </cell>
          <cell r="C372">
            <v>33455061</v>
          </cell>
          <cell r="D372">
            <v>606321</v>
          </cell>
          <cell r="E372">
            <v>30649231</v>
          </cell>
          <cell r="F372">
            <v>530791</v>
          </cell>
          <cell r="G372">
            <v>1637171</v>
          </cell>
          <cell r="H372">
            <v>7823</v>
          </cell>
          <cell r="I372">
            <v>1215316</v>
          </cell>
          <cell r="J372">
            <v>2956</v>
          </cell>
        </row>
        <row r="373">
          <cell r="A373" t="str">
            <v>FIOS E TECIDOS DE LÃ OU DE PELOS FINOS</v>
          </cell>
          <cell r="B373" t="str">
            <v>(3º Nível) FIOS E TECIDOS DE LÃ OU DE PELOS FINOS</v>
          </cell>
          <cell r="C373">
            <v>1438629</v>
          </cell>
          <cell r="D373">
            <v>63831</v>
          </cell>
          <cell r="E373">
            <v>1253276</v>
          </cell>
          <cell r="F373">
            <v>67099</v>
          </cell>
          <cell r="G373">
            <v>5130684</v>
          </cell>
          <cell r="H373">
            <v>153353</v>
          </cell>
          <cell r="I373">
            <v>3636800</v>
          </cell>
          <cell r="J373">
            <v>78507</v>
          </cell>
        </row>
        <row r="374">
          <cell r="A374" t="str">
            <v>FIOS, LINHAS E TECIDOS DE ALGODÃO</v>
          </cell>
          <cell r="B374" t="str">
            <v>(3º Nível) FIOS, LINHAS E TECIDOS DE ALGODÃO</v>
          </cell>
          <cell r="C374">
            <v>144670423</v>
          </cell>
          <cell r="D374">
            <v>21868616</v>
          </cell>
          <cell r="E374">
            <v>138722179</v>
          </cell>
          <cell r="F374">
            <v>23437600</v>
          </cell>
          <cell r="G374">
            <v>162080369</v>
          </cell>
          <cell r="H374">
            <v>36994203</v>
          </cell>
          <cell r="I374">
            <v>124349322</v>
          </cell>
          <cell r="J374">
            <v>26523300</v>
          </cell>
        </row>
        <row r="375">
          <cell r="A375" t="str">
            <v>FLORES  DE CORTES FRESCAS</v>
          </cell>
          <cell r="B375" t="str">
            <v>(3º Nível) FLORES  DE CORTES FRESCAS</v>
          </cell>
          <cell r="C375">
            <v>200576</v>
          </cell>
          <cell r="D375">
            <v>30581</v>
          </cell>
          <cell r="E375">
            <v>144369</v>
          </cell>
          <cell r="F375">
            <v>20250</v>
          </cell>
          <cell r="G375">
            <v>6526270</v>
          </cell>
          <cell r="H375">
            <v>1385562</v>
          </cell>
          <cell r="I375">
            <v>5555794</v>
          </cell>
          <cell r="J375">
            <v>1093670</v>
          </cell>
        </row>
        <row r="376">
          <cell r="A376" t="str">
            <v>FOLHAGENS, FOLHAS E RAMOS DE PLANTAS CORTADAS FRESCAS</v>
          </cell>
          <cell r="B376" t="str">
            <v>(3º Nível) FOLHAGENS, FOLHAS E RAMOS DE PLANTAS CORTADAS FRESCAS</v>
          </cell>
          <cell r="C376">
            <v>1313334</v>
          </cell>
          <cell r="D376">
            <v>279916</v>
          </cell>
          <cell r="E376">
            <v>1555741</v>
          </cell>
          <cell r="F376">
            <v>268663</v>
          </cell>
          <cell r="G376">
            <v>40678</v>
          </cell>
          <cell r="H376">
            <v>5002</v>
          </cell>
          <cell r="I376">
            <v>56804</v>
          </cell>
          <cell r="J376">
            <v>9235</v>
          </cell>
        </row>
        <row r="377">
          <cell r="A377" t="str">
            <v>FUMO MANUFATURADO</v>
          </cell>
          <cell r="B377" t="str">
            <v>(3º Nível) FUMO MANUFATURADO</v>
          </cell>
          <cell r="C377">
            <v>81176962</v>
          </cell>
          <cell r="D377">
            <v>17712169</v>
          </cell>
          <cell r="E377">
            <v>71879951</v>
          </cell>
          <cell r="F377">
            <v>18170178</v>
          </cell>
          <cell r="G377">
            <v>7157419</v>
          </cell>
          <cell r="H377">
            <v>2354908</v>
          </cell>
          <cell r="I377">
            <v>13573450</v>
          </cell>
          <cell r="J377">
            <v>3104456</v>
          </cell>
        </row>
        <row r="378">
          <cell r="A378" t="str">
            <v>FUMO NÃO MANUFATURADO</v>
          </cell>
          <cell r="B378" t="str">
            <v>(3º Nível) FUMO NÃO MANUFATURADO</v>
          </cell>
          <cell r="C378">
            <v>2136690215</v>
          </cell>
          <cell r="D378">
            <v>375341769</v>
          </cell>
          <cell r="E378">
            <v>1978293822</v>
          </cell>
          <cell r="F378">
            <v>365856540</v>
          </cell>
          <cell r="G378">
            <v>23587659</v>
          </cell>
          <cell r="H378">
            <v>5198858</v>
          </cell>
          <cell r="I378">
            <v>24543212</v>
          </cell>
          <cell r="J378">
            <v>5174399</v>
          </cell>
        </row>
        <row r="379">
          <cell r="A379" t="str">
            <v>GALOS E GALINHAS VIVOS</v>
          </cell>
          <cell r="B379" t="str">
            <v>(3º Nível) GALOS E GALINHAS VIVOS</v>
          </cell>
          <cell r="C379">
            <v>69241241</v>
          </cell>
          <cell r="D379">
            <v>959528</v>
          </cell>
          <cell r="E379">
            <v>84887897</v>
          </cell>
          <cell r="F379">
            <v>1059725</v>
          </cell>
          <cell r="G379">
            <v>2090958</v>
          </cell>
          <cell r="H379">
            <v>4349</v>
          </cell>
          <cell r="I379">
            <v>3860203</v>
          </cell>
          <cell r="J379">
            <v>1848</v>
          </cell>
        </row>
        <row r="380">
          <cell r="A380" t="str">
            <v>GELATINAS</v>
          </cell>
          <cell r="B380" t="str">
            <v>(3º Nível) GELATINAS</v>
          </cell>
          <cell r="C380">
            <v>250312171</v>
          </cell>
          <cell r="D380">
            <v>48269198</v>
          </cell>
          <cell r="E380">
            <v>267974328</v>
          </cell>
          <cell r="F380">
            <v>52305874</v>
          </cell>
          <cell r="G380">
            <v>8644454</v>
          </cell>
          <cell r="H380">
            <v>1216175</v>
          </cell>
          <cell r="I380">
            <v>6737013</v>
          </cell>
          <cell r="J380">
            <v>992646</v>
          </cell>
        </row>
        <row r="381">
          <cell r="A381" t="str">
            <v>GEMAS DE OVOS</v>
          </cell>
          <cell r="B381" t="str">
            <v>(3º Nível) GEMAS DE OVOS</v>
          </cell>
          <cell r="C381">
            <v>559847</v>
          </cell>
          <cell r="D381">
            <v>159617</v>
          </cell>
          <cell r="E381">
            <v>764674</v>
          </cell>
          <cell r="F381">
            <v>326876</v>
          </cell>
          <cell r="G381">
            <v>439670</v>
          </cell>
          <cell r="H381">
            <v>62810</v>
          </cell>
          <cell r="I381">
            <v>0</v>
          </cell>
          <cell r="J381">
            <v>0</v>
          </cell>
        </row>
        <row r="382">
          <cell r="A382" t="str">
            <v>GENGIBRE</v>
          </cell>
          <cell r="B382" t="str">
            <v>(3º Nível) GENGIBRE</v>
          </cell>
          <cell r="C382">
            <v>10283529</v>
          </cell>
          <cell r="D382">
            <v>7176169</v>
          </cell>
          <cell r="E382">
            <v>15311603</v>
          </cell>
          <cell r="F382">
            <v>16238167</v>
          </cell>
          <cell r="G382">
            <v>775655</v>
          </cell>
          <cell r="H382">
            <v>393238</v>
          </cell>
          <cell r="I382">
            <v>753998</v>
          </cell>
          <cell r="J382">
            <v>396412</v>
          </cell>
        </row>
        <row r="383">
          <cell r="A383" t="str">
            <v>GLUTEN DE TRIGO</v>
          </cell>
          <cell r="B383" t="str">
            <v>(3º Nível) GLUTEN DE TRIGO</v>
          </cell>
          <cell r="C383">
            <v>68</v>
          </cell>
          <cell r="D383">
            <v>25</v>
          </cell>
          <cell r="E383">
            <v>2384</v>
          </cell>
          <cell r="F383">
            <v>1411</v>
          </cell>
          <cell r="G383">
            <v>31143040</v>
          </cell>
          <cell r="H383">
            <v>18966875</v>
          </cell>
          <cell r="I383">
            <v>30591875</v>
          </cell>
          <cell r="J383">
            <v>18393575</v>
          </cell>
        </row>
        <row r="384">
          <cell r="A384" t="str">
            <v>GOIABAS FRESCAS OU SECAS</v>
          </cell>
          <cell r="B384" t="str">
            <v>(3º Nível) GOIABAS FRESCAS OU SECAS</v>
          </cell>
          <cell r="C384">
            <v>375358</v>
          </cell>
          <cell r="D384">
            <v>149808</v>
          </cell>
          <cell r="E384">
            <v>414070</v>
          </cell>
          <cell r="F384">
            <v>182349</v>
          </cell>
        </row>
        <row r="385">
          <cell r="A385" t="str">
            <v>GOMA NATURAL</v>
          </cell>
          <cell r="B385" t="str">
            <v>(3º Nível) GOMA NATURAL</v>
          </cell>
          <cell r="C385">
            <v>20</v>
          </cell>
          <cell r="D385">
            <v>12</v>
          </cell>
          <cell r="E385">
            <v>69</v>
          </cell>
          <cell r="F385">
            <v>25</v>
          </cell>
          <cell r="G385">
            <v>43</v>
          </cell>
          <cell r="H385">
            <v>6</v>
          </cell>
          <cell r="I385">
            <v>7445</v>
          </cell>
          <cell r="J385">
            <v>123</v>
          </cell>
        </row>
        <row r="386">
          <cell r="A386" t="str">
            <v>GOMAS E RESINAS</v>
          </cell>
          <cell r="B386" t="str">
            <v>(3º Nível) GOMAS E RESINAS</v>
          </cell>
          <cell r="C386">
            <v>30605018</v>
          </cell>
          <cell r="D386">
            <v>26574359</v>
          </cell>
          <cell r="E386">
            <v>38466739</v>
          </cell>
          <cell r="F386">
            <v>33629518</v>
          </cell>
          <cell r="G386">
            <v>9245747</v>
          </cell>
          <cell r="H386">
            <v>3228683</v>
          </cell>
          <cell r="I386">
            <v>9512073</v>
          </cell>
          <cell r="J386">
            <v>3261044</v>
          </cell>
        </row>
        <row r="387">
          <cell r="A387" t="str">
            <v>GORDURAS DE PORCO</v>
          </cell>
          <cell r="B387" t="str">
            <v>(3º Nível) GORDURAS DE PORCO</v>
          </cell>
          <cell r="C387">
            <v>3813605</v>
          </cell>
          <cell r="D387">
            <v>3263599</v>
          </cell>
          <cell r="E387">
            <v>3201024</v>
          </cell>
          <cell r="F387">
            <v>2948336</v>
          </cell>
          <cell r="G387">
            <v>386715</v>
          </cell>
          <cell r="H387">
            <v>295495</v>
          </cell>
          <cell r="I387">
            <v>610494</v>
          </cell>
          <cell r="J387">
            <v>465822</v>
          </cell>
        </row>
        <row r="388">
          <cell r="A388" t="str">
            <v>GRÃOS-DE-BICO SECOS</v>
          </cell>
          <cell r="B388" t="str">
            <v>(3º Nível) GRÃOS-DE-BICO SECOS</v>
          </cell>
          <cell r="C388">
            <v>16115</v>
          </cell>
          <cell r="D388">
            <v>4693</v>
          </cell>
          <cell r="E388">
            <v>80345</v>
          </cell>
          <cell r="F388">
            <v>110740</v>
          </cell>
          <cell r="G388">
            <v>12615593</v>
          </cell>
          <cell r="H388">
            <v>8275192</v>
          </cell>
          <cell r="I388">
            <v>7655474</v>
          </cell>
          <cell r="J388">
            <v>7916689</v>
          </cell>
        </row>
        <row r="389">
          <cell r="A389" t="str">
            <v>INHAME</v>
          </cell>
          <cell r="B389" t="str">
            <v>(3º Nível) INHAME</v>
          </cell>
          <cell r="C389">
            <v>2440480</v>
          </cell>
          <cell r="D389">
            <v>2019856</v>
          </cell>
          <cell r="E389">
            <v>3925653</v>
          </cell>
          <cell r="F389">
            <v>3557827</v>
          </cell>
          <cell r="G389">
            <v>25</v>
          </cell>
          <cell r="H389">
            <v>14</v>
          </cell>
          <cell r="I389">
            <v>0</v>
          </cell>
          <cell r="J389">
            <v>0</v>
          </cell>
        </row>
        <row r="390">
          <cell r="A390" t="str">
            <v>IOGURTE</v>
          </cell>
          <cell r="B390" t="str">
            <v>(3º Nível) IOGURTE</v>
          </cell>
          <cell r="C390">
            <v>467586</v>
          </cell>
          <cell r="D390">
            <v>298840</v>
          </cell>
          <cell r="E390">
            <v>585020</v>
          </cell>
          <cell r="F390">
            <v>454810</v>
          </cell>
        </row>
        <row r="391">
          <cell r="A391" t="str">
            <v>KIWIS FRESCOS</v>
          </cell>
          <cell r="B391" t="str">
            <v>(3º Nível) KIWIS FRESCOS</v>
          </cell>
          <cell r="C391">
            <v>0</v>
          </cell>
          <cell r="D391">
            <v>0</v>
          </cell>
          <cell r="E391">
            <v>90371</v>
          </cell>
          <cell r="F391">
            <v>24424</v>
          </cell>
          <cell r="G391">
            <v>43190781</v>
          </cell>
          <cell r="H391">
            <v>24160628</v>
          </cell>
          <cell r="I391">
            <v>40468846</v>
          </cell>
          <cell r="J391">
            <v>30773676</v>
          </cell>
        </row>
        <row r="392">
          <cell r="A392" t="str">
            <v>LÃ  OU PELOS FINOS NÃO CARDADOS NEM PENTEADOS</v>
          </cell>
          <cell r="B392" t="str">
            <v>(3º Nível) LÃ  OU PELOS FINOS NÃO CARDADOS NEM PENTEADOS</v>
          </cell>
          <cell r="C392">
            <v>27622969</v>
          </cell>
          <cell r="D392">
            <v>7492745</v>
          </cell>
          <cell r="E392">
            <v>31028334</v>
          </cell>
          <cell r="F392">
            <v>8100777</v>
          </cell>
          <cell r="G392">
            <v>1725723</v>
          </cell>
          <cell r="H392">
            <v>641993</v>
          </cell>
          <cell r="I392">
            <v>1823764</v>
          </cell>
          <cell r="J392">
            <v>791976</v>
          </cell>
        </row>
        <row r="393">
          <cell r="A393" t="str">
            <v>LÃ OU PELOS FINOS CARDADOS OU PENTEADOS</v>
          </cell>
          <cell r="B393" t="str">
            <v>(3º Nível) LÃ OU PELOS FINOS CARDADOS OU PENTEADOS</v>
          </cell>
          <cell r="C393">
            <v>2956667</v>
          </cell>
          <cell r="D393">
            <v>428204</v>
          </cell>
          <cell r="E393">
            <v>3691724</v>
          </cell>
          <cell r="F393">
            <v>623695</v>
          </cell>
          <cell r="G393">
            <v>2188156</v>
          </cell>
          <cell r="H393">
            <v>184166</v>
          </cell>
          <cell r="I393">
            <v>3425292</v>
          </cell>
          <cell r="J393">
            <v>255681</v>
          </cell>
        </row>
        <row r="394">
          <cell r="A394" t="str">
            <v>LAGOSTAS, CONGELADAS</v>
          </cell>
          <cell r="B394" t="str">
            <v>(3º Nível) LAGOSTAS, CONGELADAS</v>
          </cell>
          <cell r="C394">
            <v>65914092</v>
          </cell>
          <cell r="D394">
            <v>2429328</v>
          </cell>
          <cell r="E394">
            <v>73092233</v>
          </cell>
          <cell r="F394">
            <v>2483753</v>
          </cell>
        </row>
        <row r="395">
          <cell r="A395" t="str">
            <v>LAGOSTAS, NÃO CONGELADAS</v>
          </cell>
          <cell r="B395" t="str">
            <v>(3º Nível) LAGOSTAS, NÃO CONGELADAS</v>
          </cell>
          <cell r="C395">
            <v>352853</v>
          </cell>
          <cell r="D395">
            <v>20744</v>
          </cell>
          <cell r="E395">
            <v>2050370</v>
          </cell>
          <cell r="F395">
            <v>80730</v>
          </cell>
        </row>
        <row r="396">
          <cell r="A396" t="str">
            <v>LARANJAS FRESCAS OU SECAS</v>
          </cell>
          <cell r="B396" t="str">
            <v>(3º Nível) LARANJAS FRESCAS OU SECAS</v>
          </cell>
          <cell r="C396">
            <v>14852348</v>
          </cell>
          <cell r="D396">
            <v>35243382</v>
          </cell>
          <cell r="E396">
            <v>10241634</v>
          </cell>
          <cell r="F396">
            <v>20081363</v>
          </cell>
          <cell r="G396">
            <v>19199530</v>
          </cell>
          <cell r="H396">
            <v>21190232</v>
          </cell>
          <cell r="I396">
            <v>19150143</v>
          </cell>
          <cell r="J396">
            <v>25369046</v>
          </cell>
        </row>
        <row r="397">
          <cell r="A397" t="str">
            <v>LEITE CONDENSADO</v>
          </cell>
          <cell r="B397" t="str">
            <v>(3º Nível) LEITE CONDENSADO</v>
          </cell>
          <cell r="C397">
            <v>23760711</v>
          </cell>
          <cell r="D397">
            <v>11652908</v>
          </cell>
          <cell r="E397">
            <v>18544940</v>
          </cell>
          <cell r="F397">
            <v>10291351</v>
          </cell>
        </row>
        <row r="398">
          <cell r="A398" t="str">
            <v>LEITE EM PÓ</v>
          </cell>
          <cell r="B398" t="str">
            <v>(3º Nível) LEITE EM PÓ</v>
          </cell>
          <cell r="C398">
            <v>8071358</v>
          </cell>
          <cell r="D398">
            <v>2614872</v>
          </cell>
          <cell r="E398">
            <v>2451696</v>
          </cell>
          <cell r="F398">
            <v>874302</v>
          </cell>
          <cell r="G398">
            <v>229318890</v>
          </cell>
          <cell r="H398">
            <v>76714870</v>
          </cell>
          <cell r="I398">
            <v>296858402</v>
          </cell>
          <cell r="J398">
            <v>107174216</v>
          </cell>
        </row>
        <row r="399">
          <cell r="A399" t="str">
            <v>LEITE FLUIDO</v>
          </cell>
          <cell r="B399" t="str">
            <v>(3º Nível) LEITE FLUIDO</v>
          </cell>
          <cell r="C399">
            <v>106013</v>
          </cell>
          <cell r="D399">
            <v>64483</v>
          </cell>
          <cell r="E399">
            <v>1130130</v>
          </cell>
          <cell r="F399">
            <v>1515301</v>
          </cell>
          <cell r="G399">
            <v>316083</v>
          </cell>
          <cell r="H399">
            <v>550144</v>
          </cell>
          <cell r="I399">
            <v>47635</v>
          </cell>
          <cell r="J399">
            <v>78474</v>
          </cell>
        </row>
        <row r="400">
          <cell r="A400" t="str">
            <v>LEITE MODIFICADO</v>
          </cell>
          <cell r="B400" t="str">
            <v>(3º Nível) LEITE MODIFICADO</v>
          </cell>
          <cell r="C400">
            <v>4654323</v>
          </cell>
          <cell r="D400">
            <v>1077199</v>
          </cell>
          <cell r="E400">
            <v>1602408</v>
          </cell>
          <cell r="F400">
            <v>402515</v>
          </cell>
          <cell r="G400">
            <v>18243531</v>
          </cell>
          <cell r="H400">
            <v>2511694</v>
          </cell>
          <cell r="I400">
            <v>15016433</v>
          </cell>
          <cell r="J400">
            <v>1747429</v>
          </cell>
        </row>
        <row r="401">
          <cell r="A401" t="str">
            <v>LEITELHO</v>
          </cell>
          <cell r="B401" t="str">
            <v>(3º Nível) LEITELHO</v>
          </cell>
          <cell r="C401">
            <v>560958</v>
          </cell>
          <cell r="D401">
            <v>500790</v>
          </cell>
          <cell r="E401">
            <v>546747</v>
          </cell>
          <cell r="F401">
            <v>531685</v>
          </cell>
          <cell r="G401">
            <v>4841808</v>
          </cell>
          <cell r="H401">
            <v>1334350</v>
          </cell>
          <cell r="I401">
            <v>1898363</v>
          </cell>
          <cell r="J401">
            <v>406493</v>
          </cell>
        </row>
        <row r="402">
          <cell r="A402" t="str">
            <v>LENTILHAS SECAS</v>
          </cell>
          <cell r="B402" t="str">
            <v>(3º Nível) LENTILHAS SECAS</v>
          </cell>
          <cell r="C402">
            <v>23232</v>
          </cell>
          <cell r="D402">
            <v>8512</v>
          </cell>
          <cell r="E402">
            <v>59705</v>
          </cell>
          <cell r="F402">
            <v>24833</v>
          </cell>
          <cell r="G402">
            <v>9612876</v>
          </cell>
          <cell r="H402">
            <v>10857464</v>
          </cell>
          <cell r="I402">
            <v>9060277</v>
          </cell>
          <cell r="J402">
            <v>15214772</v>
          </cell>
        </row>
        <row r="403">
          <cell r="A403" t="str">
            <v>LEVEDURAS E PÓS PARA LEVEDAR</v>
          </cell>
          <cell r="B403" t="str">
            <v>(3º Nível) LEVEDURAS E PÓS PARA LEVEDAR</v>
          </cell>
          <cell r="C403">
            <v>99295524</v>
          </cell>
          <cell r="D403">
            <v>54386882</v>
          </cell>
          <cell r="E403">
            <v>88436919</v>
          </cell>
          <cell r="F403">
            <v>48789066</v>
          </cell>
          <cell r="G403">
            <v>59518330</v>
          </cell>
          <cell r="H403">
            <v>28445173</v>
          </cell>
          <cell r="I403">
            <v>61064666</v>
          </cell>
          <cell r="J403">
            <v>29080829</v>
          </cell>
        </row>
        <row r="404">
          <cell r="A404" t="str">
            <v>LIMÕES E LIMAS FRESCOS OU SECOS</v>
          </cell>
          <cell r="B404" t="str">
            <v>(3º Nível) LIMÕES E LIMAS FRESCOS OU SECOS</v>
          </cell>
          <cell r="C404">
            <v>91146400</v>
          </cell>
          <cell r="D404">
            <v>94569933</v>
          </cell>
          <cell r="E404">
            <v>97146335</v>
          </cell>
          <cell r="F404">
            <v>99706696</v>
          </cell>
          <cell r="G404">
            <v>3840829</v>
          </cell>
          <cell r="H404">
            <v>3304806</v>
          </cell>
          <cell r="I404">
            <v>3484153</v>
          </cell>
          <cell r="J404">
            <v>3463629</v>
          </cell>
        </row>
        <row r="405">
          <cell r="A405" t="str">
            <v>LINHO EM BRUTO, PENTEADO OU TRABALHADO DE OUTRA FORMA</v>
          </cell>
          <cell r="B405" t="str">
            <v>(3º Nível) LINHO EM BRUTO, PENTEADO OU TRABALHADO DE OUTRA FORMA</v>
          </cell>
          <cell r="C405">
            <v>671</v>
          </cell>
          <cell r="D405">
            <v>1</v>
          </cell>
          <cell r="E405">
            <v>0</v>
          </cell>
          <cell r="F405">
            <v>0</v>
          </cell>
          <cell r="G405">
            <v>1899995</v>
          </cell>
          <cell r="H405">
            <v>584025</v>
          </cell>
          <cell r="I405">
            <v>2260148</v>
          </cell>
          <cell r="J405">
            <v>711191</v>
          </cell>
        </row>
        <row r="406">
          <cell r="A406" t="str">
            <v>LINTERES DE ALGODÃO</v>
          </cell>
          <cell r="B406" t="str">
            <v>(3º Nível) LINTERES DE ALGODÃO</v>
          </cell>
          <cell r="C406">
            <v>14330872</v>
          </cell>
          <cell r="D406">
            <v>21444133</v>
          </cell>
          <cell r="E406">
            <v>9131799</v>
          </cell>
          <cell r="F406">
            <v>16241039</v>
          </cell>
          <cell r="G406">
            <v>20682</v>
          </cell>
          <cell r="H406">
            <v>13179</v>
          </cell>
          <cell r="I406">
            <v>15</v>
          </cell>
          <cell r="J406">
            <v>1</v>
          </cell>
        </row>
        <row r="407">
          <cell r="A407" t="str">
            <v>MAÇÃS FRESCAS</v>
          </cell>
          <cell r="B407" t="str">
            <v>(3º Nível) MAÇÃS FRESCAS</v>
          </cell>
          <cell r="C407">
            <v>54519580</v>
          </cell>
          <cell r="D407">
            <v>73368171</v>
          </cell>
          <cell r="E407">
            <v>42588521</v>
          </cell>
          <cell r="F407">
            <v>56436211</v>
          </cell>
          <cell r="G407">
            <v>68947483</v>
          </cell>
          <cell r="H407">
            <v>70071526</v>
          </cell>
          <cell r="I407">
            <v>69631840</v>
          </cell>
          <cell r="J407">
            <v>76012727</v>
          </cell>
        </row>
        <row r="408">
          <cell r="A408" t="str">
            <v>MAÇÃS SECAS</v>
          </cell>
          <cell r="B408" t="str">
            <v>(3º Nível) MAÇÃS SECAS</v>
          </cell>
          <cell r="C408">
            <v>1556</v>
          </cell>
          <cell r="D408">
            <v>260</v>
          </cell>
          <cell r="E408">
            <v>60418</v>
          </cell>
          <cell r="F408">
            <v>15969</v>
          </cell>
          <cell r="G408">
            <v>169749</v>
          </cell>
          <cell r="H408">
            <v>25422</v>
          </cell>
          <cell r="I408">
            <v>60217</v>
          </cell>
          <cell r="J408">
            <v>4863</v>
          </cell>
        </row>
        <row r="409">
          <cell r="A409" t="str">
            <v>MACIS</v>
          </cell>
          <cell r="B409" t="str">
            <v>(3º Nível) MACIS</v>
          </cell>
          <cell r="C409">
            <v>0</v>
          </cell>
          <cell r="D409">
            <v>0</v>
          </cell>
          <cell r="E409">
            <v>35</v>
          </cell>
          <cell r="F409">
            <v>1</v>
          </cell>
          <cell r="G409">
            <v>5457</v>
          </cell>
          <cell r="H409">
            <v>600</v>
          </cell>
          <cell r="I409">
            <v>0</v>
          </cell>
          <cell r="J409">
            <v>0</v>
          </cell>
        </row>
        <row r="410">
          <cell r="A410" t="str">
            <v>MADEIRA COMPENSADA OU CONTRAPLACADA</v>
          </cell>
          <cell r="B410" t="str">
            <v>(3º Nível) MADEIRA COMPENSADA OU CONTRAPLACADA</v>
          </cell>
          <cell r="C410">
            <v>739371410</v>
          </cell>
          <cell r="D410">
            <v>1251409209</v>
          </cell>
          <cell r="E410">
            <v>698175554</v>
          </cell>
          <cell r="F410">
            <v>1247455018</v>
          </cell>
          <cell r="G410">
            <v>1549991</v>
          </cell>
          <cell r="H410">
            <v>745373</v>
          </cell>
          <cell r="I410">
            <v>1754670</v>
          </cell>
          <cell r="J410">
            <v>893727</v>
          </cell>
        </row>
        <row r="411">
          <cell r="A411" t="str">
            <v>MADEIRA EM BRUTO</v>
          </cell>
          <cell r="B411" t="str">
            <v>(3º Nível) MADEIRA EM BRUTO</v>
          </cell>
          <cell r="C411">
            <v>59491384</v>
          </cell>
          <cell r="D411">
            <v>380652832</v>
          </cell>
          <cell r="E411">
            <v>72971330</v>
          </cell>
          <cell r="F411">
            <v>735057426</v>
          </cell>
          <cell r="G411">
            <v>770456</v>
          </cell>
          <cell r="H411">
            <v>13066356</v>
          </cell>
          <cell r="I411">
            <v>736868</v>
          </cell>
          <cell r="J411">
            <v>12396786</v>
          </cell>
        </row>
        <row r="412">
          <cell r="A412" t="str">
            <v>MADEIRA EM ESTILHAS OU EM PARTÍCULAS</v>
          </cell>
          <cell r="B412" t="str">
            <v>(3º Nível) MADEIRA EM ESTILHAS OU EM PARTÍCULAS</v>
          </cell>
          <cell r="C412">
            <v>148992465</v>
          </cell>
          <cell r="D412">
            <v>1659136471</v>
          </cell>
          <cell r="E412">
            <v>153153548</v>
          </cell>
          <cell r="F412">
            <v>1640569162</v>
          </cell>
          <cell r="G412">
            <v>662544</v>
          </cell>
          <cell r="H412">
            <v>468597</v>
          </cell>
          <cell r="I412">
            <v>1097265</v>
          </cell>
          <cell r="J412">
            <v>584910</v>
          </cell>
        </row>
        <row r="413">
          <cell r="A413" t="str">
            <v>MADEIRA LAMINADA</v>
          </cell>
          <cell r="B413" t="str">
            <v>(3º Nível) MADEIRA LAMINADA</v>
          </cell>
          <cell r="C413">
            <v>38009411</v>
          </cell>
          <cell r="D413">
            <v>76195409</v>
          </cell>
          <cell r="E413">
            <v>39577421</v>
          </cell>
          <cell r="F413">
            <v>89268093</v>
          </cell>
          <cell r="G413">
            <v>6832759</v>
          </cell>
          <cell r="H413">
            <v>2125607</v>
          </cell>
          <cell r="I413">
            <v>7468506</v>
          </cell>
          <cell r="J413">
            <v>1975302</v>
          </cell>
        </row>
        <row r="414">
          <cell r="A414" t="str">
            <v>MADEIRA PERFILADA</v>
          </cell>
          <cell r="B414" t="str">
            <v>(3º Nível) MADEIRA PERFILADA</v>
          </cell>
          <cell r="C414">
            <v>492419038</v>
          </cell>
          <cell r="D414">
            <v>308813498</v>
          </cell>
          <cell r="E414">
            <v>535319142</v>
          </cell>
          <cell r="F414">
            <v>332085496</v>
          </cell>
          <cell r="G414">
            <v>460100</v>
          </cell>
          <cell r="H414">
            <v>213949</v>
          </cell>
          <cell r="I414">
            <v>514432</v>
          </cell>
          <cell r="J414">
            <v>216641</v>
          </cell>
        </row>
        <row r="415">
          <cell r="A415" t="str">
            <v>MADEIRA SERRADA</v>
          </cell>
          <cell r="B415" t="str">
            <v>(3º Nível) MADEIRA SERRADA</v>
          </cell>
          <cell r="C415">
            <v>717417488</v>
          </cell>
          <cell r="D415">
            <v>1482863304</v>
          </cell>
          <cell r="E415">
            <v>799115024</v>
          </cell>
          <cell r="F415">
            <v>1681960928</v>
          </cell>
          <cell r="G415">
            <v>24346040</v>
          </cell>
          <cell r="H415">
            <v>13425653</v>
          </cell>
          <cell r="I415">
            <v>23805127</v>
          </cell>
          <cell r="J415">
            <v>16128014</v>
          </cell>
        </row>
        <row r="416">
          <cell r="A416" t="str">
            <v>MAIONESE</v>
          </cell>
          <cell r="B416" t="str">
            <v>(3º Nível) MAIONESE</v>
          </cell>
          <cell r="C416">
            <v>5044751</v>
          </cell>
          <cell r="D416">
            <v>3886728</v>
          </cell>
          <cell r="E416">
            <v>4364959</v>
          </cell>
          <cell r="F416">
            <v>3689903</v>
          </cell>
          <cell r="G416">
            <v>818765</v>
          </cell>
          <cell r="H416">
            <v>368529</v>
          </cell>
          <cell r="I416">
            <v>753496</v>
          </cell>
          <cell r="J416">
            <v>370407</v>
          </cell>
        </row>
        <row r="417">
          <cell r="A417" t="str">
            <v>MALTE</v>
          </cell>
          <cell r="B417" t="str">
            <v>(3º Nível) MALTE</v>
          </cell>
          <cell r="C417">
            <v>4887395</v>
          </cell>
          <cell r="D417">
            <v>7727608</v>
          </cell>
          <cell r="E417">
            <v>3705701</v>
          </cell>
          <cell r="F417">
            <v>6233300</v>
          </cell>
          <cell r="G417">
            <v>402623921</v>
          </cell>
          <cell r="H417">
            <v>784564548</v>
          </cell>
          <cell r="I417">
            <v>469182473</v>
          </cell>
          <cell r="J417">
            <v>931056773</v>
          </cell>
        </row>
        <row r="418">
          <cell r="A418" t="str">
            <v>MAMÕES (PAPAIA) FRESCOS</v>
          </cell>
          <cell r="B418" t="str">
            <v>(3º Nível) MAMÕES (PAPAIA) FRESCOS</v>
          </cell>
          <cell r="C418">
            <v>44951525</v>
          </cell>
          <cell r="D418">
            <v>37727875</v>
          </cell>
          <cell r="E418">
            <v>47325763</v>
          </cell>
          <cell r="F418">
            <v>43325759</v>
          </cell>
        </row>
        <row r="419">
          <cell r="A419" t="str">
            <v>MANDARINAS</v>
          </cell>
          <cell r="B419" t="str">
            <v>(3º Nível) MANDARINAS</v>
          </cell>
          <cell r="C419">
            <v>138269</v>
          </cell>
          <cell r="D419">
            <v>186114</v>
          </cell>
          <cell r="E419">
            <v>816372</v>
          </cell>
          <cell r="F419">
            <v>563429</v>
          </cell>
          <cell r="G419">
            <v>6711444</v>
          </cell>
          <cell r="H419">
            <v>6975599</v>
          </cell>
          <cell r="I419">
            <v>5969404</v>
          </cell>
          <cell r="J419">
            <v>7307831</v>
          </cell>
        </row>
        <row r="420">
          <cell r="A420" t="str">
            <v>MANDIOCA</v>
          </cell>
          <cell r="B420" t="str">
            <v>(3º Nível) MANDIOCA</v>
          </cell>
          <cell r="C420">
            <v>54856</v>
          </cell>
          <cell r="D420">
            <v>43000</v>
          </cell>
          <cell r="E420">
            <v>125833</v>
          </cell>
          <cell r="F420">
            <v>85520</v>
          </cell>
          <cell r="G420">
            <v>128841</v>
          </cell>
          <cell r="H420">
            <v>1295330</v>
          </cell>
          <cell r="I420">
            <v>93504</v>
          </cell>
          <cell r="J420">
            <v>1636800</v>
          </cell>
        </row>
        <row r="421">
          <cell r="A421" t="str">
            <v>MANGAS FRESCAS OU SECAS</v>
          </cell>
          <cell r="B421" t="str">
            <v>(3º Nível) MANGAS FRESCAS OU SECAS</v>
          </cell>
          <cell r="C421">
            <v>204499860</v>
          </cell>
          <cell r="D421">
            <v>182327938</v>
          </cell>
          <cell r="E421">
            <v>206773930</v>
          </cell>
          <cell r="F421">
            <v>197228381</v>
          </cell>
          <cell r="G421">
            <v>43409</v>
          </cell>
          <cell r="H421">
            <v>6175</v>
          </cell>
          <cell r="I421">
            <v>249</v>
          </cell>
          <cell r="J421">
            <v>7</v>
          </cell>
        </row>
        <row r="422">
          <cell r="A422" t="str">
            <v>MANGOSTOES FRESCOS OU SECOS</v>
          </cell>
          <cell r="B422" t="str">
            <v>(3º Nível) MANGOSTOES FRESCOS OU SECOS</v>
          </cell>
          <cell r="C422">
            <v>0</v>
          </cell>
          <cell r="D422">
            <v>0</v>
          </cell>
          <cell r="E422">
            <v>12324</v>
          </cell>
          <cell r="F422">
            <v>4608</v>
          </cell>
        </row>
        <row r="423">
          <cell r="A423" t="str">
            <v>MANTEIGA</v>
          </cell>
          <cell r="B423" t="str">
            <v>(3º Nível) MANTEIGA</v>
          </cell>
          <cell r="C423">
            <v>1425641</v>
          </cell>
          <cell r="D423">
            <v>254382</v>
          </cell>
          <cell r="E423">
            <v>511076</v>
          </cell>
          <cell r="F423">
            <v>95353</v>
          </cell>
          <cell r="G423">
            <v>17408021</v>
          </cell>
          <cell r="H423">
            <v>3048516</v>
          </cell>
          <cell r="I423">
            <v>21167309</v>
          </cell>
          <cell r="J423">
            <v>4111341</v>
          </cell>
        </row>
        <row r="424">
          <cell r="A424" t="str">
            <v>MANTEIGA, GORDURA E OLEO DE CACAU</v>
          </cell>
          <cell r="B424" t="str">
            <v>(3º Nível) MANTEIGA, GORDURA E OLEO DE CACAU</v>
          </cell>
          <cell r="C424">
            <v>148356503</v>
          </cell>
          <cell r="D424">
            <v>26273301</v>
          </cell>
          <cell r="E424">
            <v>132069461</v>
          </cell>
          <cell r="F424">
            <v>22537564</v>
          </cell>
          <cell r="G424">
            <v>546328</v>
          </cell>
          <cell r="H424">
            <v>108515</v>
          </cell>
          <cell r="I424">
            <v>707995</v>
          </cell>
          <cell r="J424">
            <v>121590</v>
          </cell>
        </row>
        <row r="425">
          <cell r="A425" t="str">
            <v>MARGARINA</v>
          </cell>
          <cell r="B425" t="str">
            <v>(3º Nível) MARGARINA</v>
          </cell>
          <cell r="C425">
            <v>11324921</v>
          </cell>
          <cell r="D425">
            <v>11235424</v>
          </cell>
          <cell r="E425">
            <v>12626788</v>
          </cell>
          <cell r="F425">
            <v>13160142</v>
          </cell>
          <cell r="G425">
            <v>826950</v>
          </cell>
          <cell r="H425">
            <v>660490</v>
          </cell>
          <cell r="I425">
            <v>741536</v>
          </cell>
          <cell r="J425">
            <v>619305</v>
          </cell>
        </row>
        <row r="426">
          <cell r="A426" t="str">
            <v>MARMELOS FRESCOS</v>
          </cell>
          <cell r="B426" t="str">
            <v>(3º Nível) MARMELOS FRESCOS</v>
          </cell>
          <cell r="C426">
            <v>0</v>
          </cell>
          <cell r="D426">
            <v>0</v>
          </cell>
          <cell r="E426">
            <v>5367</v>
          </cell>
          <cell r="F426">
            <v>1494</v>
          </cell>
          <cell r="G426">
            <v>16030</v>
          </cell>
          <cell r="H426">
            <v>8582</v>
          </cell>
          <cell r="I426">
            <v>54318</v>
          </cell>
          <cell r="J426">
            <v>40136</v>
          </cell>
        </row>
        <row r="427">
          <cell r="A427" t="str">
            <v>MASSAS ALIMENTÍCIAS</v>
          </cell>
          <cell r="B427" t="str">
            <v>(3º Nível) MASSAS ALIMENTÍCIAS</v>
          </cell>
          <cell r="C427">
            <v>12582926</v>
          </cell>
          <cell r="D427">
            <v>14313756</v>
          </cell>
          <cell r="E427">
            <v>6720462</v>
          </cell>
          <cell r="F427">
            <v>5142411</v>
          </cell>
          <cell r="G427">
            <v>37950162</v>
          </cell>
          <cell r="H427">
            <v>28086004</v>
          </cell>
          <cell r="I427">
            <v>36607920</v>
          </cell>
          <cell r="J427">
            <v>28397785</v>
          </cell>
        </row>
        <row r="428">
          <cell r="A428" t="str">
            <v>MATE</v>
          </cell>
          <cell r="B428" t="str">
            <v>(3º Nível) MATE</v>
          </cell>
          <cell r="C428">
            <v>83059052</v>
          </cell>
          <cell r="D428">
            <v>34676428</v>
          </cell>
          <cell r="E428">
            <v>83652700</v>
          </cell>
          <cell r="F428">
            <v>36307746</v>
          </cell>
          <cell r="G428">
            <v>323309</v>
          </cell>
          <cell r="H428">
            <v>216248</v>
          </cell>
          <cell r="I428">
            <v>358484</v>
          </cell>
          <cell r="J428">
            <v>44258</v>
          </cell>
        </row>
        <row r="429">
          <cell r="A429" t="str">
            <v>MATERIAS CORANTES DE ORIGEM VEGETAL</v>
          </cell>
          <cell r="B429" t="str">
            <v>(3º Nível) MATERIAS CORANTES DE ORIGEM VEGETAL</v>
          </cell>
          <cell r="C429">
            <v>8069089</v>
          </cell>
          <cell r="D429">
            <v>662192</v>
          </cell>
          <cell r="E429">
            <v>6303133</v>
          </cell>
          <cell r="F429">
            <v>690935</v>
          </cell>
          <cell r="G429">
            <v>12609571</v>
          </cell>
          <cell r="H429">
            <v>503660</v>
          </cell>
          <cell r="I429">
            <v>11917762</v>
          </cell>
          <cell r="J429">
            <v>517345</v>
          </cell>
        </row>
        <row r="430">
          <cell r="A430" t="str">
            <v>MATÉRIAS PÉCTICAS, PECTINATOS E PECTATOS</v>
          </cell>
          <cell r="B430" t="str">
            <v>(3º Nível) MATÉRIAS PÉCTICAS, PECTINATOS E PECTATOS</v>
          </cell>
          <cell r="C430">
            <v>7397</v>
          </cell>
          <cell r="D430">
            <v>565</v>
          </cell>
          <cell r="E430">
            <v>5124</v>
          </cell>
          <cell r="F430">
            <v>437</v>
          </cell>
          <cell r="G430">
            <v>547593</v>
          </cell>
          <cell r="H430">
            <v>61012</v>
          </cell>
          <cell r="I430">
            <v>428409</v>
          </cell>
          <cell r="J430">
            <v>58121</v>
          </cell>
        </row>
        <row r="431">
          <cell r="A431" t="str">
            <v>MEL NATURAL</v>
          </cell>
          <cell r="B431" t="str">
            <v>(3º Nível) MEL NATURAL</v>
          </cell>
          <cell r="C431">
            <v>94465765</v>
          </cell>
          <cell r="D431">
            <v>23588624</v>
          </cell>
          <cell r="E431">
            <v>79306169</v>
          </cell>
          <cell r="F431">
            <v>27721374</v>
          </cell>
          <cell r="G431">
            <v>22307</v>
          </cell>
          <cell r="H431">
            <v>4476</v>
          </cell>
          <cell r="I431">
            <v>218110</v>
          </cell>
          <cell r="J431">
            <v>48007</v>
          </cell>
        </row>
        <row r="432">
          <cell r="A432" t="str">
            <v>MELAÇOS</v>
          </cell>
          <cell r="B432" t="str">
            <v>(3º Nível) MELAÇOS</v>
          </cell>
          <cell r="C432">
            <v>53920</v>
          </cell>
          <cell r="D432">
            <v>69113</v>
          </cell>
          <cell r="E432">
            <v>79008</v>
          </cell>
          <cell r="F432">
            <v>89445</v>
          </cell>
          <cell r="G432">
            <v>817825</v>
          </cell>
          <cell r="H432">
            <v>4584935</v>
          </cell>
          <cell r="I432">
            <v>945900</v>
          </cell>
          <cell r="J432">
            <v>5407238</v>
          </cell>
        </row>
        <row r="433">
          <cell r="A433" t="str">
            <v>MELANCIAS FRESCAS</v>
          </cell>
          <cell r="B433" t="str">
            <v>(3º Nível) MELANCIAS FRESCAS</v>
          </cell>
          <cell r="C433">
            <v>36423462</v>
          </cell>
          <cell r="D433">
            <v>71732060</v>
          </cell>
          <cell r="E433">
            <v>39948625</v>
          </cell>
          <cell r="F433">
            <v>88034351</v>
          </cell>
        </row>
        <row r="434">
          <cell r="A434" t="str">
            <v>MELÕES FRESCOS</v>
          </cell>
          <cell r="B434" t="str">
            <v>(3º Nível) MELÕES FRESCOS</v>
          </cell>
          <cell r="C434">
            <v>167991686</v>
          </cell>
          <cell r="D434">
            <v>230860414</v>
          </cell>
          <cell r="E434">
            <v>148018523</v>
          </cell>
          <cell r="F434">
            <v>223491296</v>
          </cell>
        </row>
        <row r="435">
          <cell r="A435" t="str">
            <v>MILHO</v>
          </cell>
          <cell r="B435" t="str">
            <v>(3º Nível) MILHO</v>
          </cell>
          <cell r="C435">
            <v>4853514530</v>
          </cell>
          <cell r="D435">
            <v>31232677159</v>
          </cell>
          <cell r="E435">
            <v>4747027944</v>
          </cell>
          <cell r="F435">
            <v>27027023563</v>
          </cell>
          <cell r="G435">
            <v>92535718</v>
          </cell>
          <cell r="H435">
            <v>717149447</v>
          </cell>
          <cell r="I435">
            <v>169563039</v>
          </cell>
          <cell r="J435">
            <v>1149102395</v>
          </cell>
        </row>
        <row r="436">
          <cell r="A436" t="str">
            <v>MILHO DOCE PREPARADO</v>
          </cell>
          <cell r="B436" t="str">
            <v>(3º Nível) MILHO DOCE PREPARADO</v>
          </cell>
          <cell r="C436">
            <v>14750120</v>
          </cell>
          <cell r="D436">
            <v>15859424</v>
          </cell>
          <cell r="E436">
            <v>16023332</v>
          </cell>
          <cell r="F436">
            <v>18037521</v>
          </cell>
          <cell r="G436">
            <v>516766</v>
          </cell>
          <cell r="H436">
            <v>296295</v>
          </cell>
          <cell r="I436">
            <v>346621</v>
          </cell>
          <cell r="J436">
            <v>197273</v>
          </cell>
        </row>
        <row r="437">
          <cell r="A437" t="str">
            <v>MIUDEZAS DE CARNE BOVINA</v>
          </cell>
          <cell r="B437" t="str">
            <v>(3º Nível) MIUDEZAS DE CARNE BOVINA</v>
          </cell>
          <cell r="C437">
            <v>508826437</v>
          </cell>
          <cell r="D437">
            <v>176221377</v>
          </cell>
          <cell r="E437">
            <v>551715445</v>
          </cell>
          <cell r="F437">
            <v>203147207</v>
          </cell>
          <cell r="G437">
            <v>4606829</v>
          </cell>
          <cell r="H437">
            <v>3471263</v>
          </cell>
          <cell r="I437">
            <v>4132127</v>
          </cell>
          <cell r="J437">
            <v>3702874</v>
          </cell>
        </row>
        <row r="438">
          <cell r="A438" t="str">
            <v>MIUDEZAS DE CARNE DE OVINO</v>
          </cell>
          <cell r="B438" t="str">
            <v>(3º Nível) MIUDEZAS DE CARNE DE OVINO</v>
          </cell>
          <cell r="G438">
            <v>8613451</v>
          </cell>
          <cell r="H438">
            <v>1007604</v>
          </cell>
          <cell r="I438">
            <v>10664107</v>
          </cell>
          <cell r="J438">
            <v>1289589</v>
          </cell>
        </row>
        <row r="439">
          <cell r="A439" t="str">
            <v>MIUDEZAS DE CARNE SUÍNA</v>
          </cell>
          <cell r="B439" t="str">
            <v>(3º Nível) MIUDEZAS DE CARNE SUÍNA</v>
          </cell>
          <cell r="C439">
            <v>110821457</v>
          </cell>
          <cell r="D439">
            <v>75015880</v>
          </cell>
          <cell r="E439">
            <v>89915326</v>
          </cell>
          <cell r="F439">
            <v>77329082</v>
          </cell>
          <cell r="G439">
            <v>159246018</v>
          </cell>
          <cell r="H439">
            <v>16382780</v>
          </cell>
          <cell r="I439">
            <v>171574358</v>
          </cell>
          <cell r="J439">
            <v>18409745</v>
          </cell>
        </row>
        <row r="440">
          <cell r="A440" t="str">
            <v>MOLHOS E PREPARAÇÕES PARA MOLHOS</v>
          </cell>
          <cell r="B440" t="str">
            <v>(3º Nível) MOLHOS E PREPARAÇÕES PARA MOLHOS</v>
          </cell>
          <cell r="C440">
            <v>11365493</v>
          </cell>
          <cell r="D440">
            <v>8194535</v>
          </cell>
          <cell r="E440">
            <v>9538869</v>
          </cell>
          <cell r="F440">
            <v>7871312</v>
          </cell>
          <cell r="G440">
            <v>14656108</v>
          </cell>
          <cell r="H440">
            <v>6135712</v>
          </cell>
          <cell r="I440">
            <v>13931078</v>
          </cell>
          <cell r="J440">
            <v>6525565</v>
          </cell>
        </row>
        <row r="441">
          <cell r="A441" t="str">
            <v>MORANGOS CONGELADOS</v>
          </cell>
          <cell r="B441" t="str">
            <v>(3º Nível) MORANGOS CONGELADOS</v>
          </cell>
          <cell r="C441">
            <v>7161</v>
          </cell>
          <cell r="D441">
            <v>3262</v>
          </cell>
          <cell r="E441">
            <v>19878</v>
          </cell>
          <cell r="F441">
            <v>7031</v>
          </cell>
          <cell r="G441">
            <v>9285397</v>
          </cell>
          <cell r="H441">
            <v>5914257</v>
          </cell>
          <cell r="I441">
            <v>8712862</v>
          </cell>
          <cell r="J441">
            <v>5510634</v>
          </cell>
        </row>
        <row r="442">
          <cell r="A442" t="str">
            <v>MORANGOS FRESCOS</v>
          </cell>
          <cell r="B442" t="str">
            <v>(3º Nível) MORANGOS FRESCOS</v>
          </cell>
          <cell r="C442">
            <v>8282</v>
          </cell>
          <cell r="D442">
            <v>1200</v>
          </cell>
          <cell r="E442">
            <v>198320</v>
          </cell>
          <cell r="F442">
            <v>149052</v>
          </cell>
          <cell r="G442">
            <v>0</v>
          </cell>
          <cell r="H442">
            <v>0</v>
          </cell>
          <cell r="I442">
            <v>109529</v>
          </cell>
          <cell r="J442">
            <v>14463</v>
          </cell>
        </row>
        <row r="443">
          <cell r="A443" t="str">
            <v>MORANGOS PREPARADOS OU CONSERVADOS</v>
          </cell>
          <cell r="B443" t="str">
            <v>(3º Nível) MORANGOS PREPARADOS OU CONSERVADOS</v>
          </cell>
          <cell r="C443">
            <v>221443</v>
          </cell>
          <cell r="D443">
            <v>31141</v>
          </cell>
          <cell r="E443">
            <v>166335</v>
          </cell>
          <cell r="F443">
            <v>27692</v>
          </cell>
          <cell r="G443">
            <v>59793</v>
          </cell>
          <cell r="H443">
            <v>13049</v>
          </cell>
          <cell r="I443">
            <v>17547</v>
          </cell>
          <cell r="J443">
            <v>3169</v>
          </cell>
        </row>
        <row r="444">
          <cell r="A444" t="str">
            <v>MÓVEIS DE MADEIRA</v>
          </cell>
          <cell r="B444" t="str">
            <v>(3º Nível) MÓVEIS DE MADEIRA</v>
          </cell>
          <cell r="C444">
            <v>484898223</v>
          </cell>
          <cell r="D444">
            <v>289360235</v>
          </cell>
          <cell r="E444">
            <v>524625625</v>
          </cell>
          <cell r="F444">
            <v>304041885</v>
          </cell>
          <cell r="G444">
            <v>21392798</v>
          </cell>
          <cell r="H444">
            <v>7340477</v>
          </cell>
          <cell r="I444">
            <v>25644814</v>
          </cell>
          <cell r="J444">
            <v>8549464</v>
          </cell>
        </row>
        <row r="445">
          <cell r="A445" t="str">
            <v>MUDAS DE PLANTAS NÃO ORNAMENTAIS</v>
          </cell>
          <cell r="B445" t="str">
            <v>(3º Nível) MUDAS DE PLANTAS NÃO ORNAMENTAIS</v>
          </cell>
          <cell r="C445">
            <v>578586</v>
          </cell>
          <cell r="D445">
            <v>343721</v>
          </cell>
          <cell r="E445">
            <v>221496</v>
          </cell>
          <cell r="F445">
            <v>40904</v>
          </cell>
          <cell r="G445">
            <v>7801187</v>
          </cell>
          <cell r="H445">
            <v>848877</v>
          </cell>
          <cell r="I445">
            <v>8403813</v>
          </cell>
          <cell r="J445">
            <v>909508</v>
          </cell>
        </row>
        <row r="446">
          <cell r="A446" t="str">
            <v>MUDAS DE PLANTAS ORNAMENTAIS</v>
          </cell>
          <cell r="B446" t="str">
            <v>(3º Nível) MUDAS DE PLANTAS ORNAMENTAIS</v>
          </cell>
          <cell r="C446">
            <v>4480378</v>
          </cell>
          <cell r="D446">
            <v>351247</v>
          </cell>
          <cell r="E446">
            <v>3681002</v>
          </cell>
          <cell r="F446">
            <v>321295</v>
          </cell>
          <cell r="G446">
            <v>22317001</v>
          </cell>
          <cell r="H446">
            <v>771643</v>
          </cell>
          <cell r="I446">
            <v>25593485</v>
          </cell>
          <cell r="J446">
            <v>928681</v>
          </cell>
        </row>
        <row r="447">
          <cell r="A447" t="str">
            <v>NOZ-MOSCADA</v>
          </cell>
          <cell r="B447" t="str">
            <v>(3º Nível) NOZ-MOSCADA</v>
          </cell>
          <cell r="C447">
            <v>3320</v>
          </cell>
          <cell r="D447">
            <v>428</v>
          </cell>
          <cell r="E447">
            <v>2574</v>
          </cell>
          <cell r="F447">
            <v>167</v>
          </cell>
          <cell r="G447">
            <v>1269682</v>
          </cell>
          <cell r="H447">
            <v>207058</v>
          </cell>
          <cell r="I447">
            <v>1656165</v>
          </cell>
          <cell r="J447">
            <v>373819</v>
          </cell>
        </row>
        <row r="448">
          <cell r="A448" t="str">
            <v>NOZES</v>
          </cell>
          <cell r="B448" t="str">
            <v>(3º Nível) NOZES</v>
          </cell>
          <cell r="C448">
            <v>2868862</v>
          </cell>
          <cell r="D448">
            <v>221336</v>
          </cell>
          <cell r="E448">
            <v>6176791</v>
          </cell>
          <cell r="F448">
            <v>437968</v>
          </cell>
          <cell r="G448">
            <v>35944588</v>
          </cell>
          <cell r="H448">
            <v>4131895</v>
          </cell>
          <cell r="I448">
            <v>28378732</v>
          </cell>
          <cell r="J448">
            <v>4875661</v>
          </cell>
        </row>
        <row r="449">
          <cell r="A449" t="str">
            <v>OBRAS DE MARCENARIA OU CARPINTARIA</v>
          </cell>
          <cell r="B449" t="str">
            <v>(3º Nível) OBRAS DE MARCENARIA OU CARPINTARIA</v>
          </cell>
          <cell r="C449">
            <v>314662563</v>
          </cell>
          <cell r="D449">
            <v>187948696</v>
          </cell>
          <cell r="E449">
            <v>327584546</v>
          </cell>
          <cell r="F449">
            <v>195229686</v>
          </cell>
          <cell r="G449">
            <v>2547463</v>
          </cell>
          <cell r="H449">
            <v>978694</v>
          </cell>
          <cell r="I449">
            <v>2619363</v>
          </cell>
          <cell r="J449">
            <v>1269003</v>
          </cell>
        </row>
        <row r="450">
          <cell r="A450" t="str">
            <v>OLEO DE ALGODÃO</v>
          </cell>
          <cell r="B450" t="str">
            <v>(3º Nível) OLEO DE ALGODÃO</v>
          </cell>
          <cell r="C450">
            <v>1130167</v>
          </cell>
          <cell r="D450">
            <v>982828</v>
          </cell>
          <cell r="E450">
            <v>423561</v>
          </cell>
          <cell r="F450">
            <v>331556</v>
          </cell>
          <cell r="G450">
            <v>45217</v>
          </cell>
          <cell r="H450">
            <v>19332</v>
          </cell>
          <cell r="I450">
            <v>2616582</v>
          </cell>
          <cell r="J450">
            <v>3880203</v>
          </cell>
        </row>
        <row r="451">
          <cell r="A451" t="str">
            <v>ÒLEO DE AMENDOIM</v>
          </cell>
          <cell r="B451" t="str">
            <v>(3º Nível) ÒLEO DE AMENDOIM</v>
          </cell>
          <cell r="C451">
            <v>74140977</v>
          </cell>
          <cell r="D451">
            <v>62563050</v>
          </cell>
          <cell r="E451">
            <v>64210668</v>
          </cell>
          <cell r="F451">
            <v>57755147</v>
          </cell>
          <cell r="G451">
            <v>311033</v>
          </cell>
          <cell r="H451">
            <v>35219</v>
          </cell>
          <cell r="I451">
            <v>539339</v>
          </cell>
          <cell r="J451">
            <v>52408</v>
          </cell>
        </row>
        <row r="452">
          <cell r="A452" t="str">
            <v>OLEO DE BABAÇU</v>
          </cell>
          <cell r="B452" t="str">
            <v>(3º Nível) OLEO DE BABAÇU</v>
          </cell>
          <cell r="C452">
            <v>960819</v>
          </cell>
          <cell r="D452">
            <v>214045</v>
          </cell>
          <cell r="E452">
            <v>947910</v>
          </cell>
          <cell r="F452">
            <v>201732</v>
          </cell>
          <cell r="G452">
            <v>789</v>
          </cell>
          <cell r="H452">
            <v>72</v>
          </cell>
          <cell r="I452">
            <v>1842</v>
          </cell>
          <cell r="J452">
            <v>150</v>
          </cell>
        </row>
        <row r="453">
          <cell r="A453" t="str">
            <v>OLEO DE COCO</v>
          </cell>
          <cell r="B453" t="str">
            <v>(3º Nível) OLEO DE COCO</v>
          </cell>
          <cell r="C453">
            <v>434650</v>
          </cell>
          <cell r="D453">
            <v>48945</v>
          </cell>
          <cell r="E453">
            <v>215810</v>
          </cell>
          <cell r="F453">
            <v>23375</v>
          </cell>
          <cell r="G453">
            <v>12484258</v>
          </cell>
          <cell r="H453">
            <v>3770991</v>
          </cell>
          <cell r="I453">
            <v>7739714</v>
          </cell>
          <cell r="J453">
            <v>3062408</v>
          </cell>
        </row>
        <row r="454">
          <cell r="A454" t="str">
            <v>OLEO DE DENDÊ OU DE PALMA</v>
          </cell>
          <cell r="B454" t="str">
            <v>(3º Nível) OLEO DE DENDÊ OU DE PALMA</v>
          </cell>
          <cell r="C454">
            <v>51404194</v>
          </cell>
          <cell r="D454">
            <v>79351635</v>
          </cell>
          <cell r="E454">
            <v>9242713</v>
          </cell>
          <cell r="F454">
            <v>15064448</v>
          </cell>
          <cell r="G454">
            <v>356830650</v>
          </cell>
          <cell r="H454">
            <v>364937142</v>
          </cell>
          <cell r="I454">
            <v>326014525</v>
          </cell>
          <cell r="J454">
            <v>438823635</v>
          </cell>
        </row>
        <row r="455">
          <cell r="A455" t="str">
            <v>OLEO DE GIRASSOL</v>
          </cell>
          <cell r="B455" t="str">
            <v>(3º Nível) OLEO DE GIRASSOL</v>
          </cell>
          <cell r="C455">
            <v>168876</v>
          </cell>
          <cell r="D455">
            <v>123318</v>
          </cell>
          <cell r="E455">
            <v>157728</v>
          </cell>
          <cell r="F455">
            <v>84875</v>
          </cell>
          <cell r="G455">
            <v>36116347</v>
          </cell>
          <cell r="H455">
            <v>46264292</v>
          </cell>
          <cell r="I455">
            <v>22495903</v>
          </cell>
          <cell r="J455">
            <v>29919317</v>
          </cell>
        </row>
        <row r="456">
          <cell r="A456" t="str">
            <v>OLEO DE MILHO</v>
          </cell>
          <cell r="B456" t="str">
            <v>(3º Nível) OLEO DE MILHO</v>
          </cell>
          <cell r="C456">
            <v>22753757</v>
          </cell>
          <cell r="D456">
            <v>28913933</v>
          </cell>
          <cell r="E456">
            <v>11270099</v>
          </cell>
          <cell r="F456">
            <v>17426774</v>
          </cell>
          <cell r="G456">
            <v>1797113</v>
          </cell>
          <cell r="H456">
            <v>2482371</v>
          </cell>
          <cell r="I456">
            <v>5217067</v>
          </cell>
          <cell r="J456">
            <v>10202757</v>
          </cell>
        </row>
        <row r="457">
          <cell r="A457" t="str">
            <v>OLEO DE SOJA EM BRUTO</v>
          </cell>
          <cell r="B457" t="str">
            <v>(3º Nível) OLEO DE SOJA EM BRUTO</v>
          </cell>
          <cell r="C457">
            <v>911693161</v>
          </cell>
          <cell r="D457">
            <v>1225643558</v>
          </cell>
          <cell r="E457">
            <v>806899611</v>
          </cell>
          <cell r="F457">
            <v>1210153357</v>
          </cell>
          <cell r="G457">
            <v>33517304</v>
          </cell>
          <cell r="H457">
            <v>46000000</v>
          </cell>
          <cell r="I457">
            <v>19917249</v>
          </cell>
          <cell r="J457">
            <v>31020000</v>
          </cell>
        </row>
        <row r="458">
          <cell r="A458" t="str">
            <v>OLEO DE SOJA REFINADO</v>
          </cell>
          <cell r="B458" t="str">
            <v>(3º Nível) OLEO DE SOJA REFINADO</v>
          </cell>
          <cell r="C458">
            <v>95079359</v>
          </cell>
          <cell r="D458">
            <v>94379106</v>
          </cell>
          <cell r="E458">
            <v>69251704</v>
          </cell>
          <cell r="F458">
            <v>77906277</v>
          </cell>
          <cell r="G458">
            <v>146954</v>
          </cell>
          <cell r="H458">
            <v>43511</v>
          </cell>
          <cell r="I458">
            <v>169229</v>
          </cell>
          <cell r="J458">
            <v>52739</v>
          </cell>
        </row>
        <row r="459">
          <cell r="A459" t="str">
            <v>OLEO ESSENCIAL DE LARANJA</v>
          </cell>
          <cell r="B459" t="str">
            <v>(3º Nível) OLEO ESSENCIAL DE LARANJA</v>
          </cell>
          <cell r="C459">
            <v>283802830</v>
          </cell>
          <cell r="D459">
            <v>31918030</v>
          </cell>
          <cell r="E459">
            <v>212101951</v>
          </cell>
          <cell r="F459">
            <v>26287597</v>
          </cell>
          <cell r="G459">
            <v>2818393</v>
          </cell>
          <cell r="H459">
            <v>171122</v>
          </cell>
          <cell r="I459">
            <v>3232891</v>
          </cell>
          <cell r="J459">
            <v>184066</v>
          </cell>
        </row>
        <row r="460">
          <cell r="A460" t="str">
            <v>OSSOS E OSSEÍNA</v>
          </cell>
          <cell r="B460" t="str">
            <v>(3º Nível) OSSOS E OSSEÍNA</v>
          </cell>
          <cell r="C460">
            <v>3290468</v>
          </cell>
          <cell r="D460">
            <v>3781275</v>
          </cell>
          <cell r="E460">
            <v>4514174</v>
          </cell>
          <cell r="F460">
            <v>7594531</v>
          </cell>
          <cell r="G460">
            <v>0</v>
          </cell>
          <cell r="H460">
            <v>0</v>
          </cell>
          <cell r="I460">
            <v>5</v>
          </cell>
          <cell r="J460">
            <v>2</v>
          </cell>
        </row>
        <row r="461">
          <cell r="A461" t="str">
            <v>OUTRAS BEBIDAS ALCÓOLICAS</v>
          </cell>
          <cell r="B461" t="str">
            <v>(3º Nível) OUTRAS BEBIDAS ALCÓOLICAS</v>
          </cell>
          <cell r="C461">
            <v>24359136</v>
          </cell>
          <cell r="D461">
            <v>17986159</v>
          </cell>
          <cell r="E461">
            <v>17936493</v>
          </cell>
          <cell r="F461">
            <v>16849537</v>
          </cell>
          <cell r="G461">
            <v>33736449</v>
          </cell>
          <cell r="H461">
            <v>79316500</v>
          </cell>
          <cell r="I461">
            <v>32832316</v>
          </cell>
          <cell r="J461">
            <v>8801011</v>
          </cell>
        </row>
        <row r="462">
          <cell r="A462" t="str">
            <v>OUTRAS BEBIDAS NÃO ALCOÓLICAS</v>
          </cell>
          <cell r="B462" t="str">
            <v>(3º Nível) OUTRAS BEBIDAS NÃO ALCOÓLICAS</v>
          </cell>
          <cell r="C462">
            <v>3324770</v>
          </cell>
          <cell r="D462">
            <v>4995568</v>
          </cell>
          <cell r="E462">
            <v>6593962</v>
          </cell>
          <cell r="F462">
            <v>10935634</v>
          </cell>
          <cell r="G462">
            <v>56941271</v>
          </cell>
          <cell r="H462">
            <v>68930322</v>
          </cell>
          <cell r="I462">
            <v>84285924</v>
          </cell>
          <cell r="J462">
            <v>90525706</v>
          </cell>
        </row>
        <row r="463">
          <cell r="A463" t="str">
            <v>OUTRAS FRUTAS CONGELADAS</v>
          </cell>
          <cell r="B463" t="str">
            <v>(3º Nível) OUTRAS FRUTAS CONGELADAS</v>
          </cell>
          <cell r="C463">
            <v>13639822</v>
          </cell>
          <cell r="D463">
            <v>5099445</v>
          </cell>
          <cell r="E463">
            <v>8599371</v>
          </cell>
          <cell r="F463">
            <v>3615272</v>
          </cell>
          <cell r="G463">
            <v>8276714</v>
          </cell>
          <cell r="H463">
            <v>2672652</v>
          </cell>
          <cell r="I463">
            <v>9991079</v>
          </cell>
          <cell r="J463">
            <v>4134824</v>
          </cell>
        </row>
        <row r="464">
          <cell r="A464" t="str">
            <v>OUTRAS FRUTAS PREPARADAS OU CONSERVADAS</v>
          </cell>
          <cell r="B464" t="str">
            <v>(3º Nível) OUTRAS FRUTAS PREPARADAS OU CONSERVADAS</v>
          </cell>
          <cell r="C464">
            <v>76726535</v>
          </cell>
          <cell r="D464">
            <v>47687124</v>
          </cell>
          <cell r="E464">
            <v>68547723</v>
          </cell>
          <cell r="F464">
            <v>39948079</v>
          </cell>
          <cell r="G464">
            <v>29756174</v>
          </cell>
          <cell r="H464">
            <v>12025095</v>
          </cell>
          <cell r="I464">
            <v>36874464</v>
          </cell>
          <cell r="J464">
            <v>15809850</v>
          </cell>
        </row>
        <row r="465">
          <cell r="A465" t="str">
            <v>OUTRAS FRUTAS SECAS OU FRESCAS</v>
          </cell>
          <cell r="B465" t="str">
            <v>(3º Nível) OUTRAS FRUTAS SECAS OU FRESCAS</v>
          </cell>
          <cell r="C465">
            <v>13534506</v>
          </cell>
          <cell r="D465">
            <v>5296973</v>
          </cell>
          <cell r="E465">
            <v>12175504</v>
          </cell>
          <cell r="F465">
            <v>6433770</v>
          </cell>
          <cell r="G465">
            <v>60735482</v>
          </cell>
          <cell r="H465">
            <v>43411331</v>
          </cell>
          <cell r="I465">
            <v>52413187</v>
          </cell>
          <cell r="J465">
            <v>36266351</v>
          </cell>
        </row>
        <row r="466">
          <cell r="A466" t="str">
            <v>OUTRAS GORDURAS E OLEOS DE ORIGEM ANIMAL</v>
          </cell>
          <cell r="B466" t="str">
            <v>(3º Nível) OUTRAS GORDURAS E OLEOS DE ORIGEM ANIMAL</v>
          </cell>
          <cell r="C466">
            <v>5852228</v>
          </cell>
          <cell r="D466">
            <v>2552100</v>
          </cell>
          <cell r="E466">
            <v>5135963</v>
          </cell>
          <cell r="F466">
            <v>3777294</v>
          </cell>
          <cell r="G466">
            <v>21069639</v>
          </cell>
          <cell r="H466">
            <v>4506183</v>
          </cell>
          <cell r="I466">
            <v>24273660</v>
          </cell>
          <cell r="J466">
            <v>4804755</v>
          </cell>
        </row>
        <row r="467">
          <cell r="A467" t="str">
            <v>OUTRAS LAGOSTAS</v>
          </cell>
          <cell r="B467" t="str">
            <v>(3º Nível) OUTRAS LAGOSTAS</v>
          </cell>
          <cell r="C467">
            <v>0</v>
          </cell>
          <cell r="D467">
            <v>0</v>
          </cell>
          <cell r="E467">
            <v>398</v>
          </cell>
          <cell r="F467">
            <v>64</v>
          </cell>
        </row>
        <row r="468">
          <cell r="A468" t="str">
            <v>OUTRAS PLANTAS VIVAS, ESTACAS E ENXERTOS</v>
          </cell>
          <cell r="B468" t="str">
            <v>(3º Nível) OUTRAS PLANTAS VIVAS, ESTACAS E ENXERTOS</v>
          </cell>
          <cell r="C468">
            <v>528780</v>
          </cell>
          <cell r="D468">
            <v>113544</v>
          </cell>
          <cell r="E468">
            <v>903008</v>
          </cell>
          <cell r="F468">
            <v>94900</v>
          </cell>
          <cell r="G468">
            <v>4641</v>
          </cell>
          <cell r="H468">
            <v>20</v>
          </cell>
          <cell r="I468">
            <v>888</v>
          </cell>
          <cell r="J468">
            <v>12</v>
          </cell>
        </row>
        <row r="469">
          <cell r="A469" t="str">
            <v>OUTRAS PREPARAÇÕES ALIMENTÍCIAS</v>
          </cell>
          <cell r="B469" t="str">
            <v>(3º Nível) OUTRAS PREPARAÇÕES ALIMENTÍCIAS</v>
          </cell>
          <cell r="C469">
            <v>134611670</v>
          </cell>
          <cell r="D469">
            <v>32158807</v>
          </cell>
          <cell r="E469">
            <v>182105435</v>
          </cell>
          <cell r="F469">
            <v>46125719</v>
          </cell>
          <cell r="G469">
            <v>201772556</v>
          </cell>
          <cell r="H469">
            <v>34459270</v>
          </cell>
          <cell r="I469">
            <v>198166160</v>
          </cell>
          <cell r="J469">
            <v>38066767</v>
          </cell>
        </row>
        <row r="470">
          <cell r="A470" t="str">
            <v>OUTRAS PREPARAÇÕES ALIMENTÍCIAS A BASE DE CEREAIS</v>
          </cell>
          <cell r="B470" t="str">
            <v>(3º Nível) OUTRAS PREPARAÇÕES ALIMENTÍCIAS A BASE DE CEREAIS</v>
          </cell>
          <cell r="C470">
            <v>39779593</v>
          </cell>
          <cell r="D470">
            <v>19829784</v>
          </cell>
          <cell r="E470">
            <v>41512197</v>
          </cell>
          <cell r="F470">
            <v>23370398</v>
          </cell>
          <cell r="G470">
            <v>53287027</v>
          </cell>
          <cell r="H470">
            <v>28673311</v>
          </cell>
          <cell r="I470">
            <v>57083001</v>
          </cell>
          <cell r="J470">
            <v>23480560</v>
          </cell>
        </row>
        <row r="471">
          <cell r="A471" t="str">
            <v>OUTRAS RAÇÕES PARA ANIMAIS DOMÉSTICOS</v>
          </cell>
          <cell r="B471" t="str">
            <v>(3º Nível) OUTRAS RAÇÕES PARA ANIMAIS DOMÉSTICOS</v>
          </cell>
          <cell r="C471">
            <v>227562583</v>
          </cell>
          <cell r="D471">
            <v>238055400</v>
          </cell>
          <cell r="E471">
            <v>239326857</v>
          </cell>
          <cell r="F471">
            <v>239827381</v>
          </cell>
          <cell r="G471">
            <v>290002148</v>
          </cell>
          <cell r="H471">
            <v>127072178</v>
          </cell>
          <cell r="I471">
            <v>267624581</v>
          </cell>
          <cell r="J471">
            <v>119736300</v>
          </cell>
        </row>
        <row r="472">
          <cell r="A472" t="str">
            <v>OUTRAS SUBSTÂNCIAS PROTEICAS</v>
          </cell>
          <cell r="B472" t="str">
            <v>(3º Nível) OUTRAS SUBSTÂNCIAS PROTEICAS</v>
          </cell>
          <cell r="C472">
            <v>64189940</v>
          </cell>
          <cell r="D472">
            <v>21335409</v>
          </cell>
          <cell r="E472">
            <v>87374698</v>
          </cell>
          <cell r="F472">
            <v>29429462</v>
          </cell>
          <cell r="G472">
            <v>32992248</v>
          </cell>
          <cell r="H472">
            <v>3684918</v>
          </cell>
          <cell r="I472">
            <v>38876143</v>
          </cell>
          <cell r="J472">
            <v>2694202</v>
          </cell>
        </row>
        <row r="473">
          <cell r="A473" t="str">
            <v>OUTROS ANIMAIS VIVOS</v>
          </cell>
          <cell r="B473" t="str">
            <v>(3º Nível) OUTROS ANIMAIS VIVOS</v>
          </cell>
          <cell r="C473">
            <v>361091</v>
          </cell>
          <cell r="D473">
            <v>817</v>
          </cell>
          <cell r="E473">
            <v>85091</v>
          </cell>
          <cell r="F473">
            <v>2050</v>
          </cell>
          <cell r="G473">
            <v>209961</v>
          </cell>
          <cell r="H473">
            <v>247</v>
          </cell>
          <cell r="I473">
            <v>227758</v>
          </cell>
          <cell r="J473">
            <v>223</v>
          </cell>
        </row>
        <row r="474">
          <cell r="A474" t="str">
            <v>OUTROS CAMARÕES</v>
          </cell>
          <cell r="B474" t="str">
            <v>(3º Nível) OUTROS CAMARÕES</v>
          </cell>
          <cell r="C474">
            <v>0</v>
          </cell>
          <cell r="D474">
            <v>0</v>
          </cell>
          <cell r="E474">
            <v>6490</v>
          </cell>
          <cell r="F474">
            <v>617</v>
          </cell>
        </row>
        <row r="475">
          <cell r="A475" t="str">
            <v>OUTROS COUROS/PELES DE BOVINOS, CURTIDO</v>
          </cell>
          <cell r="B475" t="str">
            <v>(3º Nível) OUTROS COUROS/PELES DE BOVINOS, CURTIDO</v>
          </cell>
          <cell r="C475">
            <v>573963902</v>
          </cell>
          <cell r="D475">
            <v>370290337</v>
          </cell>
          <cell r="E475">
            <v>383243041</v>
          </cell>
          <cell r="F475">
            <v>372773551</v>
          </cell>
          <cell r="G475">
            <v>17242357</v>
          </cell>
          <cell r="H475">
            <v>6096943</v>
          </cell>
          <cell r="I475">
            <v>5736166</v>
          </cell>
          <cell r="J475">
            <v>2595178</v>
          </cell>
        </row>
        <row r="476">
          <cell r="A476" t="str">
            <v>OUTROS COUROS/PELES DE OVINOS, CURTIDAS</v>
          </cell>
          <cell r="B476" t="str">
            <v>(3º Nível) OUTROS COUROS/PELES DE OVINOS, CURTIDAS</v>
          </cell>
          <cell r="C476">
            <v>398</v>
          </cell>
          <cell r="D476">
            <v>13</v>
          </cell>
          <cell r="E476">
            <v>1206</v>
          </cell>
          <cell r="F476">
            <v>39</v>
          </cell>
          <cell r="G476">
            <v>60913</v>
          </cell>
          <cell r="H476">
            <v>717</v>
          </cell>
          <cell r="I476">
            <v>153</v>
          </cell>
          <cell r="J476">
            <v>32</v>
          </cell>
        </row>
        <row r="477">
          <cell r="A477" t="str">
            <v>OUTROS FILES DE PEIXE SECOS, SALGADOS OU DEFUMADOS</v>
          </cell>
          <cell r="B477" t="str">
            <v>(3º Nível) OUTROS FILES DE PEIXE SECOS, SALGADOS OU DEFUMADOS</v>
          </cell>
          <cell r="C477">
            <v>2</v>
          </cell>
          <cell r="D477">
            <v>0</v>
          </cell>
          <cell r="E477">
            <v>2476</v>
          </cell>
          <cell r="F477">
            <v>190</v>
          </cell>
          <cell r="G477">
            <v>1411250</v>
          </cell>
          <cell r="H477">
            <v>314500</v>
          </cell>
          <cell r="I477">
            <v>1708275</v>
          </cell>
          <cell r="J477">
            <v>394000</v>
          </cell>
        </row>
        <row r="478">
          <cell r="A478" t="str">
            <v>OUTROS FILES DE PEIXE, CONGELADOS</v>
          </cell>
          <cell r="B478" t="str">
            <v>(3º Nível) OUTROS FILES DE PEIXE, CONGELADOS</v>
          </cell>
          <cell r="C478">
            <v>4018592</v>
          </cell>
          <cell r="D478">
            <v>723176</v>
          </cell>
          <cell r="E478">
            <v>3677946</v>
          </cell>
          <cell r="F478">
            <v>715737</v>
          </cell>
          <cell r="G478">
            <v>288253104</v>
          </cell>
          <cell r="H478">
            <v>92463998</v>
          </cell>
          <cell r="I478">
            <v>294639252</v>
          </cell>
          <cell r="J478">
            <v>82892791</v>
          </cell>
        </row>
        <row r="479">
          <cell r="A479" t="str">
            <v>OUTROS FILES DE PEIXE, FRESCOS OU REFRIGERADOS</v>
          </cell>
          <cell r="B479" t="str">
            <v>(3º Nível) OUTROS FILES DE PEIXE, FRESCOS OU REFRIGERADOS</v>
          </cell>
          <cell r="C479">
            <v>4407798</v>
          </cell>
          <cell r="D479">
            <v>588727</v>
          </cell>
          <cell r="E479">
            <v>3142655</v>
          </cell>
          <cell r="F479">
            <v>462220</v>
          </cell>
          <cell r="G479">
            <v>18056725</v>
          </cell>
          <cell r="H479">
            <v>1852952</v>
          </cell>
          <cell r="I479">
            <v>9640967</v>
          </cell>
          <cell r="J479">
            <v>964380</v>
          </cell>
        </row>
        <row r="480">
          <cell r="A480" t="str">
            <v>OUTROS FILÉS DE PEIXE, FRESCOS, REFRIGERADOS OU CONGELADOS</v>
          </cell>
          <cell r="B480" t="str">
            <v>(3º Nível) OUTROS FILÉS DE PEIXE, FRESCOS, REFRIGERADOS OU CONGELADOS</v>
          </cell>
          <cell r="G480">
            <v>0</v>
          </cell>
          <cell r="H480">
            <v>0</v>
          </cell>
          <cell r="I480">
            <v>151811</v>
          </cell>
          <cell r="J480">
            <v>56964</v>
          </cell>
        </row>
        <row r="481">
          <cell r="A481" t="str">
            <v>OUTROS PEIXES CONGELADOS</v>
          </cell>
          <cell r="B481" t="str">
            <v>(3º Nível) OUTROS PEIXES CONGELADOS</v>
          </cell>
          <cell r="C481">
            <v>59630572</v>
          </cell>
          <cell r="D481">
            <v>16599438</v>
          </cell>
          <cell r="E481">
            <v>61007578</v>
          </cell>
          <cell r="F481">
            <v>19269268</v>
          </cell>
          <cell r="G481">
            <v>70889856</v>
          </cell>
          <cell r="H481">
            <v>36964735</v>
          </cell>
          <cell r="I481">
            <v>68288479</v>
          </cell>
          <cell r="J481">
            <v>31558847</v>
          </cell>
        </row>
        <row r="482">
          <cell r="A482" t="str">
            <v>OUTROS PEIXES FRESCOS OU REFRIGERADOS</v>
          </cell>
          <cell r="B482" t="str">
            <v>(3º Nível) OUTROS PEIXES FRESCOS OU REFRIGERADOS</v>
          </cell>
          <cell r="C482">
            <v>34076003</v>
          </cell>
          <cell r="D482">
            <v>5108828</v>
          </cell>
          <cell r="E482">
            <v>38129728</v>
          </cell>
          <cell r="F482">
            <v>6317159</v>
          </cell>
          <cell r="G482">
            <v>646939</v>
          </cell>
          <cell r="H482">
            <v>110842</v>
          </cell>
          <cell r="I482">
            <v>755965</v>
          </cell>
          <cell r="J482">
            <v>111702</v>
          </cell>
        </row>
        <row r="483">
          <cell r="A483" t="str">
            <v>OUTROS PEIXES SECOS, SALGADOS OU DEFUMADOS</v>
          </cell>
          <cell r="B483" t="str">
            <v>(3º Nível) OUTROS PEIXES SECOS, SALGADOS OU DEFUMADOS</v>
          </cell>
          <cell r="C483">
            <v>17347307</v>
          </cell>
          <cell r="D483">
            <v>663075</v>
          </cell>
          <cell r="E483">
            <v>22606371</v>
          </cell>
          <cell r="F483">
            <v>697612</v>
          </cell>
          <cell r="G483">
            <v>96844947</v>
          </cell>
          <cell r="H483">
            <v>25486015</v>
          </cell>
          <cell r="I483">
            <v>81367819</v>
          </cell>
          <cell r="J483">
            <v>20994710</v>
          </cell>
        </row>
        <row r="484">
          <cell r="A484" t="str">
            <v>OUTROS PRODUTOS DE ORIGEM ANIMAL</v>
          </cell>
          <cell r="B484" t="str">
            <v>(3º Nível) OUTROS PRODUTOS DE ORIGEM ANIMAL</v>
          </cell>
          <cell r="C484">
            <v>138188356</v>
          </cell>
          <cell r="D484">
            <v>68441262</v>
          </cell>
          <cell r="E484">
            <v>169898720</v>
          </cell>
          <cell r="F484">
            <v>78225672</v>
          </cell>
          <cell r="G484">
            <v>18575095</v>
          </cell>
          <cell r="H484">
            <v>17901646</v>
          </cell>
          <cell r="I484">
            <v>14771419</v>
          </cell>
          <cell r="J484">
            <v>20375056</v>
          </cell>
        </row>
        <row r="485">
          <cell r="A485" t="str">
            <v>OUTROS PRODUTOS DE ORIGEM VEGETAL</v>
          </cell>
          <cell r="B485" t="str">
            <v>(3º Nível) OUTROS PRODUTOS DE ORIGEM VEGETAL</v>
          </cell>
          <cell r="C485">
            <v>244934081</v>
          </cell>
          <cell r="D485">
            <v>266903924</v>
          </cell>
          <cell r="E485">
            <v>252030167</v>
          </cell>
          <cell r="F485">
            <v>289849206</v>
          </cell>
          <cell r="G485">
            <v>60203141</v>
          </cell>
          <cell r="H485">
            <v>34731821</v>
          </cell>
          <cell r="I485">
            <v>58313900</v>
          </cell>
          <cell r="J485">
            <v>42866885</v>
          </cell>
        </row>
        <row r="486">
          <cell r="A486" t="str">
            <v>OUTROS SUCOS</v>
          </cell>
          <cell r="B486" t="str">
            <v>(3º Nível) OUTROS SUCOS</v>
          </cell>
          <cell r="C486">
            <v>2323409</v>
          </cell>
          <cell r="D486">
            <v>950503</v>
          </cell>
          <cell r="E486">
            <v>4517806</v>
          </cell>
          <cell r="F486">
            <v>2075189</v>
          </cell>
          <cell r="G486">
            <v>1762429</v>
          </cell>
          <cell r="H486">
            <v>972872</v>
          </cell>
          <cell r="I486">
            <v>1442300</v>
          </cell>
          <cell r="J486">
            <v>813941</v>
          </cell>
        </row>
        <row r="487">
          <cell r="A487" t="str">
            <v>OVINOS VIVOS</v>
          </cell>
          <cell r="B487" t="str">
            <v>(3º Nível) OVINOS VIVOS</v>
          </cell>
          <cell r="C487">
            <v>0</v>
          </cell>
          <cell r="D487">
            <v>0</v>
          </cell>
          <cell r="E487">
            <v>980</v>
          </cell>
          <cell r="F487">
            <v>94</v>
          </cell>
          <cell r="G487">
            <v>20810</v>
          </cell>
          <cell r="H487">
            <v>778</v>
          </cell>
          <cell r="I487">
            <v>19620</v>
          </cell>
          <cell r="J487">
            <v>2270</v>
          </cell>
        </row>
        <row r="488">
          <cell r="A488" t="str">
            <v>OVOS</v>
          </cell>
          <cell r="B488" t="str">
            <v>(3º Nível) OVOS</v>
          </cell>
          <cell r="C488">
            <v>69281159</v>
          </cell>
          <cell r="D488">
            <v>20629881</v>
          </cell>
          <cell r="E488">
            <v>79447446</v>
          </cell>
          <cell r="F488">
            <v>25862911</v>
          </cell>
          <cell r="G488">
            <v>25217106</v>
          </cell>
          <cell r="H488">
            <v>318383</v>
          </cell>
          <cell r="I488">
            <v>38948435</v>
          </cell>
          <cell r="J488">
            <v>341243</v>
          </cell>
        </row>
        <row r="489">
          <cell r="A489" t="str">
            <v>PÃES, BISCOITOS E PRODUTOS DE PASTELARIA</v>
          </cell>
          <cell r="B489" t="str">
            <v>(3º Nível) PÃES, BISCOITOS E PRODUTOS DE PASTELARIA</v>
          </cell>
          <cell r="C489">
            <v>75839957</v>
          </cell>
          <cell r="D489">
            <v>37363331</v>
          </cell>
          <cell r="E489">
            <v>80466679</v>
          </cell>
          <cell r="F489">
            <v>43870931</v>
          </cell>
          <cell r="G489">
            <v>58919148</v>
          </cell>
          <cell r="H489">
            <v>19062646</v>
          </cell>
          <cell r="I489">
            <v>60990408</v>
          </cell>
          <cell r="J489">
            <v>14913244</v>
          </cell>
        </row>
        <row r="490">
          <cell r="A490" t="str">
            <v>PAINÇO</v>
          </cell>
          <cell r="B490" t="str">
            <v>(3º Nível) PAINÇO</v>
          </cell>
          <cell r="C490">
            <v>6884</v>
          </cell>
          <cell r="D490">
            <v>24505</v>
          </cell>
          <cell r="E490">
            <v>121773</v>
          </cell>
          <cell r="F490">
            <v>276052</v>
          </cell>
          <cell r="G490">
            <v>2075632</v>
          </cell>
          <cell r="H490">
            <v>5217232</v>
          </cell>
          <cell r="I490">
            <v>794373</v>
          </cell>
          <cell r="J490">
            <v>1580090</v>
          </cell>
        </row>
        <row r="491">
          <cell r="A491" t="str">
            <v>PAINÉIS DE FIBRAS OU DE PARTÍCULAS DE MADEIRA</v>
          </cell>
          <cell r="B491" t="str">
            <v>(3º Nível) PAINÉIS DE FIBRAS OU DE PARTÍCULAS DE MADEIRA</v>
          </cell>
          <cell r="C491">
            <v>339121270</v>
          </cell>
          <cell r="D491">
            <v>1042845192</v>
          </cell>
          <cell r="E491">
            <v>339672843</v>
          </cell>
          <cell r="F491">
            <v>1056489278</v>
          </cell>
          <cell r="G491">
            <v>5505759</v>
          </cell>
          <cell r="H491">
            <v>7298206</v>
          </cell>
          <cell r="I491">
            <v>6451538</v>
          </cell>
          <cell r="J491">
            <v>11258896</v>
          </cell>
        </row>
        <row r="492">
          <cell r="A492" t="str">
            <v>PALMITOS PREPARADOS OU CONSERVADOS</v>
          </cell>
          <cell r="B492" t="str">
            <v>(3º Nível) PALMITOS PREPARADOS OU CONSERVADOS</v>
          </cell>
          <cell r="C492">
            <v>1680117</v>
          </cell>
          <cell r="D492">
            <v>305554</v>
          </cell>
          <cell r="E492">
            <v>1137998</v>
          </cell>
          <cell r="F492">
            <v>217859</v>
          </cell>
          <cell r="G492">
            <v>160107</v>
          </cell>
          <cell r="H492">
            <v>47990</v>
          </cell>
          <cell r="I492">
            <v>243190</v>
          </cell>
          <cell r="J492">
            <v>66498</v>
          </cell>
        </row>
        <row r="493">
          <cell r="A493" t="str">
            <v>PAPEL</v>
          </cell>
          <cell r="B493" t="str">
            <v>(3º Nível) PAPEL</v>
          </cell>
          <cell r="C493">
            <v>1969897752</v>
          </cell>
          <cell r="D493">
            <v>2090800466</v>
          </cell>
          <cell r="E493">
            <v>2037712765</v>
          </cell>
          <cell r="F493">
            <v>2110782901</v>
          </cell>
          <cell r="G493">
            <v>895431398</v>
          </cell>
          <cell r="H493">
            <v>785951072</v>
          </cell>
          <cell r="I493">
            <v>864007524</v>
          </cell>
          <cell r="J493">
            <v>700423334</v>
          </cell>
        </row>
        <row r="494">
          <cell r="A494" t="str">
            <v>PARGOS CONGELADOS</v>
          </cell>
          <cell r="B494" t="str">
            <v>(3º Nível) PARGOS CONGELADOS</v>
          </cell>
          <cell r="C494">
            <v>22625965</v>
          </cell>
          <cell r="D494">
            <v>3677578</v>
          </cell>
          <cell r="E494">
            <v>29046236</v>
          </cell>
          <cell r="F494">
            <v>4640476</v>
          </cell>
          <cell r="G494">
            <v>0</v>
          </cell>
          <cell r="H494">
            <v>0</v>
          </cell>
          <cell r="I494">
            <v>19440</v>
          </cell>
          <cell r="J494">
            <v>27700</v>
          </cell>
        </row>
        <row r="495">
          <cell r="A495" t="str">
            <v>PASTA DE CACAU</v>
          </cell>
          <cell r="B495" t="str">
            <v>(3º Nível) PASTA DE CACAU</v>
          </cell>
          <cell r="C495">
            <v>23975288</v>
          </cell>
          <cell r="D495">
            <v>6622600</v>
          </cell>
          <cell r="E495">
            <v>27633927</v>
          </cell>
          <cell r="F495">
            <v>8316064</v>
          </cell>
          <cell r="G495">
            <v>27275996</v>
          </cell>
          <cell r="H495">
            <v>16083661</v>
          </cell>
          <cell r="I495">
            <v>19415627</v>
          </cell>
          <cell r="J495">
            <v>14266255</v>
          </cell>
        </row>
        <row r="496">
          <cell r="A496" t="str">
            <v>PATOS VIVOS</v>
          </cell>
          <cell r="B496" t="str">
            <v>(3º Nível) PATOS VIVOS</v>
          </cell>
          <cell r="C496">
            <v>0</v>
          </cell>
          <cell r="D496">
            <v>0</v>
          </cell>
          <cell r="E496">
            <v>70</v>
          </cell>
          <cell r="F496">
            <v>20</v>
          </cell>
        </row>
        <row r="497">
          <cell r="A497" t="str">
            <v>PEIXES ORNAMENTAIS VIVOS</v>
          </cell>
          <cell r="B497" t="str">
            <v>(3º Nível) PEIXES ORNAMENTAIS VIVOS</v>
          </cell>
          <cell r="C497">
            <v>7000774</v>
          </cell>
          <cell r="D497">
            <v>55417</v>
          </cell>
          <cell r="E497">
            <v>6784915</v>
          </cell>
          <cell r="F497">
            <v>57136</v>
          </cell>
          <cell r="G497">
            <v>278315</v>
          </cell>
          <cell r="H497">
            <v>18946</v>
          </cell>
          <cell r="I497">
            <v>243914</v>
          </cell>
          <cell r="J497">
            <v>24827</v>
          </cell>
        </row>
        <row r="498">
          <cell r="A498" t="str">
            <v>PEIXES SECOS, SALGADOS OU DEFUMADOS</v>
          </cell>
          <cell r="B498" t="str">
            <v>(3º Nível) PEIXES SECOS, SALGADOS OU DEFUMADOS</v>
          </cell>
          <cell r="C498">
            <v>22835</v>
          </cell>
          <cell r="D498">
            <v>309</v>
          </cell>
          <cell r="E498">
            <v>40783</v>
          </cell>
          <cell r="F498">
            <v>1546</v>
          </cell>
          <cell r="G498">
            <v>6912460</v>
          </cell>
          <cell r="H498">
            <v>1730050</v>
          </cell>
          <cell r="I498">
            <v>6975730</v>
          </cell>
          <cell r="J498">
            <v>1819500</v>
          </cell>
        </row>
        <row r="499">
          <cell r="A499" t="str">
            <v>PEIXES VIVOS</v>
          </cell>
          <cell r="B499" t="str">
            <v>(3º Nível) PEIXES VIVOS</v>
          </cell>
          <cell r="C499">
            <v>0</v>
          </cell>
          <cell r="D499">
            <v>0</v>
          </cell>
          <cell r="E499">
            <v>784</v>
          </cell>
          <cell r="F499">
            <v>86</v>
          </cell>
          <cell r="G499">
            <v>7664</v>
          </cell>
          <cell r="H499">
            <v>20</v>
          </cell>
          <cell r="I499">
            <v>0</v>
          </cell>
          <cell r="J499">
            <v>0</v>
          </cell>
        </row>
        <row r="500">
          <cell r="A500" t="str">
            <v>PELETERIA</v>
          </cell>
          <cell r="B500" t="str">
            <v>(3º Nível) PELETERIA</v>
          </cell>
          <cell r="C500">
            <v>37916169</v>
          </cell>
          <cell r="D500">
            <v>1732681</v>
          </cell>
          <cell r="E500">
            <v>34281856</v>
          </cell>
          <cell r="F500">
            <v>1614691</v>
          </cell>
          <cell r="G500">
            <v>4375289</v>
          </cell>
          <cell r="H500">
            <v>143040</v>
          </cell>
          <cell r="I500">
            <v>3981449</v>
          </cell>
          <cell r="J500">
            <v>176099</v>
          </cell>
        </row>
        <row r="501">
          <cell r="A501" t="str">
            <v>PENAS E PELES DE AVES</v>
          </cell>
          <cell r="B501" t="str">
            <v>(3º Nível) PENAS E PELES DE AVES</v>
          </cell>
          <cell r="C501">
            <v>4273028</v>
          </cell>
          <cell r="D501">
            <v>10840445</v>
          </cell>
          <cell r="E501">
            <v>4111387</v>
          </cell>
          <cell r="F501">
            <v>9951699</v>
          </cell>
          <cell r="G501">
            <v>775339</v>
          </cell>
          <cell r="H501">
            <v>858429</v>
          </cell>
          <cell r="I501">
            <v>984369</v>
          </cell>
          <cell r="J501">
            <v>825094</v>
          </cell>
        </row>
        <row r="502">
          <cell r="A502" t="str">
            <v>PEPINOS PREPARADOS OU CONSERVADOS</v>
          </cell>
          <cell r="B502" t="str">
            <v>(3º Nível) PEPINOS PREPARADOS OU CONSERVADOS</v>
          </cell>
          <cell r="C502">
            <v>396687</v>
          </cell>
          <cell r="D502">
            <v>147503</v>
          </cell>
          <cell r="E502">
            <v>494282</v>
          </cell>
          <cell r="F502">
            <v>186915</v>
          </cell>
          <cell r="G502">
            <v>2795511</v>
          </cell>
          <cell r="H502">
            <v>2955893</v>
          </cell>
          <cell r="I502">
            <v>2465592</v>
          </cell>
          <cell r="J502">
            <v>2572069</v>
          </cell>
        </row>
        <row r="503">
          <cell r="A503" t="str">
            <v>PEPTONAS E SEUS DERIVADOS</v>
          </cell>
          <cell r="B503" t="str">
            <v>(3º Nível) PEPTONAS E SEUS DERIVADOS</v>
          </cell>
          <cell r="C503">
            <v>8780484</v>
          </cell>
          <cell r="D503">
            <v>1065196</v>
          </cell>
          <cell r="E503">
            <v>15792517</v>
          </cell>
          <cell r="F503">
            <v>2315580</v>
          </cell>
          <cell r="G503">
            <v>1954212</v>
          </cell>
          <cell r="H503">
            <v>265835</v>
          </cell>
          <cell r="I503">
            <v>1521700</v>
          </cell>
          <cell r="J503">
            <v>98737</v>
          </cell>
        </row>
        <row r="504">
          <cell r="A504" t="str">
            <v>PÊRAS FRESCAS</v>
          </cell>
          <cell r="B504" t="str">
            <v>(3º Nível) PÊRAS FRESCAS</v>
          </cell>
          <cell r="C504">
            <v>228</v>
          </cell>
          <cell r="D504">
            <v>88</v>
          </cell>
          <cell r="E504">
            <v>146411</v>
          </cell>
          <cell r="F504">
            <v>58426</v>
          </cell>
          <cell r="G504">
            <v>151227587</v>
          </cell>
          <cell r="H504">
            <v>158403133</v>
          </cell>
          <cell r="I504">
            <v>133892694</v>
          </cell>
          <cell r="J504">
            <v>154621729</v>
          </cell>
        </row>
        <row r="505">
          <cell r="A505" t="str">
            <v>PÊRAS PREPARADAS OU CONSERVADAS</v>
          </cell>
          <cell r="B505" t="str">
            <v>(3º Nível) PÊRAS PREPARADAS OU CONSERVADAS</v>
          </cell>
          <cell r="C505">
            <v>0</v>
          </cell>
          <cell r="D505">
            <v>0</v>
          </cell>
          <cell r="E505">
            <v>185</v>
          </cell>
          <cell r="F505">
            <v>27</v>
          </cell>
          <cell r="G505">
            <v>4045</v>
          </cell>
          <cell r="H505">
            <v>242</v>
          </cell>
          <cell r="I505">
            <v>16989</v>
          </cell>
          <cell r="J505">
            <v>1616</v>
          </cell>
        </row>
        <row r="506">
          <cell r="A506" t="str">
            <v>PÊRAS SECAS</v>
          </cell>
          <cell r="B506" t="str">
            <v>(3º Nível) PÊRAS SECAS</v>
          </cell>
          <cell r="C506">
            <v>0</v>
          </cell>
          <cell r="D506">
            <v>0</v>
          </cell>
          <cell r="E506">
            <v>5</v>
          </cell>
          <cell r="F506">
            <v>5</v>
          </cell>
          <cell r="G506">
            <v>174609</v>
          </cell>
          <cell r="H506">
            <v>26500</v>
          </cell>
          <cell r="I506">
            <v>65110</v>
          </cell>
          <cell r="J506">
            <v>12866</v>
          </cell>
        </row>
        <row r="507">
          <cell r="A507" t="str">
            <v>PERUS VIVOS</v>
          </cell>
          <cell r="B507" t="str">
            <v>(3º Nível) PERUS VIVOS</v>
          </cell>
          <cell r="C507">
            <v>0</v>
          </cell>
          <cell r="D507">
            <v>0</v>
          </cell>
          <cell r="E507">
            <v>40</v>
          </cell>
          <cell r="F507">
            <v>10</v>
          </cell>
        </row>
        <row r="508">
          <cell r="A508" t="str">
            <v>PÊSSEGOS FRESCOS</v>
          </cell>
          <cell r="B508" t="str">
            <v>(3º Nível) PÊSSEGOS FRESCOS</v>
          </cell>
          <cell r="C508">
            <v>8693</v>
          </cell>
          <cell r="D508">
            <v>2004</v>
          </cell>
          <cell r="E508">
            <v>35955</v>
          </cell>
          <cell r="F508">
            <v>13162</v>
          </cell>
          <cell r="G508">
            <v>13901290</v>
          </cell>
          <cell r="H508">
            <v>11575613</v>
          </cell>
          <cell r="I508">
            <v>12601362</v>
          </cell>
          <cell r="J508">
            <v>10314530</v>
          </cell>
        </row>
        <row r="509">
          <cell r="A509" t="str">
            <v>PÊSSEGOS PREPARADOS OU CONSERVADOS</v>
          </cell>
          <cell r="B509" t="str">
            <v>(3º Nível) PÊSSEGOS PREPARADOS OU CONSERVADOS</v>
          </cell>
          <cell r="C509">
            <v>2851128</v>
          </cell>
          <cell r="D509">
            <v>2542152</v>
          </cell>
          <cell r="E509">
            <v>1541175</v>
          </cell>
          <cell r="F509">
            <v>1473332</v>
          </cell>
          <cell r="G509">
            <v>4943517</v>
          </cell>
          <cell r="H509">
            <v>4698104</v>
          </cell>
          <cell r="I509">
            <v>2435832</v>
          </cell>
          <cell r="J509">
            <v>2321386</v>
          </cell>
        </row>
        <row r="510">
          <cell r="A510" t="str">
            <v>PIMENTA PIPER SECA, TRITURADA OU EM PÓ</v>
          </cell>
          <cell r="B510" t="str">
            <v>(3º Nível) PIMENTA PIPER SECA, TRITURADA OU EM PÓ</v>
          </cell>
          <cell r="C510">
            <v>247687813</v>
          </cell>
          <cell r="D510">
            <v>69586045</v>
          </cell>
          <cell r="E510">
            <v>188821050</v>
          </cell>
          <cell r="F510">
            <v>84231388</v>
          </cell>
          <cell r="G510">
            <v>2117064</v>
          </cell>
          <cell r="H510">
            <v>370249</v>
          </cell>
          <cell r="I510">
            <v>908491</v>
          </cell>
          <cell r="J510">
            <v>219067</v>
          </cell>
        </row>
        <row r="511">
          <cell r="A511" t="str">
            <v>PIMENTÕES E PIMENTAS</v>
          </cell>
          <cell r="B511" t="str">
            <v>(3º Nível) PIMENTÕES E PIMENTAS</v>
          </cell>
          <cell r="C511">
            <v>23458</v>
          </cell>
          <cell r="D511">
            <v>32984</v>
          </cell>
          <cell r="E511">
            <v>708345</v>
          </cell>
          <cell r="F511">
            <v>340976</v>
          </cell>
          <cell r="G511">
            <v>2000</v>
          </cell>
          <cell r="H511">
            <v>1000</v>
          </cell>
          <cell r="I511">
            <v>0</v>
          </cell>
          <cell r="J511">
            <v>0</v>
          </cell>
        </row>
        <row r="512">
          <cell r="A512" t="str">
            <v>PIMENTÕES E PIMENTAS SECOS, PÓ</v>
          </cell>
          <cell r="B512" t="str">
            <v>(3º Nível) PIMENTÕES E PIMENTAS SECOS, PÓ</v>
          </cell>
          <cell r="C512">
            <v>4116448</v>
          </cell>
          <cell r="D512">
            <v>2054986</v>
          </cell>
          <cell r="E512">
            <v>5855325</v>
          </cell>
          <cell r="F512">
            <v>2871262</v>
          </cell>
          <cell r="G512">
            <v>4480741</v>
          </cell>
          <cell r="H512">
            <v>2051479</v>
          </cell>
          <cell r="I512">
            <v>5087890</v>
          </cell>
          <cell r="J512">
            <v>2292491</v>
          </cell>
        </row>
        <row r="513">
          <cell r="A513" t="str">
            <v>PLANTAS ORNAMENTAIS</v>
          </cell>
          <cell r="B513" t="str">
            <v>(3º Nível) PLANTAS ORNAMENTAIS</v>
          </cell>
          <cell r="C513">
            <v>14289</v>
          </cell>
          <cell r="D513">
            <v>5623</v>
          </cell>
          <cell r="E513">
            <v>31790</v>
          </cell>
          <cell r="F513">
            <v>12315</v>
          </cell>
        </row>
        <row r="514">
          <cell r="A514" t="str">
            <v>PLANTAS PARA MEDICINA OU PERFUMARIA</v>
          </cell>
          <cell r="B514" t="str">
            <v>(3º Nível) PLANTAS PARA MEDICINA OU PERFUMARIA</v>
          </cell>
          <cell r="C514">
            <v>12435700</v>
          </cell>
          <cell r="D514">
            <v>1652586</v>
          </cell>
          <cell r="E514">
            <v>10849123</v>
          </cell>
          <cell r="F514">
            <v>1540144</v>
          </cell>
          <cell r="G514">
            <v>27206069</v>
          </cell>
          <cell r="H514">
            <v>8859671</v>
          </cell>
          <cell r="I514">
            <v>21276213</v>
          </cell>
          <cell r="J514">
            <v>8528206</v>
          </cell>
        </row>
        <row r="515">
          <cell r="A515" t="str">
            <v>POLVOS</v>
          </cell>
          <cell r="B515" t="str">
            <v>(3º Nível) POLVOS</v>
          </cell>
          <cell r="C515">
            <v>0</v>
          </cell>
          <cell r="D515">
            <v>0</v>
          </cell>
          <cell r="E515">
            <v>16022</v>
          </cell>
          <cell r="F515">
            <v>1169</v>
          </cell>
          <cell r="G515">
            <v>9947802</v>
          </cell>
          <cell r="H515">
            <v>1166644</v>
          </cell>
          <cell r="I515">
            <v>2697919</v>
          </cell>
          <cell r="J515">
            <v>260953</v>
          </cell>
        </row>
        <row r="516">
          <cell r="A516" t="str">
            <v>POMELOS</v>
          </cell>
          <cell r="B516" t="str">
            <v>(3º Nível) POMELOS</v>
          </cell>
          <cell r="C516">
            <v>0</v>
          </cell>
          <cell r="D516">
            <v>0</v>
          </cell>
          <cell r="E516">
            <v>19719</v>
          </cell>
          <cell r="F516">
            <v>5132</v>
          </cell>
          <cell r="G516">
            <v>296731</v>
          </cell>
          <cell r="H516">
            <v>264504</v>
          </cell>
          <cell r="I516">
            <v>300819</v>
          </cell>
          <cell r="J516">
            <v>278684</v>
          </cell>
        </row>
        <row r="517">
          <cell r="A517" t="str">
            <v>PREPARAÇÕES ALIMENTÍCIAS HOMOGENEIZADAS</v>
          </cell>
          <cell r="B517" t="str">
            <v>(3º Nível) PREPARAÇÕES ALIMENTÍCIAS HOMOGENEIZADAS</v>
          </cell>
          <cell r="C517">
            <v>174822</v>
          </cell>
          <cell r="D517">
            <v>25555</v>
          </cell>
          <cell r="E517">
            <v>128960</v>
          </cell>
          <cell r="F517">
            <v>28805</v>
          </cell>
          <cell r="G517">
            <v>40416</v>
          </cell>
          <cell r="H517">
            <v>40299</v>
          </cell>
          <cell r="I517">
            <v>41642</v>
          </cell>
          <cell r="J517">
            <v>71631</v>
          </cell>
        </row>
        <row r="518">
          <cell r="A518" t="str">
            <v>PREPARAÇÕES DE CRUSTÁCEOS E MOLUSCOS</v>
          </cell>
          <cell r="B518" t="str">
            <v>(3º Nível) PREPARAÇÕES DE CRUSTÁCEOS E MOLUSCOS</v>
          </cell>
          <cell r="C518">
            <v>0</v>
          </cell>
          <cell r="D518">
            <v>0</v>
          </cell>
          <cell r="E518">
            <v>41963</v>
          </cell>
          <cell r="F518">
            <v>4744</v>
          </cell>
          <cell r="G518">
            <v>1775328</v>
          </cell>
          <cell r="H518">
            <v>668148</v>
          </cell>
          <cell r="I518">
            <v>1486362</v>
          </cell>
          <cell r="J518">
            <v>570667</v>
          </cell>
        </row>
        <row r="519">
          <cell r="A519" t="str">
            <v>PREPARAÇÕES E CONSERVAS DE ATUNS</v>
          </cell>
          <cell r="B519" t="str">
            <v>(3º Nível) PREPARAÇÕES E CONSERVAS DE ATUNS</v>
          </cell>
          <cell r="C519">
            <v>8791603</v>
          </cell>
          <cell r="D519">
            <v>2114286</v>
          </cell>
          <cell r="E519">
            <v>7355656</v>
          </cell>
          <cell r="F519">
            <v>1911893</v>
          </cell>
          <cell r="G519">
            <v>26059103</v>
          </cell>
          <cell r="H519">
            <v>7577343</v>
          </cell>
          <cell r="I519">
            <v>20143701</v>
          </cell>
          <cell r="J519">
            <v>5918795</v>
          </cell>
        </row>
        <row r="520">
          <cell r="A520" t="str">
            <v>PREPARAÇÕES E CONSERVAS DE DEMAIS PEIXES</v>
          </cell>
          <cell r="B520" t="str">
            <v>(3º Nível) PREPARAÇÕES E CONSERVAS DE DEMAIS PEIXES</v>
          </cell>
          <cell r="C520">
            <v>170250</v>
          </cell>
          <cell r="D520">
            <v>36159</v>
          </cell>
          <cell r="E520">
            <v>322782</v>
          </cell>
          <cell r="F520">
            <v>68660</v>
          </cell>
          <cell r="G520">
            <v>38015609</v>
          </cell>
          <cell r="H520">
            <v>10736548</v>
          </cell>
          <cell r="I520">
            <v>36092560</v>
          </cell>
          <cell r="J520">
            <v>10716623</v>
          </cell>
        </row>
        <row r="521">
          <cell r="A521" t="str">
            <v>PREPARAÇÕES E CONSERVAS DE SARDINHAS</v>
          </cell>
          <cell r="B521" t="str">
            <v>(3º Nível) PREPARAÇÕES E CONSERVAS DE SARDINHAS</v>
          </cell>
          <cell r="C521">
            <v>2308953</v>
          </cell>
          <cell r="D521">
            <v>660342</v>
          </cell>
          <cell r="E521">
            <v>2622455</v>
          </cell>
          <cell r="F521">
            <v>877284</v>
          </cell>
          <cell r="G521">
            <v>322637</v>
          </cell>
          <cell r="H521">
            <v>88597</v>
          </cell>
          <cell r="I521">
            <v>406731</v>
          </cell>
          <cell r="J521">
            <v>108684</v>
          </cell>
        </row>
        <row r="522">
          <cell r="A522" t="str">
            <v>PREPARAÇÕES P/ ELABORAÇÃO DE BEBIDAS</v>
          </cell>
          <cell r="B522" t="str">
            <v>(3º Nível) PREPARAÇÕES P/ ELABORAÇÃO DE BEBIDAS</v>
          </cell>
          <cell r="C522">
            <v>178034185</v>
          </cell>
          <cell r="D522">
            <v>10795259</v>
          </cell>
          <cell r="E522">
            <v>174847449</v>
          </cell>
          <cell r="F522">
            <v>9620125</v>
          </cell>
          <cell r="G522">
            <v>13841426</v>
          </cell>
          <cell r="H522">
            <v>1206174</v>
          </cell>
          <cell r="I522">
            <v>28719434</v>
          </cell>
          <cell r="J522">
            <v>3342316</v>
          </cell>
        </row>
        <row r="523">
          <cell r="A523" t="str">
            <v>PREPARAÇÕES PARA ALIMENTAÇÃO INFANTIL</v>
          </cell>
          <cell r="B523" t="str">
            <v>(3º Nível) PREPARAÇÕES PARA ALIMENTAÇÃO INFANTIL</v>
          </cell>
          <cell r="C523">
            <v>18195984</v>
          </cell>
          <cell r="D523">
            <v>6437423</v>
          </cell>
          <cell r="E523">
            <v>16264652</v>
          </cell>
          <cell r="F523">
            <v>5989969</v>
          </cell>
          <cell r="G523">
            <v>59680230</v>
          </cell>
          <cell r="H523">
            <v>8482956</v>
          </cell>
          <cell r="I523">
            <v>34080256</v>
          </cell>
          <cell r="J523">
            <v>4609058</v>
          </cell>
        </row>
        <row r="524">
          <cell r="A524" t="str">
            <v>PRIMATAS VIVOS</v>
          </cell>
          <cell r="B524" t="str">
            <v>(3º Nível) PRIMATAS VIVOS</v>
          </cell>
          <cell r="G524">
            <v>143</v>
          </cell>
          <cell r="H524">
            <v>4</v>
          </cell>
          <cell r="I524">
            <v>0</v>
          </cell>
          <cell r="J524">
            <v>0</v>
          </cell>
        </row>
        <row r="525">
          <cell r="A525" t="str">
            <v>PRODUTOS DE CONFEITARIA</v>
          </cell>
          <cell r="B525" t="str">
            <v>(3º Nível) PRODUTOS DE CONFEITARIA</v>
          </cell>
          <cell r="C525">
            <v>147817768</v>
          </cell>
          <cell r="D525">
            <v>77185888</v>
          </cell>
          <cell r="E525">
            <v>140006708</v>
          </cell>
          <cell r="F525">
            <v>80228950</v>
          </cell>
          <cell r="G525">
            <v>41567893</v>
          </cell>
          <cell r="H525">
            <v>18490750</v>
          </cell>
          <cell r="I525">
            <v>53978270</v>
          </cell>
          <cell r="J525">
            <v>11873061</v>
          </cell>
        </row>
        <row r="526">
          <cell r="A526" t="str">
            <v>PRODUTOS DE LINHO</v>
          </cell>
          <cell r="B526" t="str">
            <v>(3º Nível) PRODUTOS DE LINHO</v>
          </cell>
          <cell r="C526">
            <v>1783388</v>
          </cell>
          <cell r="D526">
            <v>117520</v>
          </cell>
          <cell r="E526">
            <v>1000352</v>
          </cell>
          <cell r="F526">
            <v>58669</v>
          </cell>
          <cell r="G526">
            <v>11484569</v>
          </cell>
          <cell r="H526">
            <v>1445158</v>
          </cell>
          <cell r="I526">
            <v>15993503</v>
          </cell>
          <cell r="J526">
            <v>1968415</v>
          </cell>
        </row>
        <row r="527">
          <cell r="A527" t="str">
            <v>PRODUTOS HORTÍCOLAS HOMOGENEIZADOS PREPARADOS OU CONSERVADOS</v>
          </cell>
          <cell r="B527" t="str">
            <v>(3º Nível) PRODUTOS HORTÍCOLAS HOMOGENEIZADOS PREPARADOS OU CONSERVADOS</v>
          </cell>
          <cell r="C527">
            <v>11744</v>
          </cell>
          <cell r="D527">
            <v>755</v>
          </cell>
          <cell r="E527">
            <v>13989</v>
          </cell>
          <cell r="F527">
            <v>1373</v>
          </cell>
          <cell r="G527">
            <v>35402</v>
          </cell>
          <cell r="H527">
            <v>6802</v>
          </cell>
          <cell r="I527">
            <v>13481</v>
          </cell>
          <cell r="J527">
            <v>2756</v>
          </cell>
        </row>
        <row r="528">
          <cell r="A528" t="str">
            <v>PRODUTOS MUCILAGINOSOS E ESPESSANTES</v>
          </cell>
          <cell r="B528" t="str">
            <v>(3º Nível) PRODUTOS MUCILAGINOSOS E ESPESSANTES</v>
          </cell>
          <cell r="C528">
            <v>748627</v>
          </cell>
          <cell r="D528">
            <v>76939</v>
          </cell>
          <cell r="E528">
            <v>567633</v>
          </cell>
          <cell r="F528">
            <v>96251</v>
          </cell>
          <cell r="G528">
            <v>43435734</v>
          </cell>
          <cell r="H528">
            <v>6158697</v>
          </cell>
          <cell r="I528">
            <v>51304161</v>
          </cell>
          <cell r="J528">
            <v>6817407</v>
          </cell>
        </row>
        <row r="529">
          <cell r="A529" t="str">
            <v>PSITACIFORMES (INCL.OS PAPAGAIOS,AS ARARAS,ETC) VIVOS</v>
          </cell>
          <cell r="B529" t="str">
            <v>(3º Nível) PSITACIFORMES (INCL.OS PAPAGAIOS,AS ARARAS,ETC) VIVOS</v>
          </cell>
          <cell r="C529">
            <v>128400</v>
          </cell>
          <cell r="D529">
            <v>17</v>
          </cell>
          <cell r="E529">
            <v>168435</v>
          </cell>
          <cell r="F529">
            <v>18</v>
          </cell>
          <cell r="G529">
            <v>47228</v>
          </cell>
          <cell r="H529">
            <v>153</v>
          </cell>
          <cell r="I529">
            <v>57975</v>
          </cell>
          <cell r="J529">
            <v>150</v>
          </cell>
        </row>
        <row r="530">
          <cell r="A530" t="str">
            <v>QUEIJOS</v>
          </cell>
          <cell r="B530" t="str">
            <v>(3º Nível) QUEIJOS</v>
          </cell>
          <cell r="C530">
            <v>18535611</v>
          </cell>
          <cell r="D530">
            <v>3542092</v>
          </cell>
          <cell r="E530">
            <v>17684271</v>
          </cell>
          <cell r="F530">
            <v>3623062</v>
          </cell>
          <cell r="G530">
            <v>129137249</v>
          </cell>
          <cell r="H530">
            <v>28318027</v>
          </cell>
          <cell r="I530">
            <v>128674369</v>
          </cell>
          <cell r="J530">
            <v>31019955</v>
          </cell>
        </row>
        <row r="531">
          <cell r="A531" t="str">
            <v>REFRIGERANTE</v>
          </cell>
          <cell r="B531" t="str">
            <v>(3º Nível) REFRIGERANTE</v>
          </cell>
          <cell r="C531">
            <v>9608003</v>
          </cell>
          <cell r="D531">
            <v>24273971</v>
          </cell>
          <cell r="E531">
            <v>11769615</v>
          </cell>
          <cell r="F531">
            <v>29940849</v>
          </cell>
          <cell r="G531">
            <v>539063</v>
          </cell>
          <cell r="H531">
            <v>349491</v>
          </cell>
          <cell r="I531">
            <v>360409</v>
          </cell>
          <cell r="J531">
            <v>334309</v>
          </cell>
        </row>
        <row r="532">
          <cell r="A532" t="str">
            <v>RÉPTEIS VIVOS</v>
          </cell>
          <cell r="B532" t="str">
            <v>(3º Nível) RÉPTEIS VIVOS</v>
          </cell>
          <cell r="C532">
            <v>45070</v>
          </cell>
          <cell r="D532">
            <v>303</v>
          </cell>
          <cell r="E532">
            <v>225138</v>
          </cell>
          <cell r="F532">
            <v>446</v>
          </cell>
        </row>
        <row r="533">
          <cell r="A533" t="str">
            <v>RESÍDUOS DO CAFÉ</v>
          </cell>
          <cell r="B533" t="str">
            <v>(3º Nível) RESÍDUOS DO CAFÉ</v>
          </cell>
          <cell r="C533">
            <v>25586</v>
          </cell>
          <cell r="D533">
            <v>3740</v>
          </cell>
          <cell r="E533">
            <v>37291</v>
          </cell>
          <cell r="F533">
            <v>17576</v>
          </cell>
          <cell r="G533">
            <v>3268</v>
          </cell>
          <cell r="H533">
            <v>448</v>
          </cell>
          <cell r="I533">
            <v>535</v>
          </cell>
          <cell r="J533">
            <v>72</v>
          </cell>
        </row>
        <row r="534">
          <cell r="A534" t="str">
            <v>SALMÕES CONGELADOS</v>
          </cell>
          <cell r="B534" t="str">
            <v>(3º Nível) SALMÕES CONGELADOS</v>
          </cell>
          <cell r="C534">
            <v>0</v>
          </cell>
          <cell r="D534">
            <v>0</v>
          </cell>
          <cell r="E534">
            <v>262463</v>
          </cell>
          <cell r="F534">
            <v>47619</v>
          </cell>
          <cell r="G534">
            <v>19418364</v>
          </cell>
          <cell r="H534">
            <v>3829399</v>
          </cell>
          <cell r="I534">
            <v>29431402</v>
          </cell>
          <cell r="J534">
            <v>5598527</v>
          </cell>
        </row>
        <row r="535">
          <cell r="A535" t="str">
            <v>SALMÕES, FRESCOS OU REFRIGERADOS</v>
          </cell>
          <cell r="B535" t="str">
            <v>(3º Nível) SALMÕES, FRESCOS OU REFRIGERADOS</v>
          </cell>
          <cell r="C535">
            <v>0</v>
          </cell>
          <cell r="D535">
            <v>0</v>
          </cell>
          <cell r="E535">
            <v>192829</v>
          </cell>
          <cell r="F535">
            <v>47344</v>
          </cell>
          <cell r="G535">
            <v>496092214</v>
          </cell>
          <cell r="H535">
            <v>76085432</v>
          </cell>
          <cell r="I535">
            <v>520075420</v>
          </cell>
          <cell r="J535">
            <v>80569026</v>
          </cell>
        </row>
        <row r="536">
          <cell r="A536" t="str">
            <v>SALMÕES, SECOS, SALGADOS OU DEFUMDOS</v>
          </cell>
          <cell r="B536" t="str">
            <v>(3º Nível) SALMÕES, SECOS, SALGADOS OU DEFUMDOS</v>
          </cell>
          <cell r="C536">
            <v>0</v>
          </cell>
          <cell r="D536">
            <v>0</v>
          </cell>
          <cell r="E536">
            <v>11846</v>
          </cell>
          <cell r="F536">
            <v>346</v>
          </cell>
          <cell r="G536">
            <v>182121</v>
          </cell>
          <cell r="H536">
            <v>11824</v>
          </cell>
          <cell r="I536">
            <v>370540</v>
          </cell>
          <cell r="J536">
            <v>22067</v>
          </cell>
        </row>
        <row r="537">
          <cell r="A537" t="str">
            <v>SARDINHAS CONGELADAS</v>
          </cell>
          <cell r="B537" t="str">
            <v>(3º Nível) SARDINHAS CONGELADAS</v>
          </cell>
          <cell r="C537">
            <v>179751</v>
          </cell>
          <cell r="D537">
            <v>246776</v>
          </cell>
          <cell r="E537">
            <v>1736218</v>
          </cell>
          <cell r="F537">
            <v>1862782</v>
          </cell>
          <cell r="G537">
            <v>73868392</v>
          </cell>
          <cell r="H537">
            <v>83765481</v>
          </cell>
          <cell r="I537">
            <v>84053042</v>
          </cell>
          <cell r="J537">
            <v>90299086</v>
          </cell>
        </row>
        <row r="538">
          <cell r="A538" t="str">
            <v>SEBO BOVINO</v>
          </cell>
          <cell r="B538" t="str">
            <v>(3º Nível) SEBO BOVINO</v>
          </cell>
          <cell r="C538">
            <v>4135507</v>
          </cell>
          <cell r="D538">
            <v>5338116</v>
          </cell>
          <cell r="E538">
            <v>3535519</v>
          </cell>
          <cell r="F538">
            <v>3783274</v>
          </cell>
          <cell r="G538">
            <v>32045748</v>
          </cell>
          <cell r="H538">
            <v>54086146</v>
          </cell>
          <cell r="I538">
            <v>28049235</v>
          </cell>
          <cell r="J538">
            <v>58361507</v>
          </cell>
        </row>
        <row r="539">
          <cell r="A539" t="str">
            <v>SEMEAS, FARELOS E OUTROS RESÍDUOS DE MILHO</v>
          </cell>
          <cell r="B539" t="str">
            <v>(3º Nível) SEMEAS, FARELOS E OUTROS RESÍDUOS DE MILHO</v>
          </cell>
          <cell r="C539">
            <v>1688322</v>
          </cell>
          <cell r="D539">
            <v>2594439</v>
          </cell>
          <cell r="E539">
            <v>1354718</v>
          </cell>
          <cell r="F539">
            <v>2175834</v>
          </cell>
          <cell r="G539">
            <v>1922468</v>
          </cell>
          <cell r="H539">
            <v>12739610</v>
          </cell>
          <cell r="I539">
            <v>3923778</v>
          </cell>
          <cell r="J539">
            <v>33232000</v>
          </cell>
        </row>
        <row r="540">
          <cell r="A540" t="str">
            <v>SÊMEN DE BOVINO</v>
          </cell>
          <cell r="B540" t="str">
            <v>(3º Nível) SÊMEN DE BOVINO</v>
          </cell>
          <cell r="C540">
            <v>2501160</v>
          </cell>
          <cell r="D540">
            <v>504</v>
          </cell>
          <cell r="E540">
            <v>2275380</v>
          </cell>
          <cell r="F540">
            <v>479</v>
          </cell>
          <cell r="G540">
            <v>21792056</v>
          </cell>
          <cell r="H540">
            <v>9220</v>
          </cell>
          <cell r="I540">
            <v>31604999</v>
          </cell>
          <cell r="J540">
            <v>6821</v>
          </cell>
        </row>
        <row r="541">
          <cell r="A541" t="str">
            <v>SÊMEN E EMBRIÕES DE OUTROS ANIMAIS</v>
          </cell>
          <cell r="B541" t="str">
            <v>(3º Nível) SÊMEN E EMBRIÕES DE OUTROS ANIMAIS</v>
          </cell>
          <cell r="C541">
            <v>178639</v>
          </cell>
          <cell r="D541">
            <v>9</v>
          </cell>
          <cell r="E541">
            <v>134020</v>
          </cell>
          <cell r="F541">
            <v>45</v>
          </cell>
          <cell r="G541">
            <v>1235635</v>
          </cell>
          <cell r="H541">
            <v>83</v>
          </cell>
          <cell r="I541">
            <v>1032180</v>
          </cell>
          <cell r="J541">
            <v>6766</v>
          </cell>
        </row>
        <row r="542">
          <cell r="A542" t="str">
            <v>SEMENTES DE ANIS E BADIANA</v>
          </cell>
          <cell r="B542" t="str">
            <v>(3º Nível) SEMENTES DE ANIS E BADIANA</v>
          </cell>
          <cell r="C542">
            <v>2577</v>
          </cell>
          <cell r="D542">
            <v>588</v>
          </cell>
          <cell r="E542">
            <v>16325</v>
          </cell>
          <cell r="F542">
            <v>1305</v>
          </cell>
          <cell r="G542">
            <v>5300653</v>
          </cell>
          <cell r="H542">
            <v>1633380</v>
          </cell>
          <cell r="I542">
            <v>5002848</v>
          </cell>
          <cell r="J542">
            <v>1594582</v>
          </cell>
        </row>
        <row r="543">
          <cell r="A543" t="str">
            <v>SEMENTES DE CEREAIS</v>
          </cell>
          <cell r="B543" t="str">
            <v>(3º Nível) SEMENTES DE CEREAIS</v>
          </cell>
          <cell r="C543">
            <v>71169230</v>
          </cell>
          <cell r="D543">
            <v>27013469</v>
          </cell>
          <cell r="E543">
            <v>86223572</v>
          </cell>
          <cell r="F543">
            <v>28449818</v>
          </cell>
          <cell r="G543">
            <v>15770484</v>
          </cell>
          <cell r="H543">
            <v>3752425</v>
          </cell>
          <cell r="I543">
            <v>14046964</v>
          </cell>
          <cell r="J543">
            <v>3727386</v>
          </cell>
        </row>
        <row r="544">
          <cell r="A544" t="str">
            <v>SEMENTES DE COENTRO</v>
          </cell>
          <cell r="B544" t="str">
            <v>(3º Nível) SEMENTES DE COENTRO</v>
          </cell>
          <cell r="C544">
            <v>1131</v>
          </cell>
          <cell r="D544">
            <v>401</v>
          </cell>
          <cell r="E544">
            <v>28528</v>
          </cell>
          <cell r="F544">
            <v>17503</v>
          </cell>
          <cell r="G544">
            <v>2610120</v>
          </cell>
          <cell r="H544">
            <v>2472053</v>
          </cell>
          <cell r="I544">
            <v>1588693</v>
          </cell>
          <cell r="J544">
            <v>1616582</v>
          </cell>
        </row>
        <row r="545">
          <cell r="A545" t="str">
            <v>SEMENTES DE COMINHO</v>
          </cell>
          <cell r="B545" t="str">
            <v>(3º Nível) SEMENTES DE COMINHO</v>
          </cell>
          <cell r="C545">
            <v>2317</v>
          </cell>
          <cell r="D545">
            <v>320</v>
          </cell>
          <cell r="E545">
            <v>5288</v>
          </cell>
          <cell r="F545">
            <v>829</v>
          </cell>
          <cell r="G545">
            <v>12363733</v>
          </cell>
          <cell r="H545">
            <v>6366340</v>
          </cell>
          <cell r="I545">
            <v>10904581</v>
          </cell>
          <cell r="J545">
            <v>5511118</v>
          </cell>
        </row>
        <row r="546">
          <cell r="A546" t="str">
            <v>SEMENTES DE HORTÍCOLAS, LEGUMINOSAS, RAÍZES E TUBÉRCULOS</v>
          </cell>
          <cell r="B546" t="str">
            <v>(3º Nível) SEMENTES DE HORTÍCOLAS, LEGUMINOSAS, RAÍZES E TUBÉRCULOS</v>
          </cell>
          <cell r="C546">
            <v>15577669</v>
          </cell>
          <cell r="D546">
            <v>120415</v>
          </cell>
          <cell r="E546">
            <v>16050515</v>
          </cell>
          <cell r="F546">
            <v>203792</v>
          </cell>
          <cell r="G546">
            <v>80433408</v>
          </cell>
          <cell r="H546">
            <v>4913607</v>
          </cell>
          <cell r="I546">
            <v>82835451</v>
          </cell>
          <cell r="J546">
            <v>5511882</v>
          </cell>
        </row>
        <row r="547">
          <cell r="A547" t="str">
            <v>SEMENTES DE OLEAGINOSAS (EXCLUI SOJA)</v>
          </cell>
          <cell r="B547" t="str">
            <v>(3º Nível) SEMENTES DE OLEAGINOSAS (EXCLUI SOJA)</v>
          </cell>
          <cell r="C547">
            <v>8132764</v>
          </cell>
          <cell r="D547">
            <v>19732657</v>
          </cell>
          <cell r="E547">
            <v>14011252</v>
          </cell>
          <cell r="F547">
            <v>41685410</v>
          </cell>
          <cell r="G547">
            <v>18711779</v>
          </cell>
          <cell r="H547">
            <v>20353530</v>
          </cell>
          <cell r="I547">
            <v>20753834</v>
          </cell>
          <cell r="J547">
            <v>22825061</v>
          </cell>
        </row>
        <row r="548">
          <cell r="A548" t="str">
            <v>SEMENTES DE OLEAGINOSAS PARA SEMEADURA</v>
          </cell>
          <cell r="B548" t="str">
            <v>(3º Nível) SEMENTES DE OLEAGINOSAS PARA SEMEADURA</v>
          </cell>
          <cell r="C548">
            <v>6183422</v>
          </cell>
          <cell r="D548">
            <v>7048828</v>
          </cell>
          <cell r="E548">
            <v>11163877</v>
          </cell>
          <cell r="F548">
            <v>16122575</v>
          </cell>
          <cell r="G548">
            <v>3864200</v>
          </cell>
          <cell r="H548">
            <v>1450338</v>
          </cell>
          <cell r="I548">
            <v>3514207</v>
          </cell>
          <cell r="J548">
            <v>1144693</v>
          </cell>
        </row>
        <row r="549">
          <cell r="A549" t="str">
            <v>SOJA EM GRÃOS</v>
          </cell>
          <cell r="B549" t="str">
            <v>(3º Nível) SOJA EM GRÃOS</v>
          </cell>
          <cell r="C549">
            <v>27476197135</v>
          </cell>
          <cell r="D549">
            <v>70432074528</v>
          </cell>
          <cell r="E549">
            <v>30218195392</v>
          </cell>
          <cell r="F549">
            <v>81477864446</v>
          </cell>
          <cell r="G549">
            <v>63791871</v>
          </cell>
          <cell r="H549">
            <v>192923540</v>
          </cell>
          <cell r="I549">
            <v>40823351</v>
          </cell>
          <cell r="J549">
            <v>124185061</v>
          </cell>
        </row>
        <row r="550">
          <cell r="A550" t="str">
            <v>SORGO</v>
          </cell>
          <cell r="B550" t="str">
            <v>(3º Nível) SORGO</v>
          </cell>
          <cell r="C550">
            <v>106329</v>
          </cell>
          <cell r="D550">
            <v>465400</v>
          </cell>
          <cell r="E550">
            <v>5819029</v>
          </cell>
          <cell r="F550">
            <v>32630882</v>
          </cell>
        </row>
        <row r="551">
          <cell r="A551" t="str">
            <v>SORO DE LEITE</v>
          </cell>
          <cell r="B551" t="str">
            <v>(3º Nível) SORO DE LEITE</v>
          </cell>
          <cell r="C551">
            <v>56220</v>
          </cell>
          <cell r="D551">
            <v>66007</v>
          </cell>
          <cell r="E551">
            <v>501125</v>
          </cell>
          <cell r="F551">
            <v>420422</v>
          </cell>
          <cell r="G551">
            <v>23793492</v>
          </cell>
          <cell r="H551">
            <v>18151583</v>
          </cell>
          <cell r="I551">
            <v>16794321</v>
          </cell>
          <cell r="J551">
            <v>11816478</v>
          </cell>
        </row>
        <row r="552">
          <cell r="A552" t="str">
            <v>SORVETES E PREPARAÇÕES P/ SORVETES, CREMES, ETC.</v>
          </cell>
          <cell r="B552" t="str">
            <v>(3º Nível) SORVETES E PREPARAÇÕES P/ SORVETES, CREMES, ETC.</v>
          </cell>
          <cell r="C552">
            <v>4381975</v>
          </cell>
          <cell r="D552">
            <v>973223</v>
          </cell>
          <cell r="E552">
            <v>5069545</v>
          </cell>
          <cell r="F552">
            <v>1241034</v>
          </cell>
          <cell r="G552">
            <v>13235216</v>
          </cell>
          <cell r="H552">
            <v>3469570</v>
          </cell>
          <cell r="I552">
            <v>14406498</v>
          </cell>
          <cell r="J552">
            <v>3546737</v>
          </cell>
        </row>
        <row r="553">
          <cell r="A553" t="str">
            <v>SUBSTÂNCIAS ANIMAIS  PARA PREPARAÇÕES FARMACEUT.</v>
          </cell>
          <cell r="B553" t="str">
            <v>(3º Nível) SUBSTÂNCIAS ANIMAIS  PARA PREPARAÇÕES FARMACEUT.</v>
          </cell>
          <cell r="C553">
            <v>58702889</v>
          </cell>
          <cell r="D553">
            <v>2573512</v>
          </cell>
          <cell r="E553">
            <v>77388489</v>
          </cell>
          <cell r="F553">
            <v>2036125</v>
          </cell>
          <cell r="G553">
            <v>38968483</v>
          </cell>
          <cell r="H553">
            <v>1793454</v>
          </cell>
          <cell r="I553">
            <v>48522730</v>
          </cell>
          <cell r="J553">
            <v>2398495</v>
          </cell>
        </row>
        <row r="554">
          <cell r="A554" t="str">
            <v>SUCO DE TOMATE</v>
          </cell>
          <cell r="B554" t="str">
            <v>(3º Nível) SUCO DE TOMATE</v>
          </cell>
          <cell r="C554">
            <v>0</v>
          </cell>
          <cell r="D554">
            <v>0</v>
          </cell>
          <cell r="E554">
            <v>72218</v>
          </cell>
          <cell r="F554">
            <v>35975</v>
          </cell>
          <cell r="G554">
            <v>428348</v>
          </cell>
          <cell r="H554">
            <v>445309</v>
          </cell>
          <cell r="I554">
            <v>546663</v>
          </cell>
          <cell r="J554">
            <v>537723</v>
          </cell>
        </row>
        <row r="555">
          <cell r="A555" t="str">
            <v>SUCOS DE ABACAXI</v>
          </cell>
          <cell r="B555" t="str">
            <v>(3º Nível) SUCOS DE ABACAXI</v>
          </cell>
          <cell r="C555">
            <v>6246708</v>
          </cell>
          <cell r="D555">
            <v>4503754</v>
          </cell>
          <cell r="E555">
            <v>4013377</v>
          </cell>
          <cell r="F555">
            <v>3552098</v>
          </cell>
          <cell r="G555">
            <v>167934</v>
          </cell>
          <cell r="H555">
            <v>29812</v>
          </cell>
          <cell r="I555">
            <v>114529</v>
          </cell>
          <cell r="J555">
            <v>19659</v>
          </cell>
        </row>
        <row r="556">
          <cell r="A556" t="str">
            <v>SUCOS DE LARANJA</v>
          </cell>
          <cell r="B556" t="str">
            <v>(3º Nível) SUCOS DE LARANJA</v>
          </cell>
          <cell r="C556">
            <v>2230652385</v>
          </cell>
          <cell r="D556">
            <v>2448760148</v>
          </cell>
          <cell r="E556">
            <v>1812811098</v>
          </cell>
          <cell r="F556">
            <v>2207242712</v>
          </cell>
          <cell r="G556">
            <v>2830063</v>
          </cell>
          <cell r="H556">
            <v>3921243</v>
          </cell>
          <cell r="I556">
            <v>86617</v>
          </cell>
          <cell r="J556">
            <v>89054</v>
          </cell>
        </row>
        <row r="557">
          <cell r="A557" t="str">
            <v>SUCOS DE MAÇÃ</v>
          </cell>
          <cell r="B557" t="str">
            <v>(3º Nível) SUCOS DE MAÇÃ</v>
          </cell>
          <cell r="C557">
            <v>23535192</v>
          </cell>
          <cell r="D557">
            <v>20351681</v>
          </cell>
          <cell r="E557">
            <v>21415872</v>
          </cell>
          <cell r="F557">
            <v>20996789</v>
          </cell>
          <cell r="G557">
            <v>412927</v>
          </cell>
          <cell r="H557">
            <v>376539</v>
          </cell>
          <cell r="I557">
            <v>184945</v>
          </cell>
          <cell r="J557">
            <v>186489</v>
          </cell>
        </row>
        <row r="558">
          <cell r="A558" t="str">
            <v>SUCOS DE OUTROS CÍTRICOS</v>
          </cell>
          <cell r="B558" t="str">
            <v>(3º Nível) SUCOS DE OUTROS CÍTRICOS</v>
          </cell>
          <cell r="C558">
            <v>35608843</v>
          </cell>
          <cell r="D558">
            <v>15460833</v>
          </cell>
          <cell r="E558">
            <v>35285997</v>
          </cell>
          <cell r="F558">
            <v>20710074</v>
          </cell>
          <cell r="G558">
            <v>2125181</v>
          </cell>
          <cell r="H558">
            <v>2008200</v>
          </cell>
          <cell r="I558">
            <v>81447</v>
          </cell>
          <cell r="J558">
            <v>49605</v>
          </cell>
        </row>
        <row r="559">
          <cell r="A559" t="str">
            <v>SUCOS DE UVA</v>
          </cell>
          <cell r="B559" t="str">
            <v>(3º Nível) SUCOS DE UVA</v>
          </cell>
          <cell r="C559">
            <v>4464221</v>
          </cell>
          <cell r="D559">
            <v>1612826</v>
          </cell>
          <cell r="E559">
            <v>5558008</v>
          </cell>
          <cell r="F559">
            <v>2355339</v>
          </cell>
          <cell r="G559">
            <v>210918</v>
          </cell>
          <cell r="H559">
            <v>207434</v>
          </cell>
          <cell r="I559">
            <v>55348</v>
          </cell>
          <cell r="J559">
            <v>63838</v>
          </cell>
        </row>
        <row r="560">
          <cell r="A560" t="str">
            <v>SUCOS E EXTRATOS VEGETAIS</v>
          </cell>
          <cell r="B560" t="str">
            <v>(3º Nível) SUCOS E EXTRATOS VEGETAIS</v>
          </cell>
          <cell r="C560">
            <v>101678725</v>
          </cell>
          <cell r="D560">
            <v>15754755</v>
          </cell>
          <cell r="E560">
            <v>106017682</v>
          </cell>
          <cell r="F560">
            <v>18573356</v>
          </cell>
          <cell r="G560">
            <v>74036452</v>
          </cell>
          <cell r="H560">
            <v>2913071</v>
          </cell>
          <cell r="I560">
            <v>78516178</v>
          </cell>
          <cell r="J560">
            <v>2842944</v>
          </cell>
        </row>
        <row r="561">
          <cell r="A561" t="str">
            <v>SUÍNOS VIVOS</v>
          </cell>
          <cell r="B561" t="str">
            <v>(3º Nível) SUÍNOS VIVOS</v>
          </cell>
          <cell r="C561">
            <v>5345025</v>
          </cell>
          <cell r="D561">
            <v>625241</v>
          </cell>
          <cell r="E561">
            <v>6413284</v>
          </cell>
          <cell r="F561">
            <v>729176</v>
          </cell>
          <cell r="G561">
            <v>1128895</v>
          </cell>
          <cell r="H561">
            <v>92280</v>
          </cell>
          <cell r="I561">
            <v>1679735</v>
          </cell>
          <cell r="J561">
            <v>92419</v>
          </cell>
        </row>
        <row r="562">
          <cell r="A562" t="str">
            <v>SURUBINS CONGELADOS</v>
          </cell>
          <cell r="B562" t="str">
            <v>(3º Nível) SURUBINS CONGELADOS</v>
          </cell>
          <cell r="C562">
            <v>77637</v>
          </cell>
          <cell r="D562">
            <v>24439</v>
          </cell>
          <cell r="E562">
            <v>11885</v>
          </cell>
          <cell r="F562">
            <v>4005</v>
          </cell>
          <cell r="G562">
            <v>4000</v>
          </cell>
          <cell r="H562">
            <v>1000</v>
          </cell>
          <cell r="I562">
            <v>0</v>
          </cell>
          <cell r="J562">
            <v>0</v>
          </cell>
        </row>
        <row r="563">
          <cell r="A563" t="str">
            <v>SURUBINS, FRESCOS OU REFRIGERADOS</v>
          </cell>
          <cell r="B563" t="str">
            <v>(3º Nível) SURUBINS, FRESCOS OU REFRIGERADOS</v>
          </cell>
          <cell r="C563">
            <v>79759</v>
          </cell>
          <cell r="D563">
            <v>22068</v>
          </cell>
          <cell r="E563">
            <v>69383</v>
          </cell>
          <cell r="F563">
            <v>21439</v>
          </cell>
        </row>
        <row r="564">
          <cell r="A564" t="str">
            <v>TAMARAS FRESCAS</v>
          </cell>
          <cell r="B564" t="str">
            <v>(3º Nível) TAMARAS FRESCAS</v>
          </cell>
          <cell r="C564">
            <v>11983</v>
          </cell>
          <cell r="D564">
            <v>3070</v>
          </cell>
          <cell r="E564">
            <v>10387</v>
          </cell>
          <cell r="F564">
            <v>1925</v>
          </cell>
          <cell r="G564">
            <v>310344</v>
          </cell>
          <cell r="H564">
            <v>48500</v>
          </cell>
          <cell r="I564">
            <v>89718</v>
          </cell>
          <cell r="J564">
            <v>18337</v>
          </cell>
        </row>
        <row r="565">
          <cell r="A565" t="str">
            <v>TAMARAS SECAS</v>
          </cell>
          <cell r="B565" t="str">
            <v>(3º Nível) TAMARAS SECAS</v>
          </cell>
          <cell r="C565">
            <v>873</v>
          </cell>
          <cell r="D565">
            <v>144</v>
          </cell>
          <cell r="E565">
            <v>1931</v>
          </cell>
          <cell r="F565">
            <v>224</v>
          </cell>
          <cell r="G565">
            <v>2689216</v>
          </cell>
          <cell r="H565">
            <v>943975</v>
          </cell>
          <cell r="I565">
            <v>3093015</v>
          </cell>
          <cell r="J565">
            <v>1086733</v>
          </cell>
        </row>
        <row r="566">
          <cell r="A566" t="str">
            <v>TANGERINAS, MANDARINAS E SATOSUMAS FRESCAS OU SECAS</v>
          </cell>
          <cell r="B566" t="str">
            <v>(3º Nível) TANGERINAS, MANDARINAS E SATOSUMAS FRESCAS OU SECAS</v>
          </cell>
          <cell r="C566">
            <v>0</v>
          </cell>
          <cell r="D566">
            <v>0</v>
          </cell>
          <cell r="E566">
            <v>808</v>
          </cell>
          <cell r="F566">
            <v>792</v>
          </cell>
          <cell r="G566">
            <v>1015360</v>
          </cell>
          <cell r="H566">
            <v>1455366</v>
          </cell>
          <cell r="I566">
            <v>654238</v>
          </cell>
          <cell r="J566">
            <v>859603</v>
          </cell>
        </row>
        <row r="567">
          <cell r="A567" t="str">
            <v>TAPIOCA E SEUS SUCEDÂNEOS</v>
          </cell>
          <cell r="B567" t="str">
            <v>(3º Nível) TAPIOCA E SEUS SUCEDÂNEOS</v>
          </cell>
          <cell r="C567">
            <v>3345511</v>
          </cell>
          <cell r="D567">
            <v>2071761</v>
          </cell>
          <cell r="E567">
            <v>3618257</v>
          </cell>
          <cell r="F567">
            <v>2274106</v>
          </cell>
          <cell r="G567">
            <v>19665</v>
          </cell>
          <cell r="H567">
            <v>20111</v>
          </cell>
          <cell r="I567">
            <v>8241</v>
          </cell>
          <cell r="J567">
            <v>7530</v>
          </cell>
        </row>
        <row r="568">
          <cell r="A568" t="str">
            <v>TECIDOS E OUTROS PRODUTOS TÊXTEIS DE SEDA</v>
          </cell>
          <cell r="B568" t="str">
            <v>(3º Nível) TECIDOS E OUTROS PRODUTOS TÊXTEIS DE SEDA</v>
          </cell>
          <cell r="C568">
            <v>455246</v>
          </cell>
          <cell r="D568">
            <v>1629</v>
          </cell>
          <cell r="E568">
            <v>445800</v>
          </cell>
          <cell r="F568">
            <v>2093</v>
          </cell>
          <cell r="G568">
            <v>12946845</v>
          </cell>
          <cell r="H568">
            <v>91001</v>
          </cell>
          <cell r="I568">
            <v>10148478</v>
          </cell>
          <cell r="J568">
            <v>103056</v>
          </cell>
        </row>
        <row r="569">
          <cell r="A569" t="str">
            <v>TILÁPIAS CONGELADAS</v>
          </cell>
          <cell r="B569" t="str">
            <v>(3º Nível) TILÁPIAS CONGELADAS</v>
          </cell>
          <cell r="C569">
            <v>0</v>
          </cell>
          <cell r="D569">
            <v>0</v>
          </cell>
          <cell r="E569">
            <v>108225</v>
          </cell>
          <cell r="F569">
            <v>43076</v>
          </cell>
        </row>
        <row r="570">
          <cell r="A570" t="str">
            <v>TILÁPIAS, FRESCAS OU REFRIGERADAS</v>
          </cell>
          <cell r="B570" t="str">
            <v>(3º Nível) TILÁPIAS, FRESCAS OU REFRIGERADAS</v>
          </cell>
          <cell r="C570">
            <v>245947</v>
          </cell>
          <cell r="D570">
            <v>96142</v>
          </cell>
          <cell r="E570">
            <v>201915</v>
          </cell>
          <cell r="F570">
            <v>83788</v>
          </cell>
        </row>
        <row r="571">
          <cell r="A571" t="str">
            <v>TILÁPIAS, VIVAS</v>
          </cell>
          <cell r="B571" t="str">
            <v>(3º Nível) TILÁPIAS, VIVAS</v>
          </cell>
          <cell r="C571">
            <v>0</v>
          </cell>
          <cell r="D571">
            <v>0</v>
          </cell>
          <cell r="E571">
            <v>28488</v>
          </cell>
          <cell r="F571">
            <v>2025</v>
          </cell>
          <cell r="G571">
            <v>726</v>
          </cell>
          <cell r="H571">
            <v>604</v>
          </cell>
          <cell r="I571">
            <v>4849</v>
          </cell>
          <cell r="J571">
            <v>600</v>
          </cell>
        </row>
        <row r="572">
          <cell r="A572" t="str">
            <v>TOMATES</v>
          </cell>
          <cell r="B572" t="str">
            <v>(3º Nível) TOMATES</v>
          </cell>
          <cell r="C572">
            <v>1888991</v>
          </cell>
          <cell r="D572">
            <v>5429464</v>
          </cell>
          <cell r="E572">
            <v>2387990</v>
          </cell>
          <cell r="F572">
            <v>28295123</v>
          </cell>
          <cell r="G572">
            <v>373536</v>
          </cell>
          <cell r="H572">
            <v>403488</v>
          </cell>
          <cell r="I572">
            <v>851376</v>
          </cell>
          <cell r="J572">
            <v>1079910</v>
          </cell>
        </row>
        <row r="573">
          <cell r="A573" t="str">
            <v>TOMATES PREPARADOS OU CONSERVADOS</v>
          </cell>
          <cell r="B573" t="str">
            <v>(3º Nível) TOMATES PREPARADOS OU CONSERVADOS</v>
          </cell>
          <cell r="C573">
            <v>2707806</v>
          </cell>
          <cell r="D573">
            <v>2135879</v>
          </cell>
          <cell r="E573">
            <v>2664174</v>
          </cell>
          <cell r="F573">
            <v>2540318</v>
          </cell>
          <cell r="G573">
            <v>38579281</v>
          </cell>
          <cell r="H573">
            <v>47634936</v>
          </cell>
          <cell r="I573">
            <v>35738761</v>
          </cell>
          <cell r="J573">
            <v>46142615</v>
          </cell>
        </row>
        <row r="574">
          <cell r="A574" t="str">
            <v>TRIGO</v>
          </cell>
          <cell r="B574" t="str">
            <v>(3º Nível) TRIGO</v>
          </cell>
          <cell r="C574">
            <v>35762226</v>
          </cell>
          <cell r="D574">
            <v>205530545</v>
          </cell>
          <cell r="E574">
            <v>120805517</v>
          </cell>
          <cell r="F574">
            <v>582473279</v>
          </cell>
          <cell r="G574">
            <v>1217829948</v>
          </cell>
          <cell r="H574">
            <v>6134731656</v>
          </cell>
          <cell r="I574">
            <v>1642131655</v>
          </cell>
          <cell r="J574">
            <v>6950721802</v>
          </cell>
        </row>
        <row r="575">
          <cell r="A575" t="str">
            <v>TRIGO MOURISCO</v>
          </cell>
          <cell r="B575" t="str">
            <v>(3º Nível) TRIGO MOURISCO</v>
          </cell>
          <cell r="C575">
            <v>985970</v>
          </cell>
          <cell r="D575">
            <v>2294131</v>
          </cell>
          <cell r="E575">
            <v>595539</v>
          </cell>
          <cell r="F575">
            <v>1269281</v>
          </cell>
        </row>
        <row r="576">
          <cell r="A576" t="str">
            <v>TRUTAS CONGELADAS</v>
          </cell>
          <cell r="B576" t="str">
            <v>(3º Nível) TRUTAS CONGELADAS</v>
          </cell>
          <cell r="G576">
            <v>624862</v>
          </cell>
          <cell r="H576">
            <v>110943</v>
          </cell>
          <cell r="I576">
            <v>691398</v>
          </cell>
          <cell r="J576">
            <v>109158</v>
          </cell>
        </row>
        <row r="577">
          <cell r="A577" t="str">
            <v>TRUTAS, VIVAS</v>
          </cell>
          <cell r="B577" t="str">
            <v>(3º Nível) TRUTAS, VIVAS</v>
          </cell>
          <cell r="C577">
            <v>0</v>
          </cell>
          <cell r="D577">
            <v>0</v>
          </cell>
          <cell r="E577">
            <v>1721</v>
          </cell>
          <cell r="F577">
            <v>420</v>
          </cell>
          <cell r="G577">
            <v>408181</v>
          </cell>
          <cell r="H577">
            <v>74848</v>
          </cell>
          <cell r="I577">
            <v>481102</v>
          </cell>
          <cell r="J577">
            <v>77000</v>
          </cell>
        </row>
        <row r="578">
          <cell r="A578" t="str">
            <v>UÍSQUE</v>
          </cell>
          <cell r="B578" t="str">
            <v>(3º Nível) UÍSQUE</v>
          </cell>
          <cell r="C578">
            <v>3374168</v>
          </cell>
          <cell r="D578">
            <v>925036</v>
          </cell>
          <cell r="E578">
            <v>2527905</v>
          </cell>
          <cell r="F578">
            <v>755372</v>
          </cell>
          <cell r="G578">
            <v>120964894</v>
          </cell>
          <cell r="H578">
            <v>457135745</v>
          </cell>
          <cell r="I578">
            <v>102126693</v>
          </cell>
          <cell r="J578">
            <v>34306798</v>
          </cell>
        </row>
        <row r="579">
          <cell r="A579" t="str">
            <v>UVAS FRESCAS</v>
          </cell>
          <cell r="B579" t="str">
            <v>(3º Nível) UVAS FRESCAS</v>
          </cell>
          <cell r="C579">
            <v>93042252</v>
          </cell>
          <cell r="D579">
            <v>43186435</v>
          </cell>
          <cell r="E579">
            <v>109592536</v>
          </cell>
          <cell r="F579">
            <v>48072850</v>
          </cell>
          <cell r="G579">
            <v>33350894</v>
          </cell>
          <cell r="H579">
            <v>20585876</v>
          </cell>
          <cell r="I579">
            <v>21226139</v>
          </cell>
          <cell r="J579">
            <v>13968962</v>
          </cell>
        </row>
        <row r="580">
          <cell r="A580" t="str">
            <v>UVAS SECAS</v>
          </cell>
          <cell r="B580" t="str">
            <v>(3º Nível) UVAS SECAS</v>
          </cell>
          <cell r="C580">
            <v>4867</v>
          </cell>
          <cell r="D580">
            <v>1389</v>
          </cell>
          <cell r="E580">
            <v>18924</v>
          </cell>
          <cell r="F580">
            <v>4529</v>
          </cell>
          <cell r="G580">
            <v>45692799</v>
          </cell>
          <cell r="H580">
            <v>25671129</v>
          </cell>
          <cell r="I580">
            <v>52695774</v>
          </cell>
          <cell r="J580">
            <v>26978030</v>
          </cell>
        </row>
        <row r="581">
          <cell r="A581" t="str">
            <v>VESTUÁRIO E OUTROS PRODUTOS TÊXTEIS DE ALGODÃO</v>
          </cell>
          <cell r="B581" t="str">
            <v>(3º Nível) VESTUÁRIO E OUTROS PRODUTOS TÊXTEIS DE ALGODÃO</v>
          </cell>
          <cell r="C581">
            <v>116100129</v>
          </cell>
          <cell r="D581">
            <v>7890456</v>
          </cell>
          <cell r="E581">
            <v>102749255</v>
          </cell>
          <cell r="F581">
            <v>7749754</v>
          </cell>
          <cell r="G581">
            <v>609324551</v>
          </cell>
          <cell r="H581">
            <v>42194650</v>
          </cell>
          <cell r="I581">
            <v>607522206</v>
          </cell>
          <cell r="J581">
            <v>37247638</v>
          </cell>
        </row>
        <row r="582">
          <cell r="A582" t="str">
            <v>VESTUÁRIOS E PRODUTOS TÊXTEIS DE LÃ</v>
          </cell>
          <cell r="B582" t="str">
            <v>(3º Nível) VESTUÁRIOS E PRODUTOS TÊXTEIS DE LÃ</v>
          </cell>
          <cell r="C582">
            <v>1219664</v>
          </cell>
          <cell r="D582">
            <v>28121</v>
          </cell>
          <cell r="E582">
            <v>1451195</v>
          </cell>
          <cell r="F582">
            <v>36503</v>
          </cell>
          <cell r="G582">
            <v>16155778</v>
          </cell>
          <cell r="H582">
            <v>394049</v>
          </cell>
          <cell r="I582">
            <v>12630932</v>
          </cell>
          <cell r="J582">
            <v>316084</v>
          </cell>
        </row>
        <row r="583">
          <cell r="A583" t="str">
            <v>VINAGRE</v>
          </cell>
          <cell r="B583" t="str">
            <v>(3º Nível) VINAGRE</v>
          </cell>
          <cell r="C583">
            <v>1382708</v>
          </cell>
          <cell r="D583">
            <v>3505642</v>
          </cell>
          <cell r="E583">
            <v>1191562</v>
          </cell>
          <cell r="F583">
            <v>3422412</v>
          </cell>
          <cell r="G583">
            <v>3371683</v>
          </cell>
          <cell r="H583">
            <v>1372635</v>
          </cell>
          <cell r="I583">
            <v>2275366</v>
          </cell>
          <cell r="J583">
            <v>994117</v>
          </cell>
        </row>
        <row r="584">
          <cell r="A584" t="str">
            <v>VINHO</v>
          </cell>
          <cell r="B584" t="str">
            <v>(3º Nível) VINHO</v>
          </cell>
          <cell r="C584">
            <v>10059904</v>
          </cell>
          <cell r="D584">
            <v>3917524</v>
          </cell>
          <cell r="E584">
            <v>9251312</v>
          </cell>
          <cell r="F584">
            <v>4738695</v>
          </cell>
          <cell r="G584">
            <v>395888597</v>
          </cell>
          <cell r="H584">
            <v>165740894</v>
          </cell>
          <cell r="I584">
            <v>365484065</v>
          </cell>
          <cell r="J584">
            <v>116459723</v>
          </cell>
        </row>
        <row r="585">
          <cell r="A585" t="str">
            <v>VODKA</v>
          </cell>
          <cell r="B585" t="str">
            <v>(3º Nível) VODKA</v>
          </cell>
          <cell r="C585">
            <v>2136729</v>
          </cell>
          <cell r="D585">
            <v>1420775</v>
          </cell>
          <cell r="E585">
            <v>1542269</v>
          </cell>
          <cell r="F585">
            <v>969880</v>
          </cell>
          <cell r="G585">
            <v>16626889</v>
          </cell>
          <cell r="H585">
            <v>49051958</v>
          </cell>
          <cell r="I585">
            <v>13153146</v>
          </cell>
          <cell r="J585">
            <v>4073006</v>
          </cell>
        </row>
        <row r="586">
          <cell r="A586" t="str">
            <v>WAFFLES E 'WAFERS'</v>
          </cell>
          <cell r="B586" t="str">
            <v>(3º Nível) WAFFLES E 'WAFERS'</v>
          </cell>
          <cell r="C586">
            <v>46176301</v>
          </cell>
          <cell r="D586">
            <v>18914497</v>
          </cell>
          <cell r="E586">
            <v>50062088</v>
          </cell>
          <cell r="F586">
            <v>20743700</v>
          </cell>
          <cell r="G586">
            <v>15094744</v>
          </cell>
          <cell r="H586">
            <v>24040491</v>
          </cell>
          <cell r="I586">
            <v>14917864</v>
          </cell>
          <cell r="J586">
            <v>3453709</v>
          </cell>
        </row>
        <row r="587">
          <cell r="A587" t="e">
            <v>#VALUE!</v>
          </cell>
        </row>
        <row r="588">
          <cell r="A588" t="e">
            <v>#VALUE!</v>
          </cell>
        </row>
        <row r="589">
          <cell r="A589" t="e">
            <v>#VALUE!</v>
          </cell>
        </row>
        <row r="590">
          <cell r="A590" t="e">
            <v>#VALUE!</v>
          </cell>
        </row>
        <row r="591">
          <cell r="A591" t="e">
            <v>#VALUE!</v>
          </cell>
        </row>
        <row r="592">
          <cell r="A592" t="e">
            <v>#VALUE!</v>
          </cell>
        </row>
        <row r="593">
          <cell r="A593" t="e">
            <v>#VALUE!</v>
          </cell>
        </row>
        <row r="594">
          <cell r="A594" t="e">
            <v>#VALUE!</v>
          </cell>
        </row>
        <row r="595">
          <cell r="A595" t="e">
            <v>#VALUE!</v>
          </cell>
        </row>
        <row r="596">
          <cell r="A596" t="e">
            <v>#VALUE!</v>
          </cell>
        </row>
        <row r="597">
          <cell r="A597" t="e">
            <v>#VALUE!</v>
          </cell>
        </row>
        <row r="598">
          <cell r="A598" t="e">
            <v>#VALUE!</v>
          </cell>
        </row>
        <row r="599">
          <cell r="A599" t="e">
            <v>#VALUE!</v>
          </cell>
        </row>
        <row r="600">
          <cell r="A600" t="e">
            <v>#VALUE!</v>
          </cell>
        </row>
      </sheetData>
      <sheetData sheetId="3">
        <row r="5">
          <cell r="B5">
            <v>9155452947</v>
          </cell>
          <cell r="C5">
            <v>8340136759</v>
          </cell>
          <cell r="D5">
            <v>1041591786</v>
          </cell>
          <cell r="E5">
            <v>984178108</v>
          </cell>
          <cell r="H5">
            <v>49475111949</v>
          </cell>
          <cell r="I5">
            <v>47687659294</v>
          </cell>
          <cell r="J5">
            <v>7036097850</v>
          </cell>
          <cell r="K5">
            <v>6954760417</v>
          </cell>
          <cell r="N5">
            <v>97358338050</v>
          </cell>
          <cell r="O5">
            <v>99379852552</v>
          </cell>
          <cell r="P5">
            <v>13888744616</v>
          </cell>
          <cell r="Q5">
            <v>13956253624</v>
          </cell>
        </row>
        <row r="35">
          <cell r="B35">
            <v>20114054526</v>
          </cell>
          <cell r="C35">
            <v>18024889082</v>
          </cell>
          <cell r="D35">
            <v>14324850972</v>
          </cell>
          <cell r="E35">
            <v>13027179140</v>
          </cell>
          <cell r="H35">
            <v>113817921569</v>
          </cell>
          <cell r="I35">
            <v>109842267253</v>
          </cell>
          <cell r="J35">
            <v>83800608498</v>
          </cell>
          <cell r="K35">
            <v>83766534031</v>
          </cell>
          <cell r="N35">
            <v>223857313481</v>
          </cell>
          <cell r="O35">
            <v>235288338365</v>
          </cell>
          <cell r="P35">
            <v>163060439753</v>
          </cell>
          <cell r="Q35">
            <v>181196494395</v>
          </cell>
        </row>
      </sheetData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agrostat.agricultura.gov.br/" TargetMode="External"/><Relationship Id="rId1" Type="http://schemas.openxmlformats.org/officeDocument/2006/relationships/hyperlink" Target="http://www.agricultura.gov.br/agrosta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5E1369-89DC-4259-B6A3-6CB783F2F162}">
  <sheetPr>
    <tabColor rgb="FFFF0000"/>
  </sheetPr>
  <dimension ref="A1:AD490"/>
  <sheetViews>
    <sheetView showGridLines="0" tabSelected="1" topLeftCell="B13" zoomScaleNormal="100" zoomScaleSheetLayoutView="75" workbookViewId="0">
      <selection activeCell="AF7" sqref="AF7"/>
    </sheetView>
  </sheetViews>
  <sheetFormatPr defaultRowHeight="9" x14ac:dyDescent="0.2"/>
  <cols>
    <col min="1" max="1" width="37.42578125" style="2" hidden="1" customWidth="1"/>
    <col min="2" max="2" width="28.28515625" style="2" bestFit="1" customWidth="1"/>
    <col min="3" max="4" width="8" style="2" customWidth="1"/>
    <col min="5" max="5" width="5.42578125" style="2" bestFit="1" customWidth="1"/>
    <col min="6" max="7" width="8" style="2" customWidth="1"/>
    <col min="8" max="8" width="5.42578125" style="2" bestFit="1" customWidth="1"/>
    <col min="9" max="10" width="8" style="2" customWidth="1"/>
    <col min="11" max="11" width="5.42578125" style="2" bestFit="1" customWidth="1"/>
    <col min="12" max="13" width="7.85546875" style="2" customWidth="1"/>
    <col min="14" max="14" width="5.42578125" style="2" bestFit="1" customWidth="1"/>
    <col min="15" max="16" width="7.85546875" style="2" customWidth="1"/>
    <col min="17" max="17" width="5.42578125" style="2" bestFit="1" customWidth="1"/>
    <col min="18" max="19" width="7.7109375" style="2" customWidth="1"/>
    <col min="20" max="20" width="5.42578125" style="2" bestFit="1" customWidth="1"/>
    <col min="21" max="22" width="10.28515625" style="2" bestFit="1" customWidth="1"/>
    <col min="23" max="23" width="5.42578125" style="2" bestFit="1" customWidth="1"/>
    <col min="24" max="25" width="10.28515625" style="2" customWidth="1"/>
    <col min="26" max="26" width="5.42578125" style="2" bestFit="1" customWidth="1"/>
    <col min="27" max="28" width="10.28515625" style="2" customWidth="1"/>
    <col min="29" max="29" width="5.42578125" style="2" bestFit="1" customWidth="1"/>
    <col min="30" max="16384" width="9.140625" style="1"/>
  </cols>
  <sheetData>
    <row r="1" spans="1:30" x14ac:dyDescent="0.2">
      <c r="A1" s="85"/>
      <c r="B1" s="91" t="s">
        <v>111</v>
      </c>
      <c r="C1" s="91"/>
      <c r="D1" s="91"/>
      <c r="E1" s="91"/>
      <c r="F1" s="91"/>
      <c r="G1" s="91"/>
      <c r="H1" s="91"/>
      <c r="I1" s="91"/>
      <c r="J1" s="91"/>
      <c r="K1" s="91"/>
      <c r="L1" s="91"/>
      <c r="M1" s="91"/>
      <c r="N1" s="91"/>
      <c r="O1" s="91"/>
      <c r="P1" s="91"/>
      <c r="Q1" s="91"/>
      <c r="R1" s="91"/>
      <c r="S1" s="91"/>
      <c r="T1" s="91"/>
      <c r="U1" s="1"/>
      <c r="V1" s="1"/>
      <c r="W1" s="1"/>
      <c r="X1" s="1"/>
      <c r="Y1" s="1"/>
      <c r="Z1" s="1"/>
      <c r="AA1" s="1"/>
      <c r="AB1" s="1"/>
      <c r="AC1" s="1"/>
    </row>
    <row r="2" spans="1:30" x14ac:dyDescent="0.2">
      <c r="A2" s="92" t="s">
        <v>110</v>
      </c>
      <c r="B2" s="92" t="s">
        <v>109</v>
      </c>
      <c r="C2" s="89" t="str">
        <f>[1]Mês!M1</f>
        <v>Junho</v>
      </c>
      <c r="D2" s="95"/>
      <c r="E2" s="95"/>
      <c r="F2" s="95"/>
      <c r="G2" s="95"/>
      <c r="H2" s="95"/>
      <c r="I2" s="95"/>
      <c r="J2" s="95"/>
      <c r="K2" s="96"/>
      <c r="L2" s="97" t="str">
        <f>"Janeiro"&amp;" - "&amp;C2</f>
        <v>Janeiro - Junho</v>
      </c>
      <c r="M2" s="95"/>
      <c r="N2" s="95"/>
      <c r="O2" s="95"/>
      <c r="P2" s="95"/>
      <c r="Q2" s="95"/>
      <c r="R2" s="95"/>
      <c r="S2" s="95"/>
      <c r="T2" s="95"/>
      <c r="U2" s="97" t="s">
        <v>108</v>
      </c>
      <c r="V2" s="95"/>
      <c r="W2" s="95"/>
      <c r="X2" s="95"/>
      <c r="Y2" s="95"/>
      <c r="Z2" s="95"/>
      <c r="AA2" s="95"/>
      <c r="AB2" s="95"/>
      <c r="AC2" s="95"/>
    </row>
    <row r="3" spans="1:30" x14ac:dyDescent="0.2">
      <c r="A3" s="93"/>
      <c r="B3" s="93"/>
      <c r="C3" s="86" t="s">
        <v>107</v>
      </c>
      <c r="D3" s="86"/>
      <c r="E3" s="86"/>
      <c r="F3" s="86" t="s">
        <v>106</v>
      </c>
      <c r="G3" s="86"/>
      <c r="H3" s="86"/>
      <c r="I3" s="86" t="s">
        <v>105</v>
      </c>
      <c r="J3" s="86"/>
      <c r="K3" s="87"/>
      <c r="L3" s="88" t="s">
        <v>107</v>
      </c>
      <c r="M3" s="86"/>
      <c r="N3" s="86"/>
      <c r="O3" s="86" t="s">
        <v>106</v>
      </c>
      <c r="P3" s="86"/>
      <c r="Q3" s="86"/>
      <c r="R3" s="86" t="s">
        <v>105</v>
      </c>
      <c r="S3" s="86"/>
      <c r="T3" s="87"/>
      <c r="U3" s="88" t="s">
        <v>107</v>
      </c>
      <c r="V3" s="86"/>
      <c r="W3" s="86"/>
      <c r="X3" s="86" t="s">
        <v>106</v>
      </c>
      <c r="Y3" s="86"/>
      <c r="Z3" s="86"/>
      <c r="AA3" s="86" t="s">
        <v>105</v>
      </c>
      <c r="AB3" s="86"/>
      <c r="AC3" s="89"/>
    </row>
    <row r="4" spans="1:30" ht="18" x14ac:dyDescent="0.2">
      <c r="A4" s="94"/>
      <c r="B4" s="94"/>
      <c r="C4" s="21" t="str">
        <f>RIGHT([1]Mês!C1,4)</f>
        <v>2018</v>
      </c>
      <c r="D4" s="21" t="str">
        <f>RIGHT([1]Mês!E1,4)</f>
        <v>2019</v>
      </c>
      <c r="E4" s="23" t="s">
        <v>8</v>
      </c>
      <c r="F4" s="21" t="str">
        <f>$C$4</f>
        <v>2018</v>
      </c>
      <c r="G4" s="21" t="str">
        <f>$D$4</f>
        <v>2019</v>
      </c>
      <c r="H4" s="23" t="s">
        <v>8</v>
      </c>
      <c r="I4" s="21" t="str">
        <f>$C$4</f>
        <v>2018</v>
      </c>
      <c r="J4" s="21" t="str">
        <f>$D$4</f>
        <v>2019</v>
      </c>
      <c r="K4" s="84" t="s">
        <v>8</v>
      </c>
      <c r="L4" s="21" t="str">
        <f>$C$4</f>
        <v>2018</v>
      </c>
      <c r="M4" s="21" t="str">
        <f>$D$4</f>
        <v>2019</v>
      </c>
      <c r="N4" s="23" t="s">
        <v>8</v>
      </c>
      <c r="O4" s="21" t="str">
        <f>$C$4</f>
        <v>2018</v>
      </c>
      <c r="P4" s="21" t="str">
        <f>$D$4</f>
        <v>2019</v>
      </c>
      <c r="Q4" s="23" t="s">
        <v>8</v>
      </c>
      <c r="R4" s="21" t="str">
        <f>$C$4</f>
        <v>2018</v>
      </c>
      <c r="S4" s="21" t="str">
        <f>$D$4</f>
        <v>2019</v>
      </c>
      <c r="T4" s="84" t="s">
        <v>8</v>
      </c>
      <c r="U4" s="83" t="str">
        <f>'[1]12 meses'!C1</f>
        <v>Julho/17 - Junho/18</v>
      </c>
      <c r="V4" s="82" t="str">
        <f>'[1]12 meses'!E1</f>
        <v>Julho/18 - Junho/19</v>
      </c>
      <c r="W4" s="23" t="s">
        <v>8</v>
      </c>
      <c r="X4" s="82" t="str">
        <f>$U$4</f>
        <v>Julho/17 - Junho/18</v>
      </c>
      <c r="Y4" s="82" t="str">
        <f>$V$4</f>
        <v>Julho/18 - Junho/19</v>
      </c>
      <c r="Z4" s="23" t="s">
        <v>8</v>
      </c>
      <c r="AA4" s="82" t="str">
        <f>$U$4</f>
        <v>Julho/17 - Junho/18</v>
      </c>
      <c r="AB4" s="82" t="str">
        <f>$V$4</f>
        <v>Julho/18 - Junho/19</v>
      </c>
      <c r="AC4" s="81" t="s">
        <v>8</v>
      </c>
    </row>
    <row r="5" spans="1:30" x14ac:dyDescent="0.2">
      <c r="A5" s="73" t="s">
        <v>104</v>
      </c>
      <c r="B5" s="73" t="s">
        <v>104</v>
      </c>
      <c r="C5" s="71"/>
      <c r="D5" s="70"/>
      <c r="E5" s="72"/>
      <c r="F5" s="71"/>
      <c r="G5" s="70"/>
      <c r="H5" s="72"/>
      <c r="I5" s="71"/>
      <c r="J5" s="70"/>
      <c r="K5" s="69"/>
      <c r="L5" s="67"/>
      <c r="M5" s="67"/>
      <c r="N5" s="67"/>
      <c r="O5" s="68"/>
      <c r="P5" s="67"/>
      <c r="Q5" s="67"/>
      <c r="R5" s="68"/>
      <c r="S5" s="67"/>
      <c r="T5" s="67"/>
      <c r="U5" s="67"/>
      <c r="V5" s="67"/>
      <c r="W5" s="67"/>
      <c r="X5" s="68"/>
      <c r="Y5" s="67"/>
      <c r="Z5" s="67"/>
      <c r="AA5" s="68"/>
      <c r="AB5" s="67"/>
      <c r="AC5" s="67"/>
    </row>
    <row r="6" spans="1:30" s="29" customFormat="1" x14ac:dyDescent="0.2">
      <c r="A6" s="66" t="s">
        <v>103</v>
      </c>
      <c r="B6" s="66" t="s">
        <v>102</v>
      </c>
      <c r="C6" s="46">
        <f>VLOOKUP(A6,[1]Mês!$A$4:$J$560,3,FALSE)/1000000</f>
        <v>4923.1282600000004</v>
      </c>
      <c r="D6" s="33">
        <f>VLOOKUP(A6,[1]Mês!$A$4:$J$560,5,FALSE)/1000000</f>
        <v>3716.7081899999998</v>
      </c>
      <c r="E6" s="32">
        <f t="shared" ref="E6:E45" si="0">(D6/C6-1)*100</f>
        <v>-24.505152136743249</v>
      </c>
      <c r="F6" s="46">
        <f>VLOOKUP(A6,[1]Mês!$A$4:$J$560,4,FALSE)/1000000</f>
        <v>12109.096416</v>
      </c>
      <c r="G6" s="33">
        <f>VLOOKUP(A6,[1]Mês!$A$4:$J$560,6,FALSE)/1000000</f>
        <v>10739.497574999999</v>
      </c>
      <c r="H6" s="32">
        <f t="shared" ref="H6:H44" si="1">(G6/F6-1)*100</f>
        <v>-11.310495795461017</v>
      </c>
      <c r="I6" s="46">
        <f t="shared" ref="I6:I44" si="2">C6/F6*1000</f>
        <v>406.56446120083484</v>
      </c>
      <c r="J6" s="33">
        <f t="shared" ref="J6:J44" si="3">D6/G6*1000</f>
        <v>346.07840488292118</v>
      </c>
      <c r="K6" s="47">
        <f t="shared" ref="K6:K44" si="4">(J6/I6-1)*100</f>
        <v>-14.877359457159923</v>
      </c>
      <c r="L6" s="46">
        <f>VLOOKUP(A6,[1]Ano!$A$4:$J$560,3,FALSE)/1000000</f>
        <v>22316.748161</v>
      </c>
      <c r="M6" s="33">
        <f>VLOOKUP(A6,[1]Ano!$A$4:$J$560,5,FALSE)/1000000</f>
        <v>18907.678082999999</v>
      </c>
      <c r="N6" s="32">
        <f t="shared" ref="N6:N45" si="5">(M6/L6-1)*100</f>
        <v>-15.275837023413551</v>
      </c>
      <c r="O6" s="46">
        <f>VLOOKUP(A6,[1]Ano!$A$4:$J$560,4,FALSE)/1000000</f>
        <v>55570.645455999998</v>
      </c>
      <c r="P6" s="33">
        <f>VLOOKUP(A6,[1]Ano!$A$4:$J$560,6,FALSE)/1000000</f>
        <v>53236.579750999997</v>
      </c>
      <c r="Q6" s="32">
        <f t="shared" ref="Q6:Q44" si="6">(P6/O6-1)*100</f>
        <v>-4.2001774243347167</v>
      </c>
      <c r="R6" s="46">
        <f t="shared" ref="R6:R44" si="7">L6/O6*1000</f>
        <v>401.59238709347125</v>
      </c>
      <c r="S6" s="33">
        <f t="shared" ref="S6:S44" si="8">M6/P6*1000</f>
        <v>355.16327629302361</v>
      </c>
      <c r="T6" s="32">
        <f t="shared" ref="T6:T44" si="9">(S6/R6-1)*100</f>
        <v>-11.561252726048609</v>
      </c>
      <c r="U6" s="46">
        <f>VLOOKUP(A6,'[1]12 meses'!$A$4:$J$600,3,FALSE)/1000000</f>
        <v>34073.326383</v>
      </c>
      <c r="V6" s="33">
        <f>VLOOKUP(A6,'[1]12 meses'!$A$4:$J$600,5,FALSE)/1000000</f>
        <v>37287.431570000001</v>
      </c>
      <c r="W6" s="32">
        <f t="shared" ref="W6:W45" si="10">(V6/U6-1)*100</f>
        <v>9.4329069926192943</v>
      </c>
      <c r="X6" s="46">
        <f>VLOOKUP(A6,'[1]12 meses'!$A$4:$J$600,4,FALSE)/1000000</f>
        <v>86890.140996000002</v>
      </c>
      <c r="Y6" s="33">
        <f>VLOOKUP(A6,'[1]12 meses'!$A$4:$J$600,6,FALSE)/1000000</f>
        <v>98997.490841000006</v>
      </c>
      <c r="Z6" s="32">
        <f t="shared" ref="Z6:Z44" si="11">(Y6/X6-1)*100</f>
        <v>13.934089306584706</v>
      </c>
      <c r="AA6" s="46">
        <f t="shared" ref="AA6:AA44" si="12">U6/X6*1000</f>
        <v>392.14260665739477</v>
      </c>
      <c r="AB6" s="33">
        <f t="shared" ref="AB6:AB44" si="13">V6/Y6*1000</f>
        <v>376.65026914558257</v>
      </c>
      <c r="AC6" s="32">
        <f t="shared" ref="AC6:AC44" si="14">(AB6/AA6-1)*100</f>
        <v>-3.9506896850276418</v>
      </c>
      <c r="AD6" s="39"/>
    </row>
    <row r="7" spans="1:30" x14ac:dyDescent="0.2">
      <c r="A7" s="53" t="s">
        <v>101</v>
      </c>
      <c r="B7" s="52" t="s">
        <v>100</v>
      </c>
      <c r="C7" s="50">
        <f>VLOOKUP(A7,[1]Mês!$A$4:$J$560,3,FALSE)/1000000</f>
        <v>4199.1944979999998</v>
      </c>
      <c r="D7" s="49">
        <f>VLOOKUP(A7,[1]Mês!$A$4:$J$560,5,FALSE)/1000000</f>
        <v>3103.4283209999999</v>
      </c>
      <c r="E7" s="12">
        <f t="shared" si="0"/>
        <v>-26.094675479354279</v>
      </c>
      <c r="F7" s="50">
        <f>VLOOKUP(A7,[1]Mês!$A$4:$J$560,4,FALSE)/1000000</f>
        <v>10420.130276</v>
      </c>
      <c r="G7" s="49">
        <f>VLOOKUP(A7,[1]Mês!$A$4:$J$560,6,FALSE)/1000000</f>
        <v>9066.4915650000003</v>
      </c>
      <c r="H7" s="12">
        <f t="shared" si="1"/>
        <v>-12.99061216266889</v>
      </c>
      <c r="I7" s="50">
        <f t="shared" si="2"/>
        <v>402.98867545559659</v>
      </c>
      <c r="J7" s="49">
        <f t="shared" si="3"/>
        <v>342.2964990096475</v>
      </c>
      <c r="K7" s="51">
        <f t="shared" si="4"/>
        <v>-15.060516620556118</v>
      </c>
      <c r="L7" s="50">
        <f>VLOOKUP(A7,[1]Ano!$A$4:$J$560,3,FALSE)/1000000</f>
        <v>18432.031375999999</v>
      </c>
      <c r="M7" s="49">
        <f>VLOOKUP(A7,[1]Ano!$A$4:$J$560,5,FALSE)/1000000</f>
        <v>15603.520339999999</v>
      </c>
      <c r="N7" s="12">
        <f t="shared" si="5"/>
        <v>-15.345628369985043</v>
      </c>
      <c r="O7" s="50">
        <f>VLOOKUP(A7,[1]Ano!$A$4:$J$560,4,FALSE)/1000000</f>
        <v>46273.544205999999</v>
      </c>
      <c r="P7" s="49">
        <f>VLOOKUP(A7,[1]Ano!$A$4:$J$560,6,FALSE)/1000000</f>
        <v>44504.595319</v>
      </c>
      <c r="Q7" s="12">
        <f t="shared" si="6"/>
        <v>-3.822808296518232</v>
      </c>
      <c r="R7" s="50">
        <f t="shared" si="7"/>
        <v>398.32763390555323</v>
      </c>
      <c r="S7" s="49">
        <f t="shared" si="8"/>
        <v>350.60470111360638</v>
      </c>
      <c r="T7" s="12">
        <f t="shared" si="9"/>
        <v>-11.980824007621415</v>
      </c>
      <c r="U7" s="50">
        <f>VLOOKUP(A7,'[1]12 meses'!$A$4:$J$600,3,FALSE)/1000000</f>
        <v>27476.197134999999</v>
      </c>
      <c r="V7" s="49">
        <f>VLOOKUP(A7,'[1]12 meses'!$A$4:$J$600,5,FALSE)/1000000</f>
        <v>30218.195392000001</v>
      </c>
      <c r="W7" s="12">
        <f t="shared" si="10"/>
        <v>9.9795406312147996</v>
      </c>
      <c r="X7" s="50">
        <f>VLOOKUP(A7,'[1]12 meses'!$A$4:$J$600,4,FALSE)/1000000</f>
        <v>70432.074527999997</v>
      </c>
      <c r="Y7" s="49">
        <f>VLOOKUP(A7,'[1]12 meses'!$A$4:$J$600,6,FALSE)/1000000</f>
        <v>81477.864446000007</v>
      </c>
      <c r="Z7" s="12">
        <f t="shared" si="11"/>
        <v>15.682897304989641</v>
      </c>
      <c r="AA7" s="50">
        <f t="shared" si="12"/>
        <v>390.10915579487789</v>
      </c>
      <c r="AB7" s="49">
        <f t="shared" si="13"/>
        <v>370.87613424167876</v>
      </c>
      <c r="AC7" s="12">
        <f t="shared" si="14"/>
        <v>-4.9301641008682173</v>
      </c>
      <c r="AD7" s="4"/>
    </row>
    <row r="8" spans="1:30" x14ac:dyDescent="0.2">
      <c r="A8" s="65" t="s">
        <v>99</v>
      </c>
      <c r="B8" s="57" t="s">
        <v>98</v>
      </c>
      <c r="C8" s="55">
        <f>VLOOKUP(A8,[1]Mês!$A$4:$J$560,3,FALSE)/1000000</f>
        <v>630.09886600000004</v>
      </c>
      <c r="D8" s="54">
        <f>VLOOKUP(A8,[1]Mês!$A$4:$J$560,5,FALSE)/1000000</f>
        <v>519.86251500000003</v>
      </c>
      <c r="E8" s="18">
        <f t="shared" si="0"/>
        <v>-17.495087985128986</v>
      </c>
      <c r="F8" s="55">
        <f>VLOOKUP(A8,[1]Mês!$A$4:$J$560,4,FALSE)/1000000</f>
        <v>1559.6722830000001</v>
      </c>
      <c r="G8" s="54">
        <f>VLOOKUP(A8,[1]Mês!$A$4:$J$560,6,FALSE)/1000000</f>
        <v>1527.1654840000001</v>
      </c>
      <c r="H8" s="18">
        <f t="shared" si="1"/>
        <v>-2.0842070064535423</v>
      </c>
      <c r="I8" s="55">
        <f t="shared" si="2"/>
        <v>403.99439861046761</v>
      </c>
      <c r="J8" s="54">
        <f t="shared" si="3"/>
        <v>340.41007372584119</v>
      </c>
      <c r="K8" s="56">
        <f t="shared" si="4"/>
        <v>-15.738912495649371</v>
      </c>
      <c r="L8" s="55">
        <f>VLOOKUP(A8,[1]Ano!$A$4:$J$560,3,FALSE)/1000000</f>
        <v>3338.2970519999999</v>
      </c>
      <c r="M8" s="54">
        <f>VLOOKUP(A8,[1]Ano!$A$4:$J$560,5,FALSE)/1000000</f>
        <v>2906.878674</v>
      </c>
      <c r="N8" s="18">
        <f t="shared" si="5"/>
        <v>-12.923307041880339</v>
      </c>
      <c r="O8" s="55">
        <f>VLOOKUP(A8,[1]Ano!$A$4:$J$560,4,FALSE)/1000000</f>
        <v>8570.991661</v>
      </c>
      <c r="P8" s="54">
        <f>VLOOKUP(A8,[1]Ano!$A$4:$J$560,6,FALSE)/1000000</f>
        <v>8132.309381</v>
      </c>
      <c r="Q8" s="18">
        <f t="shared" si="6"/>
        <v>-5.1182208238062632</v>
      </c>
      <c r="R8" s="55">
        <f t="shared" si="7"/>
        <v>389.48784271836661</v>
      </c>
      <c r="S8" s="54">
        <f t="shared" si="8"/>
        <v>357.44811686475111</v>
      </c>
      <c r="T8" s="18">
        <f t="shared" si="9"/>
        <v>-8.226117054129201</v>
      </c>
      <c r="U8" s="55">
        <f>VLOOKUP(A8,'[1]12 meses'!$A$4:$J$600,3,FALSE)/1000000</f>
        <v>5590.3521170000004</v>
      </c>
      <c r="V8" s="54">
        <f>VLOOKUP(A8,'[1]12 meses'!$A$4:$J$600,5,FALSE)/1000000</f>
        <v>6193.0059350000001</v>
      </c>
      <c r="W8" s="18">
        <f t="shared" si="10"/>
        <v>10.780247923334873</v>
      </c>
      <c r="X8" s="55">
        <f>VLOOKUP(A8,'[1]12 meses'!$A$4:$J$600,4,FALSE)/1000000</f>
        <v>15138.040778000001</v>
      </c>
      <c r="Y8" s="54">
        <f>VLOOKUP(A8,'[1]12 meses'!$A$4:$J$600,6,FALSE)/1000000</f>
        <v>16231.504825</v>
      </c>
      <c r="Z8" s="18">
        <f t="shared" si="11"/>
        <v>7.2232864413281472</v>
      </c>
      <c r="AA8" s="55">
        <f t="shared" si="12"/>
        <v>369.29165398500027</v>
      </c>
      <c r="AB8" s="54">
        <f t="shared" si="13"/>
        <v>381.54231550123694</v>
      </c>
      <c r="AC8" s="18">
        <f t="shared" si="14"/>
        <v>3.317340477110875</v>
      </c>
      <c r="AD8" s="4"/>
    </row>
    <row r="9" spans="1:30" x14ac:dyDescent="0.2">
      <c r="A9" s="53" t="s">
        <v>97</v>
      </c>
      <c r="B9" s="52" t="s">
        <v>96</v>
      </c>
      <c r="C9" s="50">
        <f>VLOOKUP(A9,[1]Mês!$A$4:$J$560,3,FALSE)/1000000</f>
        <v>93.834896000000001</v>
      </c>
      <c r="D9" s="49">
        <f>VLOOKUP(A9,[1]Mês!$A$4:$J$560,5,FALSE)/1000000</f>
        <v>93.417354000000003</v>
      </c>
      <c r="E9" s="12">
        <f t="shared" si="0"/>
        <v>-0.44497518279340564</v>
      </c>
      <c r="F9" s="50">
        <f>VLOOKUP(A9,[1]Mês!$A$4:$J$560,4,FALSE)/1000000</f>
        <v>129.293857</v>
      </c>
      <c r="G9" s="49">
        <f>VLOOKUP(A9,[1]Mês!$A$4:$J$560,6,FALSE)/1000000</f>
        <v>145.84052600000001</v>
      </c>
      <c r="H9" s="12">
        <f t="shared" si="1"/>
        <v>12.797722478029261</v>
      </c>
      <c r="I9" s="50">
        <f t="shared" si="2"/>
        <v>725.74906633035164</v>
      </c>
      <c r="J9" s="49">
        <f t="shared" si="3"/>
        <v>640.54454932506212</v>
      </c>
      <c r="K9" s="51">
        <f t="shared" si="4"/>
        <v>-11.740217240114992</v>
      </c>
      <c r="L9" s="50">
        <f>VLOOKUP(A9,[1]Ano!$A$4:$J$560,3,FALSE)/1000000</f>
        <v>546.41973299999995</v>
      </c>
      <c r="M9" s="49">
        <f>VLOOKUP(A9,[1]Ano!$A$4:$J$560,5,FALSE)/1000000</f>
        <v>397.27906899999999</v>
      </c>
      <c r="N9" s="12">
        <f t="shared" si="5"/>
        <v>-27.294157767907691</v>
      </c>
      <c r="O9" s="50">
        <f>VLOOKUP(A9,[1]Ano!$A$4:$J$560,4,FALSE)/1000000</f>
        <v>726.10958900000003</v>
      </c>
      <c r="P9" s="49">
        <f>VLOOKUP(A9,[1]Ano!$A$4:$J$560,6,FALSE)/1000000</f>
        <v>599.67505100000005</v>
      </c>
      <c r="Q9" s="12">
        <f t="shared" si="6"/>
        <v>-17.41259720507561</v>
      </c>
      <c r="R9" s="50">
        <f t="shared" si="7"/>
        <v>752.53066655204293</v>
      </c>
      <c r="S9" s="49">
        <f t="shared" si="8"/>
        <v>662.49057441610978</v>
      </c>
      <c r="T9" s="12">
        <f t="shared" si="9"/>
        <v>-11.964973141690061</v>
      </c>
      <c r="U9" s="50">
        <f>VLOOKUP(A9,'[1]12 meses'!$A$4:$J$600,3,FALSE)/1000000</f>
        <v>1006.7771310000001</v>
      </c>
      <c r="V9" s="49">
        <f>VLOOKUP(A9,'[1]12 meses'!$A$4:$J$600,5,FALSE)/1000000</f>
        <v>876.23024299999997</v>
      </c>
      <c r="W9" s="12">
        <f t="shared" si="10"/>
        <v>-12.966811023044588</v>
      </c>
      <c r="X9" s="50">
        <f>VLOOKUP(A9,'[1]12 meses'!$A$4:$J$600,4,FALSE)/1000000</f>
        <v>1320.0256899999999</v>
      </c>
      <c r="Y9" s="49">
        <f>VLOOKUP(A9,'[1]12 meses'!$A$4:$J$600,6,FALSE)/1000000</f>
        <v>1288.12157</v>
      </c>
      <c r="Z9" s="12">
        <f t="shared" si="11"/>
        <v>-2.4169317492601206</v>
      </c>
      <c r="AA9" s="50">
        <f t="shared" si="12"/>
        <v>762.69510406270967</v>
      </c>
      <c r="AB9" s="49">
        <f t="shared" si="13"/>
        <v>680.23877823892042</v>
      </c>
      <c r="AC9" s="12">
        <f t="shared" si="14"/>
        <v>-10.811178069003258</v>
      </c>
      <c r="AD9" s="4"/>
    </row>
    <row r="10" spans="1:30" s="29" customFormat="1" x14ac:dyDescent="0.2">
      <c r="A10" s="66" t="s">
        <v>95</v>
      </c>
      <c r="B10" s="66" t="s">
        <v>94</v>
      </c>
      <c r="C10" s="46">
        <f>VLOOKUP(A10,[1]Mês!$A$4:$J$560,3,FALSE)/1000000</f>
        <v>713.77154499999995</v>
      </c>
      <c r="D10" s="33">
        <f>VLOOKUP(A10,[1]Mês!$A$4:$J$560,5,FALSE)/1000000</f>
        <v>1319.0974960000001</v>
      </c>
      <c r="E10" s="32">
        <f t="shared" si="0"/>
        <v>84.806680126202025</v>
      </c>
      <c r="F10" s="46">
        <f>VLOOKUP(A10,[1]Mês!$A$4:$J$560,4,FALSE)/1000000</f>
        <v>345.99348600000002</v>
      </c>
      <c r="G10" s="33">
        <f>VLOOKUP(A10,[1]Mês!$A$4:$J$560,6,FALSE)/1000000</f>
        <v>595.96312799999998</v>
      </c>
      <c r="H10" s="32">
        <f t="shared" si="1"/>
        <v>72.246921434815661</v>
      </c>
      <c r="I10" s="46">
        <f t="shared" si="2"/>
        <v>2062.9623790084879</v>
      </c>
      <c r="J10" s="33">
        <f t="shared" si="3"/>
        <v>2213.3877651571761</v>
      </c>
      <c r="K10" s="47">
        <f t="shared" si="4"/>
        <v>7.2917173710645322</v>
      </c>
      <c r="L10" s="46">
        <f>VLOOKUP(A10,[1]Ano!$A$4:$J$560,3,FALSE)/1000000</f>
        <v>6319.9622939999999</v>
      </c>
      <c r="M10" s="33">
        <f>VLOOKUP(A10,[1]Ano!$A$4:$J$560,5,FALSE)/1000000</f>
        <v>7423.8081240000001</v>
      </c>
      <c r="N10" s="32">
        <f t="shared" si="5"/>
        <v>17.466019236348316</v>
      </c>
      <c r="O10" s="46">
        <f>VLOOKUP(A10,[1]Ano!$A$4:$J$560,4,FALSE)/1000000</f>
        <v>2864.313337</v>
      </c>
      <c r="P10" s="33">
        <f>VLOOKUP(A10,[1]Ano!$A$4:$J$560,6,FALSE)/1000000</f>
        <v>3313.6210900000001</v>
      </c>
      <c r="Q10" s="32">
        <f t="shared" si="6"/>
        <v>15.686403690407413</v>
      </c>
      <c r="R10" s="46">
        <f t="shared" si="7"/>
        <v>2206.4493476888069</v>
      </c>
      <c r="S10" s="33">
        <f t="shared" si="8"/>
        <v>2240.3913792086591</v>
      </c>
      <c r="T10" s="32">
        <f t="shared" si="9"/>
        <v>1.5383100253538728</v>
      </c>
      <c r="U10" s="46">
        <f>VLOOKUP(A10,'[1]12 meses'!$A$4:$J$600,3,FALSE)/1000000</f>
        <v>14487.496807</v>
      </c>
      <c r="V10" s="33">
        <f>VLOOKUP(A10,'[1]12 meses'!$A$4:$J$600,5,FALSE)/1000000</f>
        <v>15786.561073999999</v>
      </c>
      <c r="W10" s="32">
        <f t="shared" si="10"/>
        <v>8.966795881344547</v>
      </c>
      <c r="X10" s="46">
        <f>VLOOKUP(A10,'[1]12 meses'!$A$4:$J$600,4,FALSE)/1000000</f>
        <v>6350.208509</v>
      </c>
      <c r="Y10" s="33">
        <f>VLOOKUP(A10,'[1]12 meses'!$A$4:$J$600,6,FALSE)/1000000</f>
        <v>7030.1447639999997</v>
      </c>
      <c r="Z10" s="32">
        <f t="shared" si="11"/>
        <v>10.707305973281688</v>
      </c>
      <c r="AA10" s="46">
        <f t="shared" si="12"/>
        <v>2281.4206472853944</v>
      </c>
      <c r="AB10" s="33">
        <f t="shared" si="13"/>
        <v>2245.5527736555155</v>
      </c>
      <c r="AC10" s="32">
        <f t="shared" si="14"/>
        <v>-1.5721727456336154</v>
      </c>
      <c r="AD10" s="39"/>
    </row>
    <row r="11" spans="1:30" x14ac:dyDescent="0.2">
      <c r="A11" s="53" t="s">
        <v>93</v>
      </c>
      <c r="B11" s="52" t="s">
        <v>92</v>
      </c>
      <c r="C11" s="50">
        <f>VLOOKUP(A11,[1]Mês!$A$4:$J$560,3,FALSE)/1000000</f>
        <v>356.58911899999998</v>
      </c>
      <c r="D11" s="49">
        <f>VLOOKUP(A11,[1]Mês!$A$4:$J$560,5,FALSE)/1000000</f>
        <v>629.95158500000002</v>
      </c>
      <c r="E11" s="12">
        <f t="shared" si="0"/>
        <v>76.660349807252544</v>
      </c>
      <c r="F11" s="50">
        <f>VLOOKUP(A11,[1]Mês!$A$4:$J$560,4,FALSE)/1000000</f>
        <v>231.73065</v>
      </c>
      <c r="G11" s="49">
        <f>VLOOKUP(A11,[1]Mês!$A$4:$J$560,6,FALSE)/1000000</f>
        <v>376.584585</v>
      </c>
      <c r="H11" s="12">
        <f t="shared" si="1"/>
        <v>62.509614071336706</v>
      </c>
      <c r="I11" s="50">
        <f t="shared" si="2"/>
        <v>1538.8086081836823</v>
      </c>
      <c r="J11" s="49">
        <f t="shared" si="3"/>
        <v>1672.8023665652697</v>
      </c>
      <c r="K11" s="51">
        <f t="shared" si="4"/>
        <v>8.7076298942560193</v>
      </c>
      <c r="L11" s="50">
        <f>VLOOKUP(A11,[1]Ano!$A$4:$J$560,3,FALSE)/1000000</f>
        <v>2851.3449759999999</v>
      </c>
      <c r="M11" s="49">
        <f>VLOOKUP(A11,[1]Ano!$A$4:$J$560,5,FALSE)/1000000</f>
        <v>3393.629958</v>
      </c>
      <c r="N11" s="12">
        <f t="shared" si="5"/>
        <v>19.018567958786335</v>
      </c>
      <c r="O11" s="50">
        <f>VLOOKUP(A11,[1]Ano!$A$4:$J$560,4,FALSE)/1000000</f>
        <v>1805.3783800000001</v>
      </c>
      <c r="P11" s="49">
        <f>VLOOKUP(A11,[1]Ano!$A$4:$J$560,6,FALSE)/1000000</f>
        <v>2023.4501150000001</v>
      </c>
      <c r="Q11" s="12">
        <f t="shared" si="6"/>
        <v>12.079004457780208</v>
      </c>
      <c r="R11" s="50">
        <f t="shared" si="7"/>
        <v>1579.3614278243433</v>
      </c>
      <c r="S11" s="49">
        <f t="shared" si="8"/>
        <v>1677.1502953508691</v>
      </c>
      <c r="T11" s="12">
        <f t="shared" si="9"/>
        <v>6.191671254200215</v>
      </c>
      <c r="U11" s="50">
        <f>VLOOKUP(A11,'[1]12 meses'!$A$4:$J$600,3,FALSE)/1000000</f>
        <v>6453.0010830000001</v>
      </c>
      <c r="V11" s="49">
        <f>VLOOKUP(A11,'[1]12 meses'!$A$4:$J$600,5,FALSE)/1000000</f>
        <v>6941.9871370000001</v>
      </c>
      <c r="W11" s="12">
        <f t="shared" si="10"/>
        <v>7.5776533695027792</v>
      </c>
      <c r="X11" s="50">
        <f>VLOOKUP(A11,'[1]12 meses'!$A$4:$J$600,4,FALSE)/1000000</f>
        <v>3958.256198</v>
      </c>
      <c r="Y11" s="49">
        <f>VLOOKUP(A11,'[1]12 meses'!$A$4:$J$600,6,FALSE)/1000000</f>
        <v>4235.7648349999999</v>
      </c>
      <c r="Z11" s="12">
        <f t="shared" si="11"/>
        <v>7.0108811334702814</v>
      </c>
      <c r="AA11" s="50">
        <f t="shared" si="12"/>
        <v>1630.2636212028235</v>
      </c>
      <c r="AB11" s="49">
        <f t="shared" si="13"/>
        <v>1638.898146478427</v>
      </c>
      <c r="AC11" s="12">
        <f t="shared" si="14"/>
        <v>0.52963981795979276</v>
      </c>
      <c r="AD11" s="4"/>
    </row>
    <row r="12" spans="1:30" x14ac:dyDescent="0.2">
      <c r="A12" s="65" t="s">
        <v>91</v>
      </c>
      <c r="B12" s="75" t="s">
        <v>78</v>
      </c>
      <c r="C12" s="55">
        <f>VLOOKUP(A12,[1]Mês!$A$4:$J$560,3,FALSE)/1000000</f>
        <v>329.60078600000003</v>
      </c>
      <c r="D12" s="54">
        <f>VLOOKUP(A12,[1]Mês!$A$4:$J$560,5,FALSE)/1000000</f>
        <v>605.26054899999997</v>
      </c>
      <c r="E12" s="18">
        <f t="shared" si="0"/>
        <v>83.634437388750626</v>
      </c>
      <c r="F12" s="55">
        <f>VLOOKUP(A12,[1]Mês!$A$4:$J$560,4,FALSE)/1000000</f>
        <v>221.50939600000001</v>
      </c>
      <c r="G12" s="54">
        <f>VLOOKUP(A12,[1]Mês!$A$4:$J$560,6,FALSE)/1000000</f>
        <v>368.15029700000002</v>
      </c>
      <c r="H12" s="18">
        <f t="shared" si="1"/>
        <v>66.200758815666674</v>
      </c>
      <c r="I12" s="55">
        <f t="shared" si="2"/>
        <v>1487.9765461506654</v>
      </c>
      <c r="J12" s="54">
        <f t="shared" si="3"/>
        <v>1644.0582933985788</v>
      </c>
      <c r="K12" s="56">
        <f t="shared" si="4"/>
        <v>10.489530070328756</v>
      </c>
      <c r="L12" s="55">
        <f>VLOOKUP(A12,[1]Ano!$A$4:$J$560,3,FALSE)/1000000</f>
        <v>2622.6918700000001</v>
      </c>
      <c r="M12" s="54">
        <f>VLOOKUP(A12,[1]Ano!$A$4:$J$560,5,FALSE)/1000000</f>
        <v>3246.6109409999999</v>
      </c>
      <c r="N12" s="18">
        <f t="shared" si="5"/>
        <v>23.789263166473297</v>
      </c>
      <c r="O12" s="55">
        <f>VLOOKUP(A12,[1]Ano!$A$4:$J$560,4,FALSE)/1000000</f>
        <v>1719.312459</v>
      </c>
      <c r="P12" s="54">
        <f>VLOOKUP(A12,[1]Ano!$A$4:$J$560,6,FALSE)/1000000</f>
        <v>1974.1320559999999</v>
      </c>
      <c r="Q12" s="18">
        <f t="shared" si="6"/>
        <v>14.821017300613871</v>
      </c>
      <c r="R12" s="55">
        <f t="shared" si="7"/>
        <v>1525.430619821967</v>
      </c>
      <c r="S12" s="54">
        <f t="shared" si="8"/>
        <v>1644.5763752898606</v>
      </c>
      <c r="T12" s="18">
        <f t="shared" si="9"/>
        <v>7.810630907736682</v>
      </c>
      <c r="U12" s="55">
        <f>VLOOKUP(A12,'[1]12 meses'!$A$4:$J$600,3,FALSE)/1000000</f>
        <v>5880.0388439999997</v>
      </c>
      <c r="V12" s="54">
        <f>VLOOKUP(A12,'[1]12 meses'!$A$4:$J$600,5,FALSE)/1000000</f>
        <v>6638.2281160000002</v>
      </c>
      <c r="W12" s="18">
        <f t="shared" si="10"/>
        <v>12.894290192889768</v>
      </c>
      <c r="X12" s="55">
        <f>VLOOKUP(A12,'[1]12 meses'!$A$4:$J$600,4,FALSE)/1000000</f>
        <v>3739.4370520000002</v>
      </c>
      <c r="Y12" s="54">
        <f>VLOOKUP(A12,'[1]12 meses'!$A$4:$J$600,6,FALSE)/1000000</f>
        <v>4130.4424570000001</v>
      </c>
      <c r="Z12" s="18">
        <f t="shared" si="11"/>
        <v>10.456263859044634</v>
      </c>
      <c r="AA12" s="55">
        <f t="shared" si="12"/>
        <v>1572.4395844168896</v>
      </c>
      <c r="AB12" s="54">
        <f t="shared" si="13"/>
        <v>1607.1469788303118</v>
      </c>
      <c r="AC12" s="18">
        <f t="shared" si="14"/>
        <v>2.2072323005206451</v>
      </c>
      <c r="AD12" s="4"/>
    </row>
    <row r="13" spans="1:30" x14ac:dyDescent="0.2">
      <c r="A13" s="58" t="s">
        <v>90</v>
      </c>
      <c r="B13" s="80" t="s">
        <v>85</v>
      </c>
      <c r="C13" s="78">
        <f>VLOOKUP(A13,[1]Mês!$A$4:$J$560,3,FALSE)/1000000</f>
        <v>26.988333000000001</v>
      </c>
      <c r="D13" s="77">
        <f>VLOOKUP(A13,[1]Mês!$A$4:$J$560,5,FALSE)/1000000</f>
        <v>24.691036</v>
      </c>
      <c r="E13" s="76">
        <f t="shared" si="0"/>
        <v>-8.5121856173925199</v>
      </c>
      <c r="F13" s="78">
        <f>VLOOKUP(A13,[1]Mês!$A$4:$J$560,4,FALSE)/1000000</f>
        <v>10.221254</v>
      </c>
      <c r="G13" s="77">
        <f>VLOOKUP(A13,[1]Mês!$A$4:$J$560,6,FALSE)/1000000</f>
        <v>8.4342880000000005</v>
      </c>
      <c r="H13" s="76">
        <f t="shared" si="1"/>
        <v>-17.482845059911433</v>
      </c>
      <c r="I13" s="78">
        <f t="shared" si="2"/>
        <v>2640.4131039107333</v>
      </c>
      <c r="J13" s="77">
        <f t="shared" si="3"/>
        <v>2927.4594370028626</v>
      </c>
      <c r="K13" s="79">
        <f t="shared" si="4"/>
        <v>10.871266040415527</v>
      </c>
      <c r="L13" s="78">
        <f>VLOOKUP(A13,[1]Ano!$A$4:$J$560,3,FALSE)/1000000</f>
        <v>228.65310600000001</v>
      </c>
      <c r="M13" s="77">
        <f>VLOOKUP(A13,[1]Ano!$A$4:$J$560,5,FALSE)/1000000</f>
        <v>147.01901699999999</v>
      </c>
      <c r="N13" s="76">
        <f t="shared" si="5"/>
        <v>-35.70215617364061</v>
      </c>
      <c r="O13" s="78">
        <f>VLOOKUP(A13,[1]Ano!$A$4:$J$560,4,FALSE)/1000000</f>
        <v>86.065921000000003</v>
      </c>
      <c r="P13" s="77">
        <f>VLOOKUP(A13,[1]Ano!$A$4:$J$560,6,FALSE)/1000000</f>
        <v>49.318058999999998</v>
      </c>
      <c r="Q13" s="76">
        <f t="shared" si="6"/>
        <v>-42.697343586202955</v>
      </c>
      <c r="R13" s="78">
        <f t="shared" si="7"/>
        <v>2656.7206083811038</v>
      </c>
      <c r="S13" s="77">
        <f t="shared" si="8"/>
        <v>2981.0381831937057</v>
      </c>
      <c r="T13" s="76">
        <f t="shared" si="9"/>
        <v>12.207440021712612</v>
      </c>
      <c r="U13" s="78">
        <f>VLOOKUP(A13,'[1]12 meses'!$A$4:$J$600,3,FALSE)/1000000</f>
        <v>572.96223899999995</v>
      </c>
      <c r="V13" s="77">
        <f>VLOOKUP(A13,'[1]12 meses'!$A$4:$J$600,5,FALSE)/1000000</f>
        <v>303.75902100000002</v>
      </c>
      <c r="W13" s="76">
        <f t="shared" si="10"/>
        <v>-46.984460698464972</v>
      </c>
      <c r="X13" s="78">
        <f>VLOOKUP(A13,'[1]12 meses'!$A$4:$J$600,4,FALSE)/1000000</f>
        <v>218.81914599999999</v>
      </c>
      <c r="Y13" s="77">
        <f>VLOOKUP(A13,'[1]12 meses'!$A$4:$J$600,6,FALSE)/1000000</f>
        <v>105.322378</v>
      </c>
      <c r="Z13" s="76">
        <f t="shared" si="11"/>
        <v>-51.867841582747062</v>
      </c>
      <c r="AA13" s="78">
        <f t="shared" si="12"/>
        <v>2618.428275010268</v>
      </c>
      <c r="AB13" s="77">
        <f t="shared" si="13"/>
        <v>2884.0881374706523</v>
      </c>
      <c r="AC13" s="76">
        <f t="shared" si="14"/>
        <v>10.145775807410363</v>
      </c>
      <c r="AD13" s="4"/>
    </row>
    <row r="14" spans="1:30" x14ac:dyDescent="0.2">
      <c r="A14" s="65" t="s">
        <v>89</v>
      </c>
      <c r="B14" s="57" t="s">
        <v>88</v>
      </c>
      <c r="C14" s="55">
        <f>VLOOKUP(A14,[1]Mês!$A$4:$J$560,3,FALSE)/1000000</f>
        <v>266.590643</v>
      </c>
      <c r="D14" s="54">
        <f>VLOOKUP(A14,[1]Mês!$A$4:$J$560,5,FALSE)/1000000</f>
        <v>514.40520800000002</v>
      </c>
      <c r="E14" s="18">
        <f t="shared" si="0"/>
        <v>92.956962859345381</v>
      </c>
      <c r="F14" s="55">
        <f>VLOOKUP(A14,[1]Mês!$A$4:$J$560,4,FALSE)/1000000</f>
        <v>64.904374000000004</v>
      </c>
      <c r="G14" s="54">
        <f>VLOOKUP(A14,[1]Mês!$A$4:$J$560,6,FALSE)/1000000</f>
        <v>134.121509</v>
      </c>
      <c r="H14" s="18">
        <f t="shared" si="1"/>
        <v>106.64479253740278</v>
      </c>
      <c r="I14" s="55">
        <f t="shared" si="2"/>
        <v>4107.4372429814975</v>
      </c>
      <c r="J14" s="54">
        <f t="shared" si="3"/>
        <v>3835.3669880048847</v>
      </c>
      <c r="K14" s="56">
        <f t="shared" si="4"/>
        <v>-6.6238444772712572</v>
      </c>
      <c r="L14" s="55">
        <f>VLOOKUP(A14,[1]Ano!$A$4:$J$560,3,FALSE)/1000000</f>
        <v>2672.2236939999998</v>
      </c>
      <c r="M14" s="54">
        <f>VLOOKUP(A14,[1]Ano!$A$4:$J$560,5,FALSE)/1000000</f>
        <v>3107.788732</v>
      </c>
      <c r="N14" s="18">
        <f t="shared" si="5"/>
        <v>16.299722174381714</v>
      </c>
      <c r="O14" s="55">
        <f>VLOOKUP(A14,[1]Ano!$A$4:$J$560,4,FALSE)/1000000</f>
        <v>657.93486600000006</v>
      </c>
      <c r="P14" s="54">
        <f>VLOOKUP(A14,[1]Ano!$A$4:$J$560,6,FALSE)/1000000</f>
        <v>826.10483399999998</v>
      </c>
      <c r="Q14" s="18">
        <f t="shared" si="6"/>
        <v>25.560276053222552</v>
      </c>
      <c r="R14" s="55">
        <f t="shared" si="7"/>
        <v>4061.53227635758</v>
      </c>
      <c r="S14" s="54">
        <f t="shared" si="8"/>
        <v>3761.9786304264621</v>
      </c>
      <c r="T14" s="18">
        <f t="shared" si="9"/>
        <v>-7.3753850898794386</v>
      </c>
      <c r="U14" s="55">
        <f>VLOOKUP(A14,'[1]12 meses'!$A$4:$J$600,3,FALSE)/1000000</f>
        <v>6111.5478409999996</v>
      </c>
      <c r="V14" s="54">
        <f>VLOOKUP(A14,'[1]12 meses'!$A$4:$J$600,5,FALSE)/1000000</f>
        <v>6978.3712960000003</v>
      </c>
      <c r="W14" s="18">
        <f t="shared" si="10"/>
        <v>14.183370196087131</v>
      </c>
      <c r="X14" s="55">
        <f>VLOOKUP(A14,'[1]12 meses'!$A$4:$J$600,4,FALSE)/1000000</f>
        <v>1483.6651730000001</v>
      </c>
      <c r="Y14" s="54">
        <f>VLOOKUP(A14,'[1]12 meses'!$A$4:$J$600,6,FALSE)/1000000</f>
        <v>1809.0414949999999</v>
      </c>
      <c r="Z14" s="18">
        <f t="shared" si="11"/>
        <v>21.930576245992395</v>
      </c>
      <c r="AA14" s="55">
        <f t="shared" si="12"/>
        <v>4119.223091718417</v>
      </c>
      <c r="AB14" s="54">
        <f t="shared" si="13"/>
        <v>3857.4965335441352</v>
      </c>
      <c r="AC14" s="18">
        <f t="shared" si="14"/>
        <v>-6.3537844964133061</v>
      </c>
      <c r="AD14" s="4"/>
    </row>
    <row r="15" spans="1:30" x14ac:dyDescent="0.2">
      <c r="A15" s="58" t="s">
        <v>87</v>
      </c>
      <c r="B15" s="80" t="s">
        <v>78</v>
      </c>
      <c r="C15" s="78">
        <f>VLOOKUP(A15,[1]Mês!$A$4:$J$560,3,FALSE)/1000000</f>
        <v>227.925905</v>
      </c>
      <c r="D15" s="77">
        <f>VLOOKUP(A15,[1]Mês!$A$4:$J$560,5,FALSE)/1000000</f>
        <v>430.510716</v>
      </c>
      <c r="E15" s="76">
        <f t="shared" si="0"/>
        <v>88.881871939918369</v>
      </c>
      <c r="F15" s="78">
        <f>VLOOKUP(A15,[1]Mês!$A$4:$J$560,4,FALSE)/1000000</f>
        <v>54.509937999999998</v>
      </c>
      <c r="G15" s="77">
        <f>VLOOKUP(A15,[1]Mês!$A$4:$J$560,6,FALSE)/1000000</f>
        <v>111.511748</v>
      </c>
      <c r="H15" s="76">
        <f t="shared" si="1"/>
        <v>104.57140861176546</v>
      </c>
      <c r="I15" s="78">
        <f t="shared" si="2"/>
        <v>4181.3642312343118</v>
      </c>
      <c r="J15" s="77">
        <f t="shared" si="3"/>
        <v>3860.6758814326899</v>
      </c>
      <c r="K15" s="79">
        <f t="shared" si="4"/>
        <v>-7.6694669985005515</v>
      </c>
      <c r="L15" s="78">
        <f>VLOOKUP(A15,[1]Ano!$A$4:$J$560,3,FALSE)/1000000</f>
        <v>2187.7720829999998</v>
      </c>
      <c r="M15" s="77">
        <f>VLOOKUP(A15,[1]Ano!$A$4:$J$560,5,FALSE)/1000000</f>
        <v>2593.8001559999998</v>
      </c>
      <c r="N15" s="76">
        <f t="shared" si="5"/>
        <v>18.558974956990525</v>
      </c>
      <c r="O15" s="78">
        <f>VLOOKUP(A15,[1]Ano!$A$4:$J$560,4,FALSE)/1000000</f>
        <v>534.31671700000004</v>
      </c>
      <c r="P15" s="77">
        <f>VLOOKUP(A15,[1]Ano!$A$4:$J$560,6,FALSE)/1000000</f>
        <v>684.23124399999995</v>
      </c>
      <c r="Q15" s="76">
        <f t="shared" si="6"/>
        <v>28.057240627191504</v>
      </c>
      <c r="R15" s="78">
        <f t="shared" si="7"/>
        <v>4094.522992437086</v>
      </c>
      <c r="S15" s="77">
        <f t="shared" si="8"/>
        <v>3790.823904557039</v>
      </c>
      <c r="T15" s="76">
        <f t="shared" si="9"/>
        <v>-7.4172031379724501</v>
      </c>
      <c r="U15" s="78">
        <f>VLOOKUP(A15,'[1]12 meses'!$A$4:$J$600,3,FALSE)/1000000</f>
        <v>5084.4301290000003</v>
      </c>
      <c r="V15" s="77">
        <f>VLOOKUP(A15,'[1]12 meses'!$A$4:$J$600,5,FALSE)/1000000</f>
        <v>5861.8175369999999</v>
      </c>
      <c r="W15" s="76">
        <f t="shared" si="10"/>
        <v>15.289568118283793</v>
      </c>
      <c r="X15" s="78">
        <f>VLOOKUP(A15,'[1]12 meses'!$A$4:$J$600,4,FALSE)/1000000</f>
        <v>1216.7482299999999</v>
      </c>
      <c r="Y15" s="77">
        <f>VLOOKUP(A15,'[1]12 meses'!$A$4:$J$600,6,FALSE)/1000000</f>
        <v>1503.4548460000001</v>
      </c>
      <c r="Z15" s="76">
        <f t="shared" si="11"/>
        <v>23.563347694370606</v>
      </c>
      <c r="AA15" s="78">
        <f t="shared" si="12"/>
        <v>4178.7035342553991</v>
      </c>
      <c r="AB15" s="77">
        <f t="shared" si="13"/>
        <v>3898.8982958787174</v>
      </c>
      <c r="AC15" s="76">
        <f t="shared" si="14"/>
        <v>-6.6959820452191954</v>
      </c>
      <c r="AD15" s="4"/>
    </row>
    <row r="16" spans="1:30" x14ac:dyDescent="0.2">
      <c r="A16" s="65" t="s">
        <v>86</v>
      </c>
      <c r="B16" s="75" t="s">
        <v>85</v>
      </c>
      <c r="C16" s="55">
        <f>VLOOKUP(A16,[1]Mês!$A$4:$J$560,3,FALSE)/1000000</f>
        <v>17.424500999999999</v>
      </c>
      <c r="D16" s="54">
        <f>VLOOKUP(A16,[1]Mês!$A$4:$J$560,5,FALSE)/1000000</f>
        <v>43.158872000000002</v>
      </c>
      <c r="E16" s="18">
        <f t="shared" si="0"/>
        <v>147.69072009580077</v>
      </c>
      <c r="F16" s="55">
        <f>VLOOKUP(A16,[1]Mês!$A$4:$J$560,4,FALSE)/1000000</f>
        <v>3.2184240000000002</v>
      </c>
      <c r="G16" s="54">
        <f>VLOOKUP(A16,[1]Mês!$A$4:$J$560,6,FALSE)/1000000</f>
        <v>7.5119530000000001</v>
      </c>
      <c r="H16" s="18">
        <f t="shared" si="1"/>
        <v>133.40470366862783</v>
      </c>
      <c r="I16" s="55">
        <f t="shared" si="2"/>
        <v>5413.9855407491368</v>
      </c>
      <c r="J16" s="54">
        <f t="shared" si="3"/>
        <v>5745.3596954081049</v>
      </c>
      <c r="K16" s="56">
        <f t="shared" si="4"/>
        <v>6.120706310809898</v>
      </c>
      <c r="L16" s="55">
        <f>VLOOKUP(A16,[1]Ano!$A$4:$J$560,3,FALSE)/1000000</f>
        <v>254.27780999999999</v>
      </c>
      <c r="M16" s="54">
        <f>VLOOKUP(A16,[1]Ano!$A$4:$J$560,5,FALSE)/1000000</f>
        <v>262.09213699999998</v>
      </c>
      <c r="N16" s="18">
        <f t="shared" si="5"/>
        <v>3.0731454703027294</v>
      </c>
      <c r="O16" s="55">
        <f>VLOOKUP(A16,[1]Ano!$A$4:$J$560,4,FALSE)/1000000</f>
        <v>45.873367999999999</v>
      </c>
      <c r="P16" s="54">
        <f>VLOOKUP(A16,[1]Ano!$A$4:$J$560,6,FALSE)/1000000</f>
        <v>46.123362</v>
      </c>
      <c r="Q16" s="18">
        <f t="shared" si="6"/>
        <v>0.54496543615458748</v>
      </c>
      <c r="R16" s="55">
        <f t="shared" si="7"/>
        <v>5543.0377381490716</v>
      </c>
      <c r="S16" s="54">
        <f t="shared" si="8"/>
        <v>5682.4161473745125</v>
      </c>
      <c r="T16" s="18">
        <f t="shared" si="9"/>
        <v>2.5144770035785857</v>
      </c>
      <c r="U16" s="55">
        <f>VLOOKUP(A16,'[1]12 meses'!$A$4:$J$600,3,FALSE)/1000000</f>
        <v>518.29127500000004</v>
      </c>
      <c r="V16" s="54">
        <f>VLOOKUP(A16,'[1]12 meses'!$A$4:$J$600,5,FALSE)/1000000</f>
        <v>564.83831399999997</v>
      </c>
      <c r="W16" s="18">
        <f t="shared" si="10"/>
        <v>8.9808648621375831</v>
      </c>
      <c r="X16" s="55">
        <f>VLOOKUP(A16,'[1]12 meses'!$A$4:$J$600,4,FALSE)/1000000</f>
        <v>90.695565999999999</v>
      </c>
      <c r="Y16" s="54">
        <f>VLOOKUP(A16,'[1]12 meses'!$A$4:$J$600,6,FALSE)/1000000</f>
        <v>102.439442</v>
      </c>
      <c r="Z16" s="18">
        <f t="shared" si="11"/>
        <v>12.948677116144802</v>
      </c>
      <c r="AA16" s="55">
        <f t="shared" si="12"/>
        <v>5714.6263908866285</v>
      </c>
      <c r="AB16" s="54">
        <f t="shared" si="13"/>
        <v>5513.8753489110177</v>
      </c>
      <c r="AC16" s="18">
        <f t="shared" si="14"/>
        <v>-3.5129337990626563</v>
      </c>
      <c r="AD16" s="4"/>
    </row>
    <row r="17" spans="1:30" x14ac:dyDescent="0.2">
      <c r="A17" s="53" t="s">
        <v>84</v>
      </c>
      <c r="B17" s="52" t="s">
        <v>83</v>
      </c>
      <c r="C17" s="50">
        <f>VLOOKUP(A17,[1]Mês!$A$4:$J$560,3,FALSE)/1000000</f>
        <v>64.273673000000002</v>
      </c>
      <c r="D17" s="49">
        <f>VLOOKUP(A17,[1]Mês!$A$4:$J$560,5,FALSE)/1000000</f>
        <v>136.30456000000001</v>
      </c>
      <c r="E17" s="12">
        <f t="shared" si="0"/>
        <v>112.06903797142571</v>
      </c>
      <c r="F17" s="50">
        <f>VLOOKUP(A17,[1]Mês!$A$4:$J$560,4,FALSE)/1000000</f>
        <v>34.328594000000002</v>
      </c>
      <c r="G17" s="49">
        <f>VLOOKUP(A17,[1]Mês!$A$4:$J$560,6,FALSE)/1000000</f>
        <v>62.288665000000002</v>
      </c>
      <c r="H17" s="12">
        <f t="shared" si="1"/>
        <v>81.448343034381182</v>
      </c>
      <c r="I17" s="50">
        <f t="shared" si="2"/>
        <v>1872.3071792570356</v>
      </c>
      <c r="J17" s="49">
        <f t="shared" si="3"/>
        <v>2188.2722964121967</v>
      </c>
      <c r="K17" s="51">
        <f t="shared" si="4"/>
        <v>16.875709320333954</v>
      </c>
      <c r="L17" s="50">
        <f>VLOOKUP(A17,[1]Ano!$A$4:$J$560,3,FALSE)/1000000</f>
        <v>554.29308500000002</v>
      </c>
      <c r="M17" s="49">
        <f>VLOOKUP(A17,[1]Ano!$A$4:$J$560,5,FALSE)/1000000</f>
        <v>698.52545599999996</v>
      </c>
      <c r="N17" s="12">
        <f t="shared" si="5"/>
        <v>26.020958028007858</v>
      </c>
      <c r="O17" s="50">
        <f>VLOOKUP(A17,[1]Ano!$A$4:$J$560,4,FALSE)/1000000</f>
        <v>275.78206999999998</v>
      </c>
      <c r="P17" s="49">
        <f>VLOOKUP(A17,[1]Ano!$A$4:$J$560,6,FALSE)/1000000</f>
        <v>343.55068599999998</v>
      </c>
      <c r="Q17" s="12">
        <f t="shared" si="6"/>
        <v>24.573249450190882</v>
      </c>
      <c r="R17" s="50">
        <f t="shared" si="7"/>
        <v>2009.8952952235077</v>
      </c>
      <c r="S17" s="49">
        <f t="shared" si="8"/>
        <v>2033.2529797364459</v>
      </c>
      <c r="T17" s="12">
        <f t="shared" si="9"/>
        <v>1.1621343941869755</v>
      </c>
      <c r="U17" s="50">
        <f>VLOOKUP(A17,'[1]12 meses'!$A$4:$J$600,3,FALSE)/1000000</f>
        <v>1358.6401760000001</v>
      </c>
      <c r="V17" s="49">
        <f>VLOOKUP(A17,'[1]12 meses'!$A$4:$J$600,5,FALSE)/1000000</f>
        <v>1333.7358919999999</v>
      </c>
      <c r="W17" s="12">
        <f t="shared" si="10"/>
        <v>-1.8330301458713949</v>
      </c>
      <c r="X17" s="50">
        <f>VLOOKUP(A17,'[1]12 meses'!$A$4:$J$600,4,FALSE)/1000000</f>
        <v>622.95483899999999</v>
      </c>
      <c r="Y17" s="49">
        <f>VLOOKUP(A17,'[1]12 meses'!$A$4:$J$600,6,FALSE)/1000000</f>
        <v>703.19423700000004</v>
      </c>
      <c r="Z17" s="12">
        <f t="shared" si="11"/>
        <v>12.880451836413155</v>
      </c>
      <c r="AA17" s="50">
        <f t="shared" si="12"/>
        <v>2180.9609476362061</v>
      </c>
      <c r="AB17" s="49">
        <f t="shared" si="13"/>
        <v>1896.6820571369385</v>
      </c>
      <c r="AC17" s="12">
        <f t="shared" si="14"/>
        <v>-13.034570417566528</v>
      </c>
      <c r="AD17" s="4"/>
    </row>
    <row r="18" spans="1:30" x14ac:dyDescent="0.2">
      <c r="A18" s="65" t="s">
        <v>82</v>
      </c>
      <c r="B18" s="75" t="s">
        <v>78</v>
      </c>
      <c r="C18" s="55">
        <f>VLOOKUP(A18,[1]Mês!$A$4:$J$560,3,FALSE)/1000000</f>
        <v>58.703943000000002</v>
      </c>
      <c r="D18" s="54">
        <f>VLOOKUP(A18,[1]Mês!$A$4:$J$560,5,FALSE)/1000000</f>
        <v>128.110938</v>
      </c>
      <c r="E18" s="18">
        <f t="shared" si="0"/>
        <v>118.23225400719677</v>
      </c>
      <c r="F18" s="55">
        <f>VLOOKUP(A18,[1]Mês!$A$4:$J$560,4,FALSE)/1000000</f>
        <v>30.160218</v>
      </c>
      <c r="G18" s="54">
        <f>VLOOKUP(A18,[1]Mês!$A$4:$J$560,6,FALSE)/1000000</f>
        <v>55.657857999999997</v>
      </c>
      <c r="H18" s="18">
        <f t="shared" si="1"/>
        <v>84.540635614769073</v>
      </c>
      <c r="I18" s="55">
        <f t="shared" si="2"/>
        <v>1946.4031393937537</v>
      </c>
      <c r="J18" s="54">
        <f t="shared" si="3"/>
        <v>2301.7583249430836</v>
      </c>
      <c r="K18" s="56">
        <f t="shared" si="4"/>
        <v>18.25701872120964</v>
      </c>
      <c r="L18" s="55">
        <f>VLOOKUP(A18,[1]Ano!$A$4:$J$560,3,FALSE)/1000000</f>
        <v>496.12518</v>
      </c>
      <c r="M18" s="54">
        <f>VLOOKUP(A18,[1]Ano!$A$4:$J$560,5,FALSE)/1000000</f>
        <v>647.536968</v>
      </c>
      <c r="N18" s="18">
        <f t="shared" si="5"/>
        <v>30.518867838959519</v>
      </c>
      <c r="O18" s="55">
        <f>VLOOKUP(A18,[1]Ano!$A$4:$J$560,4,FALSE)/1000000</f>
        <v>238.03601699999999</v>
      </c>
      <c r="P18" s="54">
        <f>VLOOKUP(A18,[1]Ano!$A$4:$J$560,6,FALSE)/1000000</f>
        <v>303.070021</v>
      </c>
      <c r="Q18" s="18">
        <f t="shared" si="6"/>
        <v>27.321077213285761</v>
      </c>
      <c r="R18" s="55">
        <f t="shared" si="7"/>
        <v>2084.2441671337497</v>
      </c>
      <c r="S18" s="54">
        <f t="shared" si="8"/>
        <v>2136.5919527883625</v>
      </c>
      <c r="T18" s="18">
        <f t="shared" si="9"/>
        <v>2.5115956412439688</v>
      </c>
      <c r="U18" s="55">
        <f>VLOOKUP(A18,'[1]12 meses'!$A$4:$J$600,3,FALSE)/1000000</f>
        <v>1220.9118289999999</v>
      </c>
      <c r="V18" s="54">
        <f>VLOOKUP(A18,'[1]12 meses'!$A$4:$J$600,5,FALSE)/1000000</f>
        <v>1221.884718</v>
      </c>
      <c r="W18" s="18">
        <f t="shared" si="10"/>
        <v>7.9685443034560599E-2</v>
      </c>
      <c r="X18" s="55">
        <f>VLOOKUP(A18,'[1]12 meses'!$A$4:$J$600,4,FALSE)/1000000</f>
        <v>536.91236500000002</v>
      </c>
      <c r="Y18" s="54">
        <f>VLOOKUP(A18,'[1]12 meses'!$A$4:$J$600,6,FALSE)/1000000</f>
        <v>615.40867900000001</v>
      </c>
      <c r="Z18" s="18">
        <f t="shared" si="11"/>
        <v>14.619949011604527</v>
      </c>
      <c r="AA18" s="55">
        <f t="shared" si="12"/>
        <v>2273.9499191828072</v>
      </c>
      <c r="AB18" s="54">
        <f t="shared" si="13"/>
        <v>1985.4850275844096</v>
      </c>
      <c r="AC18" s="18">
        <f t="shared" si="14"/>
        <v>-12.685630812048121</v>
      </c>
      <c r="AD18" s="4"/>
    </row>
    <row r="19" spans="1:30" x14ac:dyDescent="0.2">
      <c r="A19" s="53" t="s">
        <v>81</v>
      </c>
      <c r="B19" s="52" t="s">
        <v>80</v>
      </c>
      <c r="C19" s="50">
        <f>VLOOKUP(A19,[1]Mês!$A$4:$J$560,3,FALSE)/1000000</f>
        <v>8.4395980000000002</v>
      </c>
      <c r="D19" s="49">
        <f>VLOOKUP(A19,[1]Mês!$A$4:$J$560,5,FALSE)/1000000</f>
        <v>6.7348229999999996</v>
      </c>
      <c r="E19" s="12">
        <f t="shared" si="0"/>
        <v>-20.19971804344236</v>
      </c>
      <c r="F19" s="50">
        <f>VLOOKUP(A19,[1]Mês!$A$4:$J$560,4,FALSE)/1000000</f>
        <v>4.7551759999999996</v>
      </c>
      <c r="G19" s="49">
        <f>VLOOKUP(A19,[1]Mês!$A$4:$J$560,6,FALSE)/1000000</f>
        <v>3.0574340000000002</v>
      </c>
      <c r="H19" s="12">
        <f t="shared" si="1"/>
        <v>-35.703031812071714</v>
      </c>
      <c r="I19" s="50">
        <f t="shared" si="2"/>
        <v>1774.823476565326</v>
      </c>
      <c r="J19" s="49">
        <f t="shared" si="3"/>
        <v>2202.7697081932101</v>
      </c>
      <c r="K19" s="51">
        <f t="shared" si="4"/>
        <v>24.112044790846141</v>
      </c>
      <c r="L19" s="50">
        <f>VLOOKUP(A19,[1]Ano!$A$4:$J$560,3,FALSE)/1000000</f>
        <v>65.239361000000002</v>
      </c>
      <c r="M19" s="49">
        <f>VLOOKUP(A19,[1]Ano!$A$4:$J$560,5,FALSE)/1000000</f>
        <v>32.299242</v>
      </c>
      <c r="N19" s="12">
        <f t="shared" si="5"/>
        <v>-50.491173572346916</v>
      </c>
      <c r="O19" s="50">
        <f>VLOOKUP(A19,[1]Ano!$A$4:$J$560,4,FALSE)/1000000</f>
        <v>33.974277000000001</v>
      </c>
      <c r="P19" s="49">
        <f>VLOOKUP(A19,[1]Ano!$A$4:$J$560,6,FALSE)/1000000</f>
        <v>15.790787</v>
      </c>
      <c r="Q19" s="12">
        <f t="shared" si="6"/>
        <v>-53.521344986973531</v>
      </c>
      <c r="R19" s="50">
        <f t="shared" si="7"/>
        <v>1920.2575230666425</v>
      </c>
      <c r="S19" s="49">
        <f t="shared" si="8"/>
        <v>2045.4485264097348</v>
      </c>
      <c r="T19" s="12">
        <f t="shared" si="9"/>
        <v>6.5194903204005117</v>
      </c>
      <c r="U19" s="50">
        <f>VLOOKUP(A19,'[1]12 meses'!$A$4:$J$600,3,FALSE)/1000000</f>
        <v>188.18946299999999</v>
      </c>
      <c r="V19" s="49">
        <f>VLOOKUP(A19,'[1]12 meses'!$A$4:$J$600,5,FALSE)/1000000</f>
        <v>112.61629600000001</v>
      </c>
      <c r="W19" s="12">
        <f t="shared" si="10"/>
        <v>-40.158022556236318</v>
      </c>
      <c r="X19" s="50">
        <f>VLOOKUP(A19,'[1]12 meses'!$A$4:$J$600,4,FALSE)/1000000</f>
        <v>84.55489</v>
      </c>
      <c r="Y19" s="49">
        <f>VLOOKUP(A19,'[1]12 meses'!$A$4:$J$600,6,FALSE)/1000000</f>
        <v>55.869002000000002</v>
      </c>
      <c r="Z19" s="12">
        <f t="shared" si="11"/>
        <v>-33.92575875860048</v>
      </c>
      <c r="AA19" s="50">
        <f t="shared" si="12"/>
        <v>2225.6484870360541</v>
      </c>
      <c r="AB19" s="49">
        <f t="shared" si="13"/>
        <v>2015.7205600343459</v>
      </c>
      <c r="AC19" s="12">
        <f t="shared" si="14"/>
        <v>-9.4322139468337127</v>
      </c>
      <c r="AD19" s="4"/>
    </row>
    <row r="20" spans="1:30" x14ac:dyDescent="0.2">
      <c r="A20" s="65" t="s">
        <v>79</v>
      </c>
      <c r="B20" s="75" t="s">
        <v>78</v>
      </c>
      <c r="C20" s="55">
        <f>VLOOKUP(A20,[1]Mês!$A$4:$J$560,3,FALSE)/1000000</f>
        <v>7.5367670000000002</v>
      </c>
      <c r="D20" s="54">
        <f>VLOOKUP(A20,[1]Mês!$A$4:$J$560,5,FALSE)/1000000</f>
        <v>6.4881979999999997</v>
      </c>
      <c r="E20" s="18">
        <f t="shared" si="0"/>
        <v>-13.912716155348848</v>
      </c>
      <c r="F20" s="55">
        <f>VLOOKUP(A20,[1]Mês!$A$4:$J$560,4,FALSE)/1000000</f>
        <v>4.455622</v>
      </c>
      <c r="G20" s="54">
        <f>VLOOKUP(A20,[1]Mês!$A$4:$J$560,6,FALSE)/1000000</f>
        <v>2.9860419999999999</v>
      </c>
      <c r="H20" s="18">
        <f t="shared" si="1"/>
        <v>-32.982600409101138</v>
      </c>
      <c r="I20" s="55">
        <f t="shared" si="2"/>
        <v>1691.5184905721358</v>
      </c>
      <c r="J20" s="54">
        <f t="shared" si="3"/>
        <v>2172.8421770356881</v>
      </c>
      <c r="K20" s="56">
        <f t="shared" si="4"/>
        <v>28.45512414710587</v>
      </c>
      <c r="L20" s="55">
        <f>VLOOKUP(A20,[1]Ano!$A$4:$J$560,3,FALSE)/1000000</f>
        <v>51.212232999999998</v>
      </c>
      <c r="M20" s="54">
        <f>VLOOKUP(A20,[1]Ano!$A$4:$J$560,5,FALSE)/1000000</f>
        <v>27.414860999999998</v>
      </c>
      <c r="N20" s="18">
        <f t="shared" si="5"/>
        <v>-46.468139750906779</v>
      </c>
      <c r="O20" s="55">
        <f>VLOOKUP(A20,[1]Ano!$A$4:$J$560,4,FALSE)/1000000</f>
        <v>29.562459</v>
      </c>
      <c r="P20" s="54">
        <f>VLOOKUP(A20,[1]Ano!$A$4:$J$560,6,FALSE)/1000000</f>
        <v>13.998821</v>
      </c>
      <c r="Q20" s="18">
        <f t="shared" si="6"/>
        <v>-52.646628617734414</v>
      </c>
      <c r="R20" s="55">
        <f t="shared" si="7"/>
        <v>1732.3400939008488</v>
      </c>
      <c r="S20" s="54">
        <f t="shared" si="8"/>
        <v>1958.3692798129214</v>
      </c>
      <c r="T20" s="18">
        <f t="shared" si="9"/>
        <v>13.04762192527129</v>
      </c>
      <c r="U20" s="55">
        <f>VLOOKUP(A20,'[1]12 meses'!$A$4:$J$600,3,FALSE)/1000000</f>
        <v>123.306735</v>
      </c>
      <c r="V20" s="54">
        <f>VLOOKUP(A20,'[1]12 meses'!$A$4:$J$600,5,FALSE)/1000000</f>
        <v>91.033197999999999</v>
      </c>
      <c r="W20" s="18">
        <f t="shared" si="10"/>
        <v>-26.173377309844437</v>
      </c>
      <c r="X20" s="55">
        <f>VLOOKUP(A20,'[1]12 meses'!$A$4:$J$600,4,FALSE)/1000000</f>
        <v>66.033956000000003</v>
      </c>
      <c r="Y20" s="54">
        <f>VLOOKUP(A20,'[1]12 meses'!$A$4:$J$600,6,FALSE)/1000000</f>
        <v>47.185195999999998</v>
      </c>
      <c r="Z20" s="18">
        <f t="shared" si="11"/>
        <v>-28.544041795708875</v>
      </c>
      <c r="AA20" s="55">
        <f t="shared" si="12"/>
        <v>1867.3231541663199</v>
      </c>
      <c r="AB20" s="54">
        <f t="shared" si="13"/>
        <v>1929.2745546717663</v>
      </c>
      <c r="AC20" s="18">
        <f t="shared" si="14"/>
        <v>3.3176582407400623</v>
      </c>
      <c r="AD20" s="4"/>
    </row>
    <row r="21" spans="1:30" s="29" customFormat="1" x14ac:dyDescent="0.2">
      <c r="A21" s="66" t="s">
        <v>77</v>
      </c>
      <c r="B21" s="63" t="s">
        <v>76</v>
      </c>
      <c r="C21" s="61">
        <f>VLOOKUP(A21,[1]Mês!$A$4:$J$560,3,FALSE)/1000000</f>
        <v>648.36075300000005</v>
      </c>
      <c r="D21" s="60">
        <f>VLOOKUP(A21,[1]Mês!$A$4:$J$560,5,FALSE)/1000000</f>
        <v>535.40398500000003</v>
      </c>
      <c r="E21" s="59">
        <f t="shared" si="0"/>
        <v>-17.421900921260725</v>
      </c>
      <c r="F21" s="61">
        <f>VLOOKUP(A21,[1]Mês!$A$4:$J$560,4,FALSE)/1000000</f>
        <v>2034.3852529999999</v>
      </c>
      <c r="G21" s="60">
        <f>VLOOKUP(A21,[1]Mês!$A$4:$J$560,6,FALSE)/1000000</f>
        <v>1676.7187699999999</v>
      </c>
      <c r="H21" s="59">
        <f t="shared" si="1"/>
        <v>-17.581059559518941</v>
      </c>
      <c r="I21" s="61">
        <f t="shared" si="2"/>
        <v>318.70106807149574</v>
      </c>
      <c r="J21" s="60">
        <f t="shared" si="3"/>
        <v>319.31650947045819</v>
      </c>
      <c r="K21" s="62">
        <f t="shared" si="4"/>
        <v>0.19310929915816732</v>
      </c>
      <c r="L21" s="61">
        <f>VLOOKUP(A21,[1]Ano!$A$4:$J$560,3,FALSE)/1000000</f>
        <v>3549.5024640000001</v>
      </c>
      <c r="M21" s="60">
        <f>VLOOKUP(A21,[1]Ano!$A$4:$J$560,5,FALSE)/1000000</f>
        <v>2623.1755629999998</v>
      </c>
      <c r="N21" s="59">
        <f t="shared" si="5"/>
        <v>-26.097373093695651</v>
      </c>
      <c r="O21" s="61">
        <f>VLOOKUP(A21,[1]Ano!$A$4:$J$560,4,FALSE)/1000000</f>
        <v>10270.144907</v>
      </c>
      <c r="P21" s="60">
        <f>VLOOKUP(A21,[1]Ano!$A$4:$J$560,6,FALSE)/1000000</f>
        <v>8273.0509650000004</v>
      </c>
      <c r="Q21" s="59">
        <f t="shared" si="6"/>
        <v>-19.445625744178209</v>
      </c>
      <c r="R21" s="61">
        <f t="shared" si="7"/>
        <v>345.61366914898196</v>
      </c>
      <c r="S21" s="60">
        <f t="shared" si="8"/>
        <v>317.07474958121446</v>
      </c>
      <c r="T21" s="59">
        <f t="shared" si="9"/>
        <v>-8.2574626281535668</v>
      </c>
      <c r="U21" s="61">
        <f>VLOOKUP(A21,'[1]12 meses'!$A$4:$J$600,3,FALSE)/1000000</f>
        <v>9904.2733399999997</v>
      </c>
      <c r="V21" s="60">
        <f>VLOOKUP(A21,'[1]12 meses'!$A$4:$J$600,5,FALSE)/1000000</f>
        <v>6507.8318280000003</v>
      </c>
      <c r="W21" s="59">
        <f t="shared" si="10"/>
        <v>-34.292687564295342</v>
      </c>
      <c r="X21" s="61">
        <f>VLOOKUP(A21,'[1]12 meses'!$A$4:$J$600,4,FALSE)/1000000</f>
        <v>26873.799029000002</v>
      </c>
      <c r="Y21" s="60">
        <f>VLOOKUP(A21,'[1]12 meses'!$A$4:$J$600,6,FALSE)/1000000</f>
        <v>20636.972011000002</v>
      </c>
      <c r="Z21" s="59">
        <f t="shared" si="11"/>
        <v>-23.207835301848199</v>
      </c>
      <c r="AA21" s="61">
        <f t="shared" si="12"/>
        <v>368.54757041652795</v>
      </c>
      <c r="AB21" s="60">
        <f t="shared" si="13"/>
        <v>315.34819277417103</v>
      </c>
      <c r="AC21" s="59">
        <f t="shared" si="14"/>
        <v>-14.434874060418213</v>
      </c>
      <c r="AD21" s="39"/>
    </row>
    <row r="22" spans="1:30" x14ac:dyDescent="0.2">
      <c r="A22" s="53" t="s">
        <v>75</v>
      </c>
      <c r="B22" s="57" t="s">
        <v>74</v>
      </c>
      <c r="C22" s="55">
        <f>VLOOKUP(A22,[1]Mês!$A$4:$J$560,3,FALSE)/1000000</f>
        <v>572.70792200000005</v>
      </c>
      <c r="D22" s="54">
        <f>VLOOKUP(A22,[1]Mês!$A$4:$J$560,5,FALSE)/1000000</f>
        <v>447.67604499999999</v>
      </c>
      <c r="E22" s="18">
        <f t="shared" si="0"/>
        <v>-21.831700278104428</v>
      </c>
      <c r="F22" s="55">
        <f>VLOOKUP(A22,[1]Mês!$A$4:$J$560,4,FALSE)/1000000</f>
        <v>1927.0631840000001</v>
      </c>
      <c r="G22" s="54">
        <f>VLOOKUP(A22,[1]Mês!$A$4:$J$560,6,FALSE)/1000000</f>
        <v>1539.6065140000001</v>
      </c>
      <c r="H22" s="18">
        <f t="shared" si="1"/>
        <v>-20.106069858890518</v>
      </c>
      <c r="I22" s="55">
        <f t="shared" si="2"/>
        <v>297.19208314240723</v>
      </c>
      <c r="J22" s="54">
        <f t="shared" si="3"/>
        <v>290.7730260486544</v>
      </c>
      <c r="K22" s="56">
        <f t="shared" si="4"/>
        <v>-2.1599017799801112</v>
      </c>
      <c r="L22" s="55">
        <f>VLOOKUP(A22,[1]Ano!$A$4:$J$560,3,FALSE)/1000000</f>
        <v>3210.6563160000001</v>
      </c>
      <c r="M22" s="54">
        <f>VLOOKUP(A22,[1]Ano!$A$4:$J$560,5,FALSE)/1000000</f>
        <v>2274.8179789999999</v>
      </c>
      <c r="N22" s="18">
        <f t="shared" si="5"/>
        <v>-29.147882703493956</v>
      </c>
      <c r="O22" s="55">
        <f>VLOOKUP(A22,[1]Ano!$A$4:$J$560,4,FALSE)/1000000</f>
        <v>9811.705387</v>
      </c>
      <c r="P22" s="54">
        <f>VLOOKUP(A22,[1]Ano!$A$4:$J$560,6,FALSE)/1000000</f>
        <v>7742.237153</v>
      </c>
      <c r="Q22" s="18">
        <f t="shared" si="6"/>
        <v>-21.09183013935516</v>
      </c>
      <c r="R22" s="55">
        <f t="shared" si="7"/>
        <v>327.22714241440161</v>
      </c>
      <c r="S22" s="54">
        <f t="shared" si="8"/>
        <v>293.8192067803738</v>
      </c>
      <c r="T22" s="18">
        <f t="shared" si="9"/>
        <v>-10.209402370332676</v>
      </c>
      <c r="U22" s="55">
        <f>VLOOKUP(A22,'[1]12 meses'!$A$4:$J$600,3,FALSE)/1000000</f>
        <v>9107.9788719999997</v>
      </c>
      <c r="V22" s="54">
        <f>VLOOKUP(A22,'[1]12 meses'!$A$4:$J$600,5,FALSE)/1000000</f>
        <v>5589.2109140000002</v>
      </c>
      <c r="W22" s="18">
        <f t="shared" si="10"/>
        <v>-38.633905583789762</v>
      </c>
      <c r="X22" s="55">
        <f>VLOOKUP(A22,'[1]12 meses'!$A$4:$J$600,4,FALSE)/1000000</f>
        <v>25730.033713000001</v>
      </c>
      <c r="Y22" s="54">
        <f>VLOOKUP(A22,'[1]12 meses'!$A$4:$J$600,6,FALSE)/1000000</f>
        <v>19190.719824</v>
      </c>
      <c r="Z22" s="18">
        <f t="shared" si="11"/>
        <v>-25.415100352923503</v>
      </c>
      <c r="AA22" s="55">
        <f t="shared" si="12"/>
        <v>353.98239169030813</v>
      </c>
      <c r="AB22" s="54">
        <f t="shared" si="13"/>
        <v>291.24550643536088</v>
      </c>
      <c r="AC22" s="18">
        <f t="shared" si="14"/>
        <v>-17.723165538085428</v>
      </c>
      <c r="AD22" s="4"/>
    </row>
    <row r="23" spans="1:30" x14ac:dyDescent="0.2">
      <c r="A23" s="65" t="s">
        <v>73</v>
      </c>
      <c r="B23" s="52" t="s">
        <v>72</v>
      </c>
      <c r="C23" s="50">
        <f>VLOOKUP(A23,[1]Mês!$A$4:$J$560,3,FALSE)/1000000</f>
        <v>74.618769</v>
      </c>
      <c r="D23" s="49">
        <f>VLOOKUP(A23,[1]Mês!$A$4:$J$560,5,FALSE)/1000000</f>
        <v>86.824270999999996</v>
      </c>
      <c r="E23" s="12">
        <f t="shared" si="0"/>
        <v>16.357147355245161</v>
      </c>
      <c r="F23" s="50">
        <f>VLOOKUP(A23,[1]Mês!$A$4:$J$560,4,FALSE)/1000000</f>
        <v>105.498783</v>
      </c>
      <c r="G23" s="49">
        <f>VLOOKUP(A23,[1]Mês!$A$4:$J$560,6,FALSE)/1000000</f>
        <v>135.518709</v>
      </c>
      <c r="H23" s="12">
        <f t="shared" si="1"/>
        <v>28.455234407775109</v>
      </c>
      <c r="I23" s="50">
        <f t="shared" si="2"/>
        <v>707.29506898671991</v>
      </c>
      <c r="J23" s="49">
        <f t="shared" si="3"/>
        <v>640.68106640537724</v>
      </c>
      <c r="K23" s="51">
        <f t="shared" si="4"/>
        <v>-9.4181347364367678</v>
      </c>
      <c r="L23" s="50">
        <f>VLOOKUP(A23,[1]Ano!$A$4:$J$560,3,FALSE)/1000000</f>
        <v>329.76992300000001</v>
      </c>
      <c r="M23" s="49">
        <f>VLOOKUP(A23,[1]Ano!$A$4:$J$560,5,FALSE)/1000000</f>
        <v>342.50913300000002</v>
      </c>
      <c r="N23" s="12">
        <f t="shared" si="5"/>
        <v>3.8630600038075613</v>
      </c>
      <c r="O23" s="50">
        <f>VLOOKUP(A23,[1]Ano!$A$4:$J$560,4,FALSE)/1000000</f>
        <v>436.114486</v>
      </c>
      <c r="P23" s="49">
        <f>VLOOKUP(A23,[1]Ano!$A$4:$J$560,6,FALSE)/1000000</f>
        <v>520.832087</v>
      </c>
      <c r="Q23" s="12">
        <f t="shared" si="6"/>
        <v>19.425541622572929</v>
      </c>
      <c r="R23" s="50">
        <f t="shared" si="7"/>
        <v>756.15448141752393</v>
      </c>
      <c r="S23" s="49">
        <f t="shared" si="8"/>
        <v>657.61910901622309</v>
      </c>
      <c r="T23" s="12">
        <f t="shared" si="9"/>
        <v>-13.031116633281293</v>
      </c>
      <c r="U23" s="50">
        <f>VLOOKUP(A23,'[1]12 meses'!$A$4:$J$600,3,FALSE)/1000000</f>
        <v>778.495271</v>
      </c>
      <c r="V23" s="49">
        <f>VLOOKUP(A23,'[1]12 meses'!$A$4:$J$600,5,FALSE)/1000000</f>
        <v>906.98022900000001</v>
      </c>
      <c r="W23" s="12">
        <f t="shared" si="10"/>
        <v>16.504269555158292</v>
      </c>
      <c r="X23" s="50">
        <f>VLOOKUP(A23,'[1]12 meses'!$A$4:$J$600,4,FALSE)/1000000</f>
        <v>1100.3184120000001</v>
      </c>
      <c r="Y23" s="49">
        <f>VLOOKUP(A23,'[1]12 meses'!$A$4:$J$600,6,FALSE)/1000000</f>
        <v>1426.240376</v>
      </c>
      <c r="Z23" s="12">
        <f t="shared" si="11"/>
        <v>29.62069528652038</v>
      </c>
      <c r="AA23" s="50">
        <f t="shared" si="12"/>
        <v>707.51817156723178</v>
      </c>
      <c r="AB23" s="49">
        <f t="shared" si="13"/>
        <v>635.9238206000698</v>
      </c>
      <c r="AC23" s="12">
        <f t="shared" si="14"/>
        <v>-10.119082992394734</v>
      </c>
      <c r="AD23" s="4"/>
    </row>
    <row r="24" spans="1:30" s="29" customFormat="1" x14ac:dyDescent="0.2">
      <c r="A24" s="64" t="s">
        <v>29</v>
      </c>
      <c r="B24" s="48" t="s">
        <v>71</v>
      </c>
      <c r="C24" s="46">
        <f>VLOOKUP(A24,[1]Mês!$A$4:$J$560,3,FALSE)/1000000</f>
        <v>1322.8957720000001</v>
      </c>
      <c r="D24" s="33">
        <f>VLOOKUP(A24,[1]Mês!$A$4:$J$560,5,FALSE)/1000000</f>
        <v>1101.0175819999999</v>
      </c>
      <c r="E24" s="32">
        <f t="shared" si="0"/>
        <v>-16.772159583257029</v>
      </c>
      <c r="F24" s="46">
        <f>VLOOKUP(A24,[1]Mês!$A$4:$J$560,4,FALSE)/1000000</f>
        <v>2155.1411039999998</v>
      </c>
      <c r="G24" s="33">
        <f>VLOOKUP(A24,[1]Mês!$A$4:$J$560,6,FALSE)/1000000</f>
        <v>1967.823218</v>
      </c>
      <c r="H24" s="32">
        <f t="shared" si="1"/>
        <v>-8.6916761808464749</v>
      </c>
      <c r="I24" s="46">
        <f t="shared" si="2"/>
        <v>613.83255581022979</v>
      </c>
      <c r="J24" s="33">
        <f t="shared" si="3"/>
        <v>559.51041329770499</v>
      </c>
      <c r="K24" s="47">
        <f t="shared" si="4"/>
        <v>-8.8496678773940509</v>
      </c>
      <c r="L24" s="46">
        <f>VLOOKUP(A24,[1]Ano!$A$4:$J$560,3,FALSE)/1000000</f>
        <v>7075.89552</v>
      </c>
      <c r="M24" s="33">
        <f>VLOOKUP(A24,[1]Ano!$A$4:$J$560,5,FALSE)/1000000</f>
        <v>7252.0999879999999</v>
      </c>
      <c r="N24" s="32">
        <f t="shared" si="5"/>
        <v>2.4902073172499373</v>
      </c>
      <c r="O24" s="46">
        <f>VLOOKUP(A24,[1]Ano!$A$4:$J$560,4,FALSE)/1000000</f>
        <v>12414.766423999999</v>
      </c>
      <c r="P24" s="33">
        <f>VLOOKUP(A24,[1]Ano!$A$4:$J$560,6,FALSE)/1000000</f>
        <v>12963.729261</v>
      </c>
      <c r="Q24" s="32">
        <f t="shared" si="6"/>
        <v>4.4218539298392034</v>
      </c>
      <c r="R24" s="46">
        <f t="shared" si="7"/>
        <v>569.95800632390535</v>
      </c>
      <c r="S24" s="33">
        <f t="shared" si="8"/>
        <v>559.41464388778707</v>
      </c>
      <c r="T24" s="32">
        <f t="shared" si="9"/>
        <v>-1.8498489922302297</v>
      </c>
      <c r="U24" s="46">
        <f>VLOOKUP(A24,'[1]12 meses'!$A$4:$J$600,3,FALSE)/1000000</f>
        <v>13165.275684</v>
      </c>
      <c r="V24" s="33">
        <f>VLOOKUP(A24,'[1]12 meses'!$A$4:$J$600,5,FALSE)/1000000</f>
        <v>14134.637908999999</v>
      </c>
      <c r="W24" s="32">
        <f t="shared" si="10"/>
        <v>7.3630226078598815</v>
      </c>
      <c r="X24" s="46">
        <f>VLOOKUP(A24,'[1]12 meses'!$A$4:$J$600,4,FALSE)/1000000</f>
        <v>23866.956567000001</v>
      </c>
      <c r="Y24" s="33">
        <f>VLOOKUP(A24,'[1]12 meses'!$A$4:$J$600,6,FALSE)/1000000</f>
        <v>25077.346130999998</v>
      </c>
      <c r="Z24" s="32">
        <f t="shared" si="11"/>
        <v>5.0714030530124576</v>
      </c>
      <c r="AA24" s="46">
        <f t="shared" si="12"/>
        <v>551.61099602465288</v>
      </c>
      <c r="AB24" s="33">
        <f t="shared" si="13"/>
        <v>563.64169618120434</v>
      </c>
      <c r="AC24" s="32">
        <f t="shared" si="14"/>
        <v>2.1810116627939413</v>
      </c>
      <c r="AD24" s="39"/>
    </row>
    <row r="25" spans="1:30" x14ac:dyDescent="0.2">
      <c r="A25" s="65" t="s">
        <v>27</v>
      </c>
      <c r="B25" s="52" t="s">
        <v>26</v>
      </c>
      <c r="C25" s="50">
        <f>VLOOKUP(A25,[1]Mês!$A$4:$J$560,3,FALSE)/1000000</f>
        <v>178.21303599999999</v>
      </c>
      <c r="D25" s="49">
        <f>VLOOKUP(A25,[1]Mês!$A$4:$J$560,5,FALSE)/1000000</f>
        <v>165.90532400000001</v>
      </c>
      <c r="E25" s="12">
        <f t="shared" si="0"/>
        <v>-6.9061794110280346</v>
      </c>
      <c r="F25" s="50">
        <f>VLOOKUP(A25,[1]Mês!$A$4:$J$560,4,FALSE)/1000000</f>
        <v>180.08839699999999</v>
      </c>
      <c r="G25" s="49">
        <f>VLOOKUP(A25,[1]Mês!$A$4:$J$560,6,FALSE)/1000000</f>
        <v>178.962256</v>
      </c>
      <c r="H25" s="12">
        <f t="shared" si="1"/>
        <v>-0.62532679437420358</v>
      </c>
      <c r="I25" s="50">
        <f t="shared" si="2"/>
        <v>989.58644181834768</v>
      </c>
      <c r="J25" s="49">
        <f t="shared" si="3"/>
        <v>927.04086162168187</v>
      </c>
      <c r="K25" s="51">
        <f t="shared" si="4"/>
        <v>-6.3203756189039284</v>
      </c>
      <c r="L25" s="50">
        <f>VLOOKUP(A25,[1]Ano!$A$4:$J$560,3,FALSE)/1000000</f>
        <v>981.49876400000005</v>
      </c>
      <c r="M25" s="49">
        <f>VLOOKUP(A25,[1]Ano!$A$4:$J$560,5,FALSE)/1000000</f>
        <v>1016.551592</v>
      </c>
      <c r="N25" s="12">
        <f t="shared" si="5"/>
        <v>3.5713573247046826</v>
      </c>
      <c r="O25" s="50">
        <f>VLOOKUP(A25,[1]Ano!$A$4:$J$560,4,FALSE)/1000000</f>
        <v>1024.8905729999999</v>
      </c>
      <c r="P25" s="49">
        <f>VLOOKUP(A25,[1]Ano!$A$4:$J$560,6,FALSE)/1000000</f>
        <v>1075.969175</v>
      </c>
      <c r="Q25" s="12">
        <f t="shared" si="6"/>
        <v>4.9838103057661787</v>
      </c>
      <c r="R25" s="50">
        <f t="shared" si="7"/>
        <v>957.66200788345054</v>
      </c>
      <c r="S25" s="49">
        <f t="shared" si="8"/>
        <v>944.7776159572602</v>
      </c>
      <c r="T25" s="12">
        <f t="shared" si="9"/>
        <v>-1.345400759362525</v>
      </c>
      <c r="U25" s="50">
        <f>VLOOKUP(A25,'[1]12 meses'!$A$4:$J$600,3,FALSE)/1000000</f>
        <v>1969.8977520000001</v>
      </c>
      <c r="V25" s="49">
        <f>VLOOKUP(A25,'[1]12 meses'!$A$4:$J$600,5,FALSE)/1000000</f>
        <v>2037.712765</v>
      </c>
      <c r="W25" s="12">
        <f t="shared" si="10"/>
        <v>3.4425651245679534</v>
      </c>
      <c r="X25" s="50">
        <f>VLOOKUP(A25,'[1]12 meses'!$A$4:$J$600,4,FALSE)/1000000</f>
        <v>2090.8004660000001</v>
      </c>
      <c r="Y25" s="49">
        <f>VLOOKUP(A25,'[1]12 meses'!$A$4:$J$600,6,FALSE)/1000000</f>
        <v>2110.782901</v>
      </c>
      <c r="Z25" s="12">
        <f t="shared" si="11"/>
        <v>0.95573132515267556</v>
      </c>
      <c r="AA25" s="50">
        <f t="shared" si="12"/>
        <v>942.17395874638191</v>
      </c>
      <c r="AB25" s="49">
        <f t="shared" si="13"/>
        <v>965.38244839609865</v>
      </c>
      <c r="AC25" s="12">
        <f t="shared" si="14"/>
        <v>2.4632913523312538</v>
      </c>
      <c r="AD25" s="4"/>
    </row>
    <row r="26" spans="1:30" x14ac:dyDescent="0.2">
      <c r="A26" s="53" t="s">
        <v>25</v>
      </c>
      <c r="B26" s="57" t="s">
        <v>24</v>
      </c>
      <c r="C26" s="55">
        <f>VLOOKUP(A26,[1]Mês!$A$4:$J$560,3,FALSE)/1000000</f>
        <v>832.17027700000006</v>
      </c>
      <c r="D26" s="54">
        <f>VLOOKUP(A26,[1]Mês!$A$4:$J$560,5,FALSE)/1000000</f>
        <v>661.47645799999998</v>
      </c>
      <c r="E26" s="18">
        <f t="shared" si="0"/>
        <v>-20.511886054781559</v>
      </c>
      <c r="F26" s="55">
        <f>VLOOKUP(A26,[1]Mês!$A$4:$J$560,4,FALSE)/1000000</f>
        <v>1423.312866</v>
      </c>
      <c r="G26" s="54">
        <f>VLOOKUP(A26,[1]Mês!$A$4:$J$560,6,FALSE)/1000000</f>
        <v>1209.0370230000001</v>
      </c>
      <c r="H26" s="18">
        <f t="shared" si="1"/>
        <v>-15.054725360713483</v>
      </c>
      <c r="I26" s="55">
        <f t="shared" si="2"/>
        <v>584.67136557170704</v>
      </c>
      <c r="J26" s="54">
        <f t="shared" si="3"/>
        <v>547.11017563272742</v>
      </c>
      <c r="K26" s="56">
        <f t="shared" si="4"/>
        <v>-6.4243252108389655</v>
      </c>
      <c r="L26" s="55">
        <f>VLOOKUP(A26,[1]Ano!$A$4:$J$560,3,FALSE)/1000000</f>
        <v>4338.2381569999998</v>
      </c>
      <c r="M26" s="54">
        <f>VLOOKUP(A26,[1]Ano!$A$4:$J$560,5,FALSE)/1000000</f>
        <v>4476.7012080000004</v>
      </c>
      <c r="N26" s="18">
        <f t="shared" si="5"/>
        <v>3.1916885608638701</v>
      </c>
      <c r="O26" s="55">
        <f>VLOOKUP(A26,[1]Ano!$A$4:$J$560,4,FALSE)/1000000</f>
        <v>7963.1346059999996</v>
      </c>
      <c r="P26" s="54">
        <f>VLOOKUP(A26,[1]Ano!$A$4:$J$560,6,FALSE)/1000000</f>
        <v>8086.9395379999996</v>
      </c>
      <c r="Q26" s="18">
        <f t="shared" si="6"/>
        <v>1.554726098774184</v>
      </c>
      <c r="R26" s="55">
        <f t="shared" si="7"/>
        <v>544.79025806386073</v>
      </c>
      <c r="S26" s="54">
        <f t="shared" si="8"/>
        <v>553.57174206191041</v>
      </c>
      <c r="T26" s="18">
        <f t="shared" si="9"/>
        <v>1.6119018040554378</v>
      </c>
      <c r="U26" s="55">
        <f>VLOOKUP(A26,'[1]12 meses'!$A$4:$J$600,3,FALSE)/1000000</f>
        <v>7675.2389119999998</v>
      </c>
      <c r="V26" s="54">
        <f>VLOOKUP(A26,'[1]12 meses'!$A$4:$J$600,5,FALSE)/1000000</f>
        <v>8414.9259149999998</v>
      </c>
      <c r="W26" s="18">
        <f t="shared" si="10"/>
        <v>9.6373156781285552</v>
      </c>
      <c r="X26" s="55">
        <f>VLOOKUP(A26,'[1]12 meses'!$A$4:$J$600,4,FALSE)/1000000</f>
        <v>14707.185702000001</v>
      </c>
      <c r="Y26" s="54">
        <f>VLOOKUP(A26,'[1]12 meses'!$A$4:$J$600,6,FALSE)/1000000</f>
        <v>15315.639306999999</v>
      </c>
      <c r="Z26" s="18">
        <f t="shared" si="11"/>
        <v>4.1371178506113271</v>
      </c>
      <c r="AA26" s="55">
        <f t="shared" si="12"/>
        <v>521.86999385995784</v>
      </c>
      <c r="AB26" s="54">
        <f t="shared" si="13"/>
        <v>549.43353955547684</v>
      </c>
      <c r="AC26" s="18">
        <f t="shared" si="14"/>
        <v>5.2816881636838398</v>
      </c>
      <c r="AD26" s="4"/>
    </row>
    <row r="27" spans="1:30" x14ac:dyDescent="0.2">
      <c r="A27" s="58" t="s">
        <v>70</v>
      </c>
      <c r="B27" s="52" t="s">
        <v>69</v>
      </c>
      <c r="C27" s="50">
        <f>VLOOKUP(A27,[1]Mês!$A$4:$J$560,3,FALSE)/1000000</f>
        <v>312.36149799999998</v>
      </c>
      <c r="D27" s="49">
        <f>VLOOKUP(A27,[1]Mês!$A$4:$J$560,5,FALSE)/1000000</f>
        <v>273.62823600000002</v>
      </c>
      <c r="E27" s="12">
        <f t="shared" si="0"/>
        <v>-12.400139661258757</v>
      </c>
      <c r="F27" s="50">
        <f>VLOOKUP(A27,[1]Mês!$A$4:$J$560,4,FALSE)/1000000</f>
        <v>551.68641000000002</v>
      </c>
      <c r="G27" s="49">
        <f>VLOOKUP(A27,[1]Mês!$A$4:$J$560,6,FALSE)/1000000</f>
        <v>579.82189900000003</v>
      </c>
      <c r="H27" s="12">
        <f t="shared" si="1"/>
        <v>5.099906122392972</v>
      </c>
      <c r="I27" s="50">
        <f t="shared" si="2"/>
        <v>566.19393252771977</v>
      </c>
      <c r="J27" s="49">
        <f t="shared" si="3"/>
        <v>471.91773279332455</v>
      </c>
      <c r="K27" s="51">
        <f t="shared" si="4"/>
        <v>-16.65086718847515</v>
      </c>
      <c r="L27" s="50">
        <f>VLOOKUP(A27,[1]Ano!$A$4:$J$560,3,FALSE)/1000000</f>
        <v>1755.2711899999999</v>
      </c>
      <c r="M27" s="49">
        <f>VLOOKUP(A27,[1]Ano!$A$4:$J$560,5,FALSE)/1000000</f>
        <v>1757.5500890000001</v>
      </c>
      <c r="N27" s="12">
        <f t="shared" si="5"/>
        <v>0.12983173272502757</v>
      </c>
      <c r="O27" s="50">
        <f>VLOOKUP(A27,[1]Ano!$A$4:$J$560,4,FALSE)/1000000</f>
        <v>3426.4108609999998</v>
      </c>
      <c r="P27" s="49">
        <f>VLOOKUP(A27,[1]Ano!$A$4:$J$560,6,FALSE)/1000000</f>
        <v>3800.17092</v>
      </c>
      <c r="Q27" s="12">
        <f t="shared" si="6"/>
        <v>10.908209031619688</v>
      </c>
      <c r="R27" s="50">
        <f t="shared" si="7"/>
        <v>512.27691634380449</v>
      </c>
      <c r="S27" s="49">
        <f t="shared" si="8"/>
        <v>462.49237889542081</v>
      </c>
      <c r="T27" s="12">
        <f t="shared" si="9"/>
        <v>-9.7182863135241817</v>
      </c>
      <c r="U27" s="50">
        <f>VLOOKUP(A27,'[1]12 meses'!$A$4:$J$600,3,FALSE)/1000000</f>
        <v>3516.0101030000001</v>
      </c>
      <c r="V27" s="49">
        <f>VLOOKUP(A27,'[1]12 meses'!$A$4:$J$600,5,FALSE)/1000000</f>
        <v>3679.9689229999999</v>
      </c>
      <c r="W27" s="12">
        <f t="shared" si="10"/>
        <v>4.6632067370939501</v>
      </c>
      <c r="X27" s="50">
        <f>VLOOKUP(A27,'[1]12 meses'!$A$4:$J$600,4,FALSE)/1000000</f>
        <v>7067.1700650000002</v>
      </c>
      <c r="Y27" s="49">
        <f>VLOOKUP(A27,'[1]12 meses'!$A$4:$J$600,6,FALSE)/1000000</f>
        <v>7650.0032890000002</v>
      </c>
      <c r="Z27" s="12">
        <f t="shared" si="11"/>
        <v>8.2470524784237007</v>
      </c>
      <c r="AA27" s="50">
        <f t="shared" si="12"/>
        <v>497.51315882618422</v>
      </c>
      <c r="AB27" s="49">
        <f t="shared" si="13"/>
        <v>481.04148246464888</v>
      </c>
      <c r="AC27" s="12">
        <f t="shared" si="14"/>
        <v>-3.3108021505196095</v>
      </c>
      <c r="AD27" s="4"/>
    </row>
    <row r="28" spans="1:30" s="29" customFormat="1" x14ac:dyDescent="0.2">
      <c r="A28" s="64" t="s">
        <v>68</v>
      </c>
      <c r="B28" s="48" t="s">
        <v>67</v>
      </c>
      <c r="C28" s="46">
        <f>VLOOKUP(A28,[1]Mês!$A$4:$J$560,3,FALSE)/1000000</f>
        <v>355.00363399999998</v>
      </c>
      <c r="D28" s="33">
        <f>VLOOKUP(A28,[1]Mês!$A$4:$J$560,5,FALSE)/1000000</f>
        <v>368.732936</v>
      </c>
      <c r="E28" s="32">
        <f t="shared" si="0"/>
        <v>3.867369425294398</v>
      </c>
      <c r="F28" s="46">
        <f>VLOOKUP(A28,[1]Mês!$A$4:$J$560,4,FALSE)/1000000</f>
        <v>136.141019</v>
      </c>
      <c r="G28" s="33">
        <f>VLOOKUP(A28,[1]Mês!$A$4:$J$560,6,FALSE)/1000000</f>
        <v>176.500317</v>
      </c>
      <c r="H28" s="32">
        <f t="shared" si="1"/>
        <v>29.645215157380299</v>
      </c>
      <c r="I28" s="46">
        <f t="shared" si="2"/>
        <v>2607.6169886755438</v>
      </c>
      <c r="J28" s="33">
        <f t="shared" si="3"/>
        <v>2089.1346954351361</v>
      </c>
      <c r="K28" s="47">
        <f t="shared" si="4"/>
        <v>-19.883376105160067</v>
      </c>
      <c r="L28" s="46">
        <f>VLOOKUP(A28,[1]Ano!$A$4:$J$560,3,FALSE)/1000000</f>
        <v>2238.39039</v>
      </c>
      <c r="M28" s="33">
        <f>VLOOKUP(A28,[1]Ano!$A$4:$J$560,5,FALSE)/1000000</f>
        <v>2564.3263120000001</v>
      </c>
      <c r="N28" s="32">
        <f t="shared" si="5"/>
        <v>14.56117411226019</v>
      </c>
      <c r="O28" s="46">
        <f>VLOOKUP(A28,[1]Ano!$A$4:$J$560,4,FALSE)/1000000</f>
        <v>802.35321199999998</v>
      </c>
      <c r="P28" s="33">
        <f>VLOOKUP(A28,[1]Ano!$A$4:$J$560,6,FALSE)/1000000</f>
        <v>1139.584429</v>
      </c>
      <c r="Q28" s="32">
        <f t="shared" si="6"/>
        <v>42.03026945693837</v>
      </c>
      <c r="R28" s="46">
        <f t="shared" si="7"/>
        <v>2789.7818024812746</v>
      </c>
      <c r="S28" s="33">
        <f t="shared" si="8"/>
        <v>2250.2293351359926</v>
      </c>
      <c r="T28" s="32">
        <f t="shared" si="9"/>
        <v>-19.340310660331774</v>
      </c>
      <c r="U28" s="46">
        <f>VLOOKUP(A28,'[1]12 meses'!$A$4:$J$600,3,FALSE)/1000000</f>
        <v>4883.499409</v>
      </c>
      <c r="V28" s="33">
        <f>VLOOKUP(A28,'[1]12 meses'!$A$4:$J$600,5,FALSE)/1000000</f>
        <v>5288.0086899999997</v>
      </c>
      <c r="W28" s="32">
        <f t="shared" si="10"/>
        <v>8.2831848050296308</v>
      </c>
      <c r="X28" s="46">
        <f>VLOOKUP(A28,'[1]12 meses'!$A$4:$J$600,4,FALSE)/1000000</f>
        <v>1694.250982</v>
      </c>
      <c r="Y28" s="33">
        <f>VLOOKUP(A28,'[1]12 meses'!$A$4:$J$600,6,FALSE)/1000000</f>
        <v>2255.0855449999999</v>
      </c>
      <c r="Z28" s="32">
        <f t="shared" si="11"/>
        <v>33.102212656707785</v>
      </c>
      <c r="AA28" s="46">
        <f t="shared" si="12"/>
        <v>2882.3943210794018</v>
      </c>
      <c r="AB28" s="33">
        <f t="shared" si="13"/>
        <v>2344.9259837280365</v>
      </c>
      <c r="AC28" s="32">
        <f t="shared" si="14"/>
        <v>-18.646592987669141</v>
      </c>
      <c r="AD28" s="39"/>
    </row>
    <row r="29" spans="1:30" x14ac:dyDescent="0.2">
      <c r="A29" s="58" t="s">
        <v>66</v>
      </c>
      <c r="B29" s="52" t="s">
        <v>65</v>
      </c>
      <c r="C29" s="50">
        <f>VLOOKUP(A29,[1]Mês!$A$4:$J$560,3,FALSE)/1000000</f>
        <v>310.34227700000002</v>
      </c>
      <c r="D29" s="49">
        <f>VLOOKUP(A29,[1]Mês!$A$4:$J$560,5,FALSE)/1000000</f>
        <v>317.61703199999999</v>
      </c>
      <c r="E29" s="12">
        <f t="shared" si="0"/>
        <v>2.344106987395711</v>
      </c>
      <c r="F29" s="50">
        <f>VLOOKUP(A29,[1]Mês!$A$4:$J$560,4,FALSE)/1000000</f>
        <v>129.44184200000001</v>
      </c>
      <c r="G29" s="49">
        <f>VLOOKUP(A29,[1]Mês!$A$4:$J$560,6,FALSE)/1000000</f>
        <v>167.90375</v>
      </c>
      <c r="H29" s="12">
        <f t="shared" si="1"/>
        <v>29.713659359081124</v>
      </c>
      <c r="I29" s="50">
        <f t="shared" si="2"/>
        <v>2397.5421873245596</v>
      </c>
      <c r="J29" s="49">
        <f t="shared" si="3"/>
        <v>1891.6613357355031</v>
      </c>
      <c r="K29" s="51">
        <f t="shared" si="4"/>
        <v>-21.099977062492226</v>
      </c>
      <c r="L29" s="50">
        <f>VLOOKUP(A29,[1]Ano!$A$4:$J$560,3,FALSE)/1000000</f>
        <v>1953.4643759999999</v>
      </c>
      <c r="M29" s="49">
        <f>VLOOKUP(A29,[1]Ano!$A$4:$J$560,5,FALSE)/1000000</f>
        <v>2275.542524</v>
      </c>
      <c r="N29" s="12">
        <f t="shared" si="5"/>
        <v>16.4875362948518</v>
      </c>
      <c r="O29" s="50">
        <f>VLOOKUP(A29,[1]Ano!$A$4:$J$560,4,FALSE)/1000000</f>
        <v>760.75769700000001</v>
      </c>
      <c r="P29" s="49">
        <f>VLOOKUP(A29,[1]Ano!$A$4:$J$560,6,FALSE)/1000000</f>
        <v>1091.4126639999999</v>
      </c>
      <c r="Q29" s="12">
        <f t="shared" si="6"/>
        <v>43.463900306749046</v>
      </c>
      <c r="R29" s="50">
        <f t="shared" si="7"/>
        <v>2567.7878563744584</v>
      </c>
      <c r="S29" s="49">
        <f t="shared" si="8"/>
        <v>2084.951548628906</v>
      </c>
      <c r="T29" s="12">
        <f t="shared" si="9"/>
        <v>-18.803590278960371</v>
      </c>
      <c r="U29" s="50">
        <f>VLOOKUP(A29,'[1]12 meses'!$A$4:$J$600,3,FALSE)/1000000</f>
        <v>4254.4658609999997</v>
      </c>
      <c r="V29" s="49">
        <f>VLOOKUP(A29,'[1]12 meses'!$A$4:$J$600,5,FALSE)/1000000</f>
        <v>4682.0896810000004</v>
      </c>
      <c r="W29" s="12">
        <f t="shared" si="10"/>
        <v>10.051175258449231</v>
      </c>
      <c r="X29" s="50">
        <f>VLOOKUP(A29,'[1]12 meses'!$A$4:$J$600,4,FALSE)/1000000</f>
        <v>1605.1197440000001</v>
      </c>
      <c r="Y29" s="49">
        <f>VLOOKUP(A29,'[1]12 meses'!$A$4:$J$600,6,FALSE)/1000000</f>
        <v>2157.6650540000001</v>
      </c>
      <c r="Z29" s="12">
        <f t="shared" si="11"/>
        <v>34.423930804255299</v>
      </c>
      <c r="AA29" s="50">
        <f t="shared" si="12"/>
        <v>2650.5597958677904</v>
      </c>
      <c r="AB29" s="49">
        <f t="shared" si="13"/>
        <v>2169.9798457226161</v>
      </c>
      <c r="AC29" s="12">
        <f t="shared" si="14"/>
        <v>-18.131262342935862</v>
      </c>
      <c r="AD29" s="4"/>
    </row>
    <row r="30" spans="1:30" x14ac:dyDescent="0.2">
      <c r="A30" s="53" t="s">
        <v>64</v>
      </c>
      <c r="B30" s="57" t="s">
        <v>63</v>
      </c>
      <c r="C30" s="55">
        <f>VLOOKUP(A30,[1]Mês!$A$4:$J$560,3,FALSE)/1000000</f>
        <v>36.507305000000002</v>
      </c>
      <c r="D30" s="54">
        <f>VLOOKUP(A30,[1]Mês!$A$4:$J$560,5,FALSE)/1000000</f>
        <v>43.178002999999997</v>
      </c>
      <c r="E30" s="18">
        <f t="shared" si="0"/>
        <v>18.272227982865342</v>
      </c>
      <c r="F30" s="55">
        <f>VLOOKUP(A30,[1]Mês!$A$4:$J$560,4,FALSE)/1000000</f>
        <v>5.2485520000000001</v>
      </c>
      <c r="G30" s="54">
        <f>VLOOKUP(A30,[1]Mês!$A$4:$J$560,6,FALSE)/1000000</f>
        <v>6.9874929999999997</v>
      </c>
      <c r="H30" s="18">
        <f t="shared" si="1"/>
        <v>33.131823786827283</v>
      </c>
      <c r="I30" s="55">
        <f t="shared" si="2"/>
        <v>6955.6908267270674</v>
      </c>
      <c r="J30" s="54">
        <f t="shared" si="3"/>
        <v>6179.3268343882419</v>
      </c>
      <c r="K30" s="56">
        <f t="shared" si="4"/>
        <v>-11.161565568090904</v>
      </c>
      <c r="L30" s="55">
        <f>VLOOKUP(A30,[1]Ano!$A$4:$J$560,3,FALSE)/1000000</f>
        <v>244.648269</v>
      </c>
      <c r="M30" s="54">
        <f>VLOOKUP(A30,[1]Ano!$A$4:$J$560,5,FALSE)/1000000</f>
        <v>259.80466200000001</v>
      </c>
      <c r="N30" s="18">
        <f t="shared" si="5"/>
        <v>6.1951768806506546</v>
      </c>
      <c r="O30" s="55">
        <f>VLOOKUP(A30,[1]Ano!$A$4:$J$560,4,FALSE)/1000000</f>
        <v>34.258530999999998</v>
      </c>
      <c r="P30" s="54">
        <f>VLOOKUP(A30,[1]Ano!$A$4:$J$560,6,FALSE)/1000000</f>
        <v>42.272849999999998</v>
      </c>
      <c r="Q30" s="18">
        <f t="shared" si="6"/>
        <v>23.393644637010279</v>
      </c>
      <c r="R30" s="55">
        <f t="shared" si="7"/>
        <v>7141.2364120341299</v>
      </c>
      <c r="S30" s="54">
        <f t="shared" si="8"/>
        <v>6145.8988925516023</v>
      </c>
      <c r="T30" s="18">
        <f t="shared" si="9"/>
        <v>-13.937887811769178</v>
      </c>
      <c r="U30" s="55">
        <f>VLOOKUP(A30,'[1]12 meses'!$A$4:$J$600,3,FALSE)/1000000</f>
        <v>539.64981299999999</v>
      </c>
      <c r="V30" s="54">
        <f>VLOOKUP(A30,'[1]12 meses'!$A$4:$J$600,5,FALSE)/1000000</f>
        <v>541.783278</v>
      </c>
      <c r="W30" s="18">
        <f t="shared" si="10"/>
        <v>0.39534248851855747</v>
      </c>
      <c r="X30" s="55">
        <f>VLOOKUP(A30,'[1]12 meses'!$A$4:$J$600,4,FALSE)/1000000</f>
        <v>72.370721000000003</v>
      </c>
      <c r="Y30" s="54">
        <f>VLOOKUP(A30,'[1]12 meses'!$A$4:$J$600,6,FALSE)/1000000</f>
        <v>84.213825999999997</v>
      </c>
      <c r="Z30" s="18">
        <f t="shared" si="11"/>
        <v>16.364497736591566</v>
      </c>
      <c r="AA30" s="55">
        <f t="shared" si="12"/>
        <v>7456.7422507784604</v>
      </c>
      <c r="AB30" s="54">
        <f t="shared" si="13"/>
        <v>6433.4243405589959</v>
      </c>
      <c r="AC30" s="18">
        <f t="shared" si="14"/>
        <v>-13.723391204954593</v>
      </c>
      <c r="AD30" s="4"/>
    </row>
    <row r="31" spans="1:30" s="29" customFormat="1" x14ac:dyDescent="0.2">
      <c r="A31" s="48" t="s">
        <v>62</v>
      </c>
      <c r="B31" s="63" t="s">
        <v>61</v>
      </c>
      <c r="C31" s="61">
        <f>VLOOKUP(A31,[1]Mês!$A$4:$J$560,3,FALSE)/1000000</f>
        <v>171.05643900000001</v>
      </c>
      <c r="D31" s="60">
        <f>VLOOKUP(A31,[1]Mês!$A$4:$J$560,5,FALSE)/1000000</f>
        <v>130.66363899999999</v>
      </c>
      <c r="E31" s="59">
        <f t="shared" si="0"/>
        <v>-23.613726695199134</v>
      </c>
      <c r="F31" s="61">
        <f>VLOOKUP(A31,[1]Mês!$A$4:$J$560,4,FALSE)/1000000</f>
        <v>40.794325000000001</v>
      </c>
      <c r="G31" s="60">
        <f>VLOOKUP(A31,[1]Mês!$A$4:$J$560,6,FALSE)/1000000</f>
        <v>32.598379000000001</v>
      </c>
      <c r="H31" s="59">
        <f t="shared" si="1"/>
        <v>-20.090897447132662</v>
      </c>
      <c r="I31" s="61">
        <f t="shared" si="2"/>
        <v>4193.1430168289335</v>
      </c>
      <c r="J31" s="60">
        <f t="shared" si="3"/>
        <v>4008.2863936271183</v>
      </c>
      <c r="K31" s="62">
        <f t="shared" si="4"/>
        <v>-4.4085456293740499</v>
      </c>
      <c r="L31" s="61">
        <f>VLOOKUP(A31,[1]Ano!$A$4:$J$560,3,FALSE)/1000000</f>
        <v>863.469697</v>
      </c>
      <c r="M31" s="60">
        <f>VLOOKUP(A31,[1]Ano!$A$4:$J$560,5,FALSE)/1000000</f>
        <v>989.21314400000006</v>
      </c>
      <c r="N31" s="59">
        <f t="shared" si="5"/>
        <v>14.562577868902338</v>
      </c>
      <c r="O31" s="61">
        <f>VLOOKUP(A31,[1]Ano!$A$4:$J$560,4,FALSE)/1000000</f>
        <v>196.12906799999999</v>
      </c>
      <c r="P31" s="60">
        <f>VLOOKUP(A31,[1]Ano!$A$4:$J$560,6,FALSE)/1000000</f>
        <v>243.44381000000001</v>
      </c>
      <c r="Q31" s="59">
        <f t="shared" si="6"/>
        <v>24.12428839971852</v>
      </c>
      <c r="R31" s="61">
        <f t="shared" si="7"/>
        <v>4402.5585080534829</v>
      </c>
      <c r="S31" s="60">
        <f t="shared" si="8"/>
        <v>4063.4146499761073</v>
      </c>
      <c r="T31" s="59">
        <f t="shared" si="9"/>
        <v>-7.7033356276126401</v>
      </c>
      <c r="U31" s="61">
        <f>VLOOKUP(A31,'[1]12 meses'!$A$4:$J$600,3,FALSE)/1000000</f>
        <v>2288.8013719999999</v>
      </c>
      <c r="V31" s="60">
        <f>VLOOKUP(A31,'[1]12 meses'!$A$4:$J$600,5,FALSE)/1000000</f>
        <v>2113.8379279999999</v>
      </c>
      <c r="W31" s="59">
        <f t="shared" si="10"/>
        <v>-7.6443262460609844</v>
      </c>
      <c r="X31" s="61">
        <f>VLOOKUP(A31,'[1]12 meses'!$A$4:$J$600,4,FALSE)/1000000</f>
        <v>507.08165500000001</v>
      </c>
      <c r="Y31" s="60">
        <f>VLOOKUP(A31,'[1]12 meses'!$A$4:$J$600,6,FALSE)/1000000</f>
        <v>508.31463200000002</v>
      </c>
      <c r="Z31" s="59">
        <f t="shared" si="11"/>
        <v>0.24315156895193812</v>
      </c>
      <c r="AA31" s="61">
        <f t="shared" si="12"/>
        <v>4513.674177386677</v>
      </c>
      <c r="AB31" s="60">
        <f t="shared" si="13"/>
        <v>4158.5226844306144</v>
      </c>
      <c r="AC31" s="59">
        <f t="shared" si="14"/>
        <v>-7.8683458087284386</v>
      </c>
      <c r="AD31" s="39"/>
    </row>
    <row r="32" spans="1:30" s="29" customFormat="1" x14ac:dyDescent="0.2">
      <c r="A32" s="64" t="s">
        <v>60</v>
      </c>
      <c r="B32" s="48" t="s">
        <v>59</v>
      </c>
      <c r="C32" s="46">
        <f>VLOOKUP(A32,[1]Mês!$A$4:$J$560,3,FALSE)/1000000</f>
        <v>174.65296499999999</v>
      </c>
      <c r="D32" s="33">
        <f>VLOOKUP(A32,[1]Mês!$A$4:$J$560,5,FALSE)/1000000</f>
        <v>118.704009</v>
      </c>
      <c r="E32" s="32">
        <f t="shared" si="0"/>
        <v>-32.034357962374131</v>
      </c>
      <c r="F32" s="46">
        <f>VLOOKUP(A32,[1]Mês!$A$4:$J$560,4,FALSE)/1000000</f>
        <v>43.653244000000001</v>
      </c>
      <c r="G32" s="33">
        <f>VLOOKUP(A32,[1]Mês!$A$4:$J$560,6,FALSE)/1000000</f>
        <v>32.427504999999996</v>
      </c>
      <c r="H32" s="32">
        <f t="shared" si="1"/>
        <v>-25.715703969217053</v>
      </c>
      <c r="I32" s="46">
        <f t="shared" si="2"/>
        <v>4000.9160602130737</v>
      </c>
      <c r="J32" s="33">
        <f t="shared" si="3"/>
        <v>3660.5964288649407</v>
      </c>
      <c r="K32" s="47">
        <f t="shared" si="4"/>
        <v>-8.5060427718648199</v>
      </c>
      <c r="L32" s="46">
        <f>VLOOKUP(A32,[1]Ano!$A$4:$J$560,3,FALSE)/1000000</f>
        <v>995.30782699999997</v>
      </c>
      <c r="M32" s="33">
        <f>VLOOKUP(A32,[1]Ano!$A$4:$J$560,5,FALSE)/1000000</f>
        <v>829.48515999999995</v>
      </c>
      <c r="N32" s="32">
        <f t="shared" si="5"/>
        <v>-16.660440368465025</v>
      </c>
      <c r="O32" s="46">
        <f>VLOOKUP(A32,[1]Ano!$A$4:$J$560,4,FALSE)/1000000</f>
        <v>244.88701499999999</v>
      </c>
      <c r="P32" s="33">
        <f>VLOOKUP(A32,[1]Ano!$A$4:$J$560,6,FALSE)/1000000</f>
        <v>248.60601199999999</v>
      </c>
      <c r="Q32" s="32">
        <f t="shared" si="6"/>
        <v>1.5186583086081562</v>
      </c>
      <c r="R32" s="46">
        <f t="shared" si="7"/>
        <v>4064.3552578726972</v>
      </c>
      <c r="S32" s="33">
        <f t="shared" si="8"/>
        <v>3336.5450550729242</v>
      </c>
      <c r="T32" s="32">
        <f t="shared" si="9"/>
        <v>-17.907150251937189</v>
      </c>
      <c r="U32" s="46">
        <f>VLOOKUP(A32,'[1]12 meses'!$A$4:$J$600,3,FALSE)/1000000</f>
        <v>2110.9921129999998</v>
      </c>
      <c r="V32" s="33">
        <f>VLOOKUP(A32,'[1]12 meses'!$A$4:$J$600,5,FALSE)/1000000</f>
        <v>1678.670394</v>
      </c>
      <c r="W32" s="32">
        <f t="shared" si="10"/>
        <v>-20.479551597453071</v>
      </c>
      <c r="X32" s="46">
        <f>VLOOKUP(A32,'[1]12 meses'!$A$4:$J$600,4,FALSE)/1000000</f>
        <v>474.56922500000002</v>
      </c>
      <c r="Y32" s="33">
        <f>VLOOKUP(A32,'[1]12 meses'!$A$4:$J$600,6,FALSE)/1000000</f>
        <v>466.67310400000002</v>
      </c>
      <c r="Z32" s="32">
        <f t="shared" si="11"/>
        <v>-1.6638502001472988</v>
      </c>
      <c r="AA32" s="46">
        <f t="shared" si="12"/>
        <v>4448.2279966637107</v>
      </c>
      <c r="AB32" s="33">
        <f t="shared" si="13"/>
        <v>3597.1012248436755</v>
      </c>
      <c r="AC32" s="32">
        <f t="shared" si="14"/>
        <v>-19.134063552012236</v>
      </c>
      <c r="AD32" s="39"/>
    </row>
    <row r="33" spans="1:30" s="29" customFormat="1" x14ac:dyDescent="0.2">
      <c r="A33" s="48" t="s">
        <v>58</v>
      </c>
      <c r="B33" s="63" t="s">
        <v>57</v>
      </c>
      <c r="C33" s="61">
        <f>VLOOKUP(A33,[1]Mês!$A$4:$J$560,3,FALSE)/1000000</f>
        <v>213.27290600000001</v>
      </c>
      <c r="D33" s="60">
        <f>VLOOKUP(A33,[1]Mês!$A$4:$J$560,5,FALSE)/1000000</f>
        <v>130.66227599999999</v>
      </c>
      <c r="E33" s="59">
        <f t="shared" si="0"/>
        <v>-38.734704538606515</v>
      </c>
      <c r="F33" s="61">
        <f>VLOOKUP(A33,[1]Mês!$A$4:$J$560,4,FALSE)/1000000</f>
        <v>218.340901</v>
      </c>
      <c r="G33" s="60">
        <f>VLOOKUP(A33,[1]Mês!$A$4:$J$560,6,FALSE)/1000000</f>
        <v>148.88994</v>
      </c>
      <c r="H33" s="59">
        <f t="shared" si="1"/>
        <v>-31.808497941482806</v>
      </c>
      <c r="I33" s="61">
        <f t="shared" si="2"/>
        <v>976.78861369176082</v>
      </c>
      <c r="J33" s="60">
        <f t="shared" si="3"/>
        <v>877.57625531986912</v>
      </c>
      <c r="K33" s="62">
        <f t="shared" si="4"/>
        <v>-10.156993742680909</v>
      </c>
      <c r="L33" s="61">
        <f>VLOOKUP(A33,[1]Ano!$A$4:$J$560,3,FALSE)/1000000</f>
        <v>1210.973696</v>
      </c>
      <c r="M33" s="60">
        <f>VLOOKUP(A33,[1]Ano!$A$4:$J$560,5,FALSE)/1000000</f>
        <v>884.14088600000002</v>
      </c>
      <c r="N33" s="59">
        <f t="shared" si="5"/>
        <v>-26.989257576739302</v>
      </c>
      <c r="O33" s="61">
        <f>VLOOKUP(A33,[1]Ano!$A$4:$J$560,4,FALSE)/1000000</f>
        <v>1285.2316049999999</v>
      </c>
      <c r="P33" s="60">
        <f>VLOOKUP(A33,[1]Ano!$A$4:$J$560,6,FALSE)/1000000</f>
        <v>1026.436068</v>
      </c>
      <c r="Q33" s="59">
        <f t="shared" si="6"/>
        <v>-20.136101228229599</v>
      </c>
      <c r="R33" s="61">
        <f t="shared" si="7"/>
        <v>942.22215769429363</v>
      </c>
      <c r="S33" s="60">
        <f t="shared" si="8"/>
        <v>861.369659118409</v>
      </c>
      <c r="T33" s="59">
        <f t="shared" si="9"/>
        <v>-8.5810440686024947</v>
      </c>
      <c r="U33" s="61">
        <f>VLOOKUP(A33,'[1]12 meses'!$A$4:$J$600,3,FALSE)/1000000</f>
        <v>2425.5496779999999</v>
      </c>
      <c r="V33" s="60">
        <f>VLOOKUP(A33,'[1]12 meses'!$A$4:$J$600,5,FALSE)/1000000</f>
        <v>2023.745741</v>
      </c>
      <c r="W33" s="59">
        <f t="shared" si="10"/>
        <v>-16.565479596002731</v>
      </c>
      <c r="X33" s="61">
        <f>VLOOKUP(A33,'[1]12 meses'!$A$4:$J$600,4,FALSE)/1000000</f>
        <v>2558.5886770000002</v>
      </c>
      <c r="Y33" s="60">
        <f>VLOOKUP(A33,'[1]12 meses'!$A$4:$J$600,6,FALSE)/1000000</f>
        <v>2324.486308</v>
      </c>
      <c r="Z33" s="59">
        <f t="shared" si="11"/>
        <v>-9.1496679831511774</v>
      </c>
      <c r="AA33" s="61">
        <f t="shared" si="12"/>
        <v>948.00297515738589</v>
      </c>
      <c r="AB33" s="60">
        <f t="shared" si="13"/>
        <v>870.62063305558513</v>
      </c>
      <c r="AC33" s="59">
        <f t="shared" si="14"/>
        <v>-8.1626686972109841</v>
      </c>
      <c r="AD33" s="39"/>
    </row>
    <row r="34" spans="1:30" x14ac:dyDescent="0.2">
      <c r="A34" s="53" t="s">
        <v>56</v>
      </c>
      <c r="B34" s="57" t="s">
        <v>55</v>
      </c>
      <c r="C34" s="55">
        <f>VLOOKUP(A34,[1]Mês!$A$4:$J$560,3,FALSE)/1000000</f>
        <v>192.45294699999999</v>
      </c>
      <c r="D34" s="54">
        <f>VLOOKUP(A34,[1]Mês!$A$4:$J$560,5,FALSE)/1000000</f>
        <v>114.52413900000001</v>
      </c>
      <c r="E34" s="18">
        <f t="shared" si="0"/>
        <v>-40.49239526584126</v>
      </c>
      <c r="F34" s="55">
        <f>VLOOKUP(A34,[1]Mês!$A$4:$J$560,4,FALSE)/1000000</f>
        <v>204.98073500000001</v>
      </c>
      <c r="G34" s="54">
        <f>VLOOKUP(A34,[1]Mês!$A$4:$J$560,6,FALSE)/1000000</f>
        <v>139.56113300000001</v>
      </c>
      <c r="H34" s="18">
        <f t="shared" si="1"/>
        <v>-31.915000207214593</v>
      </c>
      <c r="I34" s="55">
        <f t="shared" si="2"/>
        <v>938.88309552602573</v>
      </c>
      <c r="J34" s="54">
        <f t="shared" si="3"/>
        <v>820.60195799642861</v>
      </c>
      <c r="K34" s="56">
        <f t="shared" si="4"/>
        <v>-12.598068715182054</v>
      </c>
      <c r="L34" s="55">
        <f>VLOOKUP(A34,[1]Ano!$A$4:$J$560,3,FALSE)/1000000</f>
        <v>1109.140298</v>
      </c>
      <c r="M34" s="54">
        <f>VLOOKUP(A34,[1]Ano!$A$4:$J$560,5,FALSE)/1000000</f>
        <v>786.28148899999997</v>
      </c>
      <c r="N34" s="18">
        <f t="shared" si="5"/>
        <v>-29.108924234578669</v>
      </c>
      <c r="O34" s="55">
        <f>VLOOKUP(A34,[1]Ano!$A$4:$J$560,4,FALSE)/1000000</f>
        <v>1226.1419209999999</v>
      </c>
      <c r="P34" s="54">
        <f>VLOOKUP(A34,[1]Ano!$A$4:$J$560,6,FALSE)/1000000</f>
        <v>973.28611599999999</v>
      </c>
      <c r="Q34" s="18">
        <f t="shared" si="6"/>
        <v>-20.622066717511721</v>
      </c>
      <c r="R34" s="55">
        <f t="shared" si="7"/>
        <v>904.57742207804347</v>
      </c>
      <c r="S34" s="54">
        <f t="shared" si="8"/>
        <v>807.86263779396188</v>
      </c>
      <c r="T34" s="18">
        <f t="shared" si="9"/>
        <v>-10.691708849188741</v>
      </c>
      <c r="U34" s="55">
        <f>VLOOKUP(A34,'[1]12 meses'!$A$4:$J$600,3,FALSE)/1000000</f>
        <v>2230.6523849999999</v>
      </c>
      <c r="V34" s="54">
        <f>VLOOKUP(A34,'[1]12 meses'!$A$4:$J$600,5,FALSE)/1000000</f>
        <v>1812.8110979999999</v>
      </c>
      <c r="W34" s="18">
        <f t="shared" si="10"/>
        <v>-18.731797469196444</v>
      </c>
      <c r="X34" s="55">
        <f>VLOOKUP(A34,'[1]12 meses'!$A$4:$J$600,4,FALSE)/1000000</f>
        <v>2448.7601479999998</v>
      </c>
      <c r="Y34" s="54">
        <f>VLOOKUP(A34,'[1]12 meses'!$A$4:$J$600,6,FALSE)/1000000</f>
        <v>2207.2427120000002</v>
      </c>
      <c r="Z34" s="18">
        <f t="shared" si="11"/>
        <v>-9.8628457424569156</v>
      </c>
      <c r="AA34" s="55">
        <f t="shared" si="12"/>
        <v>910.93134900200937</v>
      </c>
      <c r="AB34" s="54">
        <f t="shared" si="13"/>
        <v>821.30120450478114</v>
      </c>
      <c r="AC34" s="18">
        <f t="shared" si="14"/>
        <v>-9.8393961954898685</v>
      </c>
      <c r="AD34" s="4"/>
    </row>
    <row r="35" spans="1:30" s="29" customFormat="1" x14ac:dyDescent="0.2">
      <c r="A35" s="48" t="s">
        <v>39</v>
      </c>
      <c r="B35" s="63" t="s">
        <v>38</v>
      </c>
      <c r="C35" s="61">
        <f>VLOOKUP(A35,[1]Mês!$A$4:$J$560,3,FALSE)/1000000</f>
        <v>74.282464000000004</v>
      </c>
      <c r="D35" s="60">
        <f>VLOOKUP(A35,[1]Mês!$A$4:$J$560,5,FALSE)/1000000</f>
        <v>303.81518499999999</v>
      </c>
      <c r="E35" s="59">
        <f t="shared" si="0"/>
        <v>308.99987512530538</v>
      </c>
      <c r="F35" s="61">
        <f>VLOOKUP(A35,[1]Mês!$A$4:$J$560,4,FALSE)/1000000</f>
        <v>248.701899</v>
      </c>
      <c r="G35" s="60">
        <f>VLOOKUP(A35,[1]Mês!$A$4:$J$560,6,FALSE)/1000000</f>
        <v>1415.760499</v>
      </c>
      <c r="H35" s="59">
        <f t="shared" si="1"/>
        <v>469.2600276445819</v>
      </c>
      <c r="I35" s="61">
        <f t="shared" si="2"/>
        <v>298.6807270016061</v>
      </c>
      <c r="J35" s="60">
        <f t="shared" si="3"/>
        <v>214.59504288655816</v>
      </c>
      <c r="K35" s="62">
        <f t="shared" si="4"/>
        <v>-28.152363548584702</v>
      </c>
      <c r="L35" s="61">
        <f>VLOOKUP(A35,[1]Ano!$A$4:$J$560,3,FALSE)/1000000</f>
        <v>1225.6889160000001</v>
      </c>
      <c r="M35" s="60">
        <f>VLOOKUP(A35,[1]Ano!$A$4:$J$560,5,FALSE)/1000000</f>
        <v>2065.2361449999999</v>
      </c>
      <c r="N35" s="59">
        <f t="shared" si="5"/>
        <v>68.495946894897088</v>
      </c>
      <c r="O35" s="61">
        <f>VLOOKUP(A35,[1]Ano!$A$4:$J$560,4,FALSE)/1000000</f>
        <v>6228.2748849999998</v>
      </c>
      <c r="P35" s="60">
        <f>VLOOKUP(A35,[1]Ano!$A$4:$J$560,6,FALSE)/1000000</f>
        <v>10497.103336</v>
      </c>
      <c r="Q35" s="59">
        <f t="shared" si="6"/>
        <v>68.539499778356358</v>
      </c>
      <c r="R35" s="61">
        <f t="shared" si="7"/>
        <v>196.79428712305463</v>
      </c>
      <c r="S35" s="60">
        <f t="shared" si="8"/>
        <v>196.74343282086556</v>
      </c>
      <c r="T35" s="59">
        <f t="shared" si="9"/>
        <v>-2.5841350850430711E-2</v>
      </c>
      <c r="U35" s="61">
        <f>VLOOKUP(A35,'[1]12 meses'!$A$4:$J$600,3,FALSE)/1000000</f>
        <v>5565.6225020000002</v>
      </c>
      <c r="V35" s="60">
        <f>VLOOKUP(A35,'[1]12 meses'!$A$4:$J$600,5,FALSE)/1000000</f>
        <v>5522.2289369999999</v>
      </c>
      <c r="W35" s="59">
        <f t="shared" si="10"/>
        <v>-0.7796713662201693</v>
      </c>
      <c r="X35" s="61">
        <f>VLOOKUP(A35,'[1]12 meses'!$A$4:$J$600,4,FALSE)/1000000</f>
        <v>32906.165808999998</v>
      </c>
      <c r="Y35" s="60">
        <f>VLOOKUP(A35,'[1]12 meses'!$A$4:$J$600,6,FALSE)/1000000</f>
        <v>29176.598478</v>
      </c>
      <c r="Z35" s="59">
        <f t="shared" si="11"/>
        <v>-11.333946813031448</v>
      </c>
      <c r="AA35" s="61">
        <f t="shared" si="12"/>
        <v>169.13615929321597</v>
      </c>
      <c r="AB35" s="60">
        <f t="shared" si="13"/>
        <v>189.26911377842487</v>
      </c>
      <c r="AC35" s="59">
        <f t="shared" si="14"/>
        <v>11.903400532056674</v>
      </c>
      <c r="AD35" s="39"/>
    </row>
    <row r="36" spans="1:30" x14ac:dyDescent="0.2">
      <c r="A36" s="53" t="s">
        <v>54</v>
      </c>
      <c r="B36" s="57" t="s">
        <v>53</v>
      </c>
      <c r="C36" s="55">
        <f>VLOOKUP(A36,[1]Mês!$A$4:$J$560,3,FALSE)/1000000</f>
        <v>26.358271999999999</v>
      </c>
      <c r="D36" s="54">
        <f>VLOOKUP(A36,[1]Mês!$A$4:$J$560,5,FALSE)/1000000</f>
        <v>272.03914300000002</v>
      </c>
      <c r="E36" s="18">
        <f t="shared" si="0"/>
        <v>932.0826152791808</v>
      </c>
      <c r="F36" s="55">
        <f>VLOOKUP(A36,[1]Mês!$A$4:$J$560,4,FALSE)/1000000</f>
        <v>142.793676</v>
      </c>
      <c r="G36" s="54">
        <f>VLOOKUP(A36,[1]Mês!$A$4:$J$560,6,FALSE)/1000000</f>
        <v>1368.7830289999999</v>
      </c>
      <c r="H36" s="18">
        <f t="shared" si="1"/>
        <v>858.57398404674439</v>
      </c>
      <c r="I36" s="55">
        <f t="shared" si="2"/>
        <v>184.58991139075374</v>
      </c>
      <c r="J36" s="54">
        <f t="shared" si="3"/>
        <v>198.74526293531363</v>
      </c>
      <c r="K36" s="56">
        <f t="shared" si="4"/>
        <v>7.6685401915572715</v>
      </c>
      <c r="L36" s="55">
        <f>VLOOKUP(A36,[1]Ano!$A$4:$J$560,3,FALSE)/1000000</f>
        <v>830.490771</v>
      </c>
      <c r="M36" s="54">
        <f>VLOOKUP(A36,[1]Ano!$A$4:$J$560,5,FALSE)/1000000</f>
        <v>1659.2255279999999</v>
      </c>
      <c r="N36" s="18">
        <f t="shared" si="5"/>
        <v>99.788557072357875</v>
      </c>
      <c r="O36" s="55">
        <f>VLOOKUP(A36,[1]Ano!$A$4:$J$560,4,FALSE)/1000000</f>
        <v>5195.7680559999999</v>
      </c>
      <c r="P36" s="54">
        <f>VLOOKUP(A36,[1]Ano!$A$4:$J$560,6,FALSE)/1000000</f>
        <v>9281.4563440000002</v>
      </c>
      <c r="Q36" s="18">
        <f t="shared" si="6"/>
        <v>78.634924499408811</v>
      </c>
      <c r="R36" s="55">
        <f t="shared" si="7"/>
        <v>159.8398469771877</v>
      </c>
      <c r="S36" s="54">
        <f t="shared" si="8"/>
        <v>178.7677996322858</v>
      </c>
      <c r="T36" s="18">
        <f t="shared" si="9"/>
        <v>11.841823558426888</v>
      </c>
      <c r="U36" s="55">
        <f>VLOOKUP(A36,'[1]12 meses'!$A$4:$J$600,3,FALSE)/1000000</f>
        <v>4853.5145300000004</v>
      </c>
      <c r="V36" s="54">
        <f>VLOOKUP(A36,'[1]12 meses'!$A$4:$J$600,5,FALSE)/1000000</f>
        <v>4747.0279440000004</v>
      </c>
      <c r="W36" s="18">
        <f t="shared" si="10"/>
        <v>-2.1940098322936308</v>
      </c>
      <c r="X36" s="55">
        <f>VLOOKUP(A36,'[1]12 meses'!$A$4:$J$600,4,FALSE)/1000000</f>
        <v>31232.677158999999</v>
      </c>
      <c r="Y36" s="54">
        <f>VLOOKUP(A36,'[1]12 meses'!$A$4:$J$600,6,FALSE)/1000000</f>
        <v>27027.023562999999</v>
      </c>
      <c r="Z36" s="18">
        <f t="shared" si="11"/>
        <v>-13.465555881072145</v>
      </c>
      <c r="AA36" s="55">
        <f t="shared" si="12"/>
        <v>155.3986072116592</v>
      </c>
      <c r="AB36" s="54">
        <f t="shared" si="13"/>
        <v>175.64005643961042</v>
      </c>
      <c r="AC36" s="18">
        <f t="shared" si="14"/>
        <v>13.025502345964757</v>
      </c>
      <c r="AD36" s="4"/>
    </row>
    <row r="37" spans="1:30" s="29" customFormat="1" x14ac:dyDescent="0.2">
      <c r="A37" s="48" t="s">
        <v>52</v>
      </c>
      <c r="B37" s="63" t="s">
        <v>51</v>
      </c>
      <c r="C37" s="61">
        <f>VLOOKUP(A37,[1]Mês!$A$4:$J$560,3,FALSE)/1000000</f>
        <v>47.121343000000003</v>
      </c>
      <c r="D37" s="60">
        <f>VLOOKUP(A37,[1]Mês!$A$4:$J$560,5,FALSE)/1000000</f>
        <v>132.77861799999999</v>
      </c>
      <c r="E37" s="59">
        <f t="shared" si="0"/>
        <v>181.78020732558488</v>
      </c>
      <c r="F37" s="61">
        <f>VLOOKUP(A37,[1]Mês!$A$4:$J$560,4,FALSE)/1000000</f>
        <v>15.500266</v>
      </c>
      <c r="G37" s="60">
        <f>VLOOKUP(A37,[1]Mês!$A$4:$J$560,6,FALSE)/1000000</f>
        <v>70.901396000000005</v>
      </c>
      <c r="H37" s="59">
        <f t="shared" si="1"/>
        <v>357.42051136412761</v>
      </c>
      <c r="I37" s="61">
        <f t="shared" si="2"/>
        <v>3040.0344742470875</v>
      </c>
      <c r="J37" s="60">
        <f t="shared" si="3"/>
        <v>1872.7221957660747</v>
      </c>
      <c r="K37" s="62">
        <f t="shared" si="4"/>
        <v>-38.397994771757183</v>
      </c>
      <c r="L37" s="61">
        <f>VLOOKUP(A37,[1]Ano!$A$4:$J$560,3,FALSE)/1000000</f>
        <v>603.43004499999995</v>
      </c>
      <c r="M37" s="60">
        <f>VLOOKUP(A37,[1]Ano!$A$4:$J$560,5,FALSE)/1000000</f>
        <v>1106.260203</v>
      </c>
      <c r="N37" s="59">
        <f t="shared" si="5"/>
        <v>83.328657922560041</v>
      </c>
      <c r="O37" s="61">
        <f>VLOOKUP(A37,[1]Ano!$A$4:$J$560,4,FALSE)/1000000</f>
        <v>287.575311</v>
      </c>
      <c r="P37" s="60">
        <f>VLOOKUP(A37,[1]Ano!$A$4:$J$560,6,FALSE)/1000000</f>
        <v>594.88617999999997</v>
      </c>
      <c r="Q37" s="59">
        <f t="shared" si="6"/>
        <v>106.86274420824672</v>
      </c>
      <c r="R37" s="61">
        <f t="shared" si="7"/>
        <v>2098.3374508112761</v>
      </c>
      <c r="S37" s="60">
        <f t="shared" si="8"/>
        <v>1859.6165790908103</v>
      </c>
      <c r="T37" s="59">
        <f t="shared" si="9"/>
        <v>-11.376667352916447</v>
      </c>
      <c r="U37" s="61">
        <f>VLOOKUP(A37,'[1]12 meses'!$A$4:$J$600,3,FALSE)/1000000</f>
        <v>1933.4997960000001</v>
      </c>
      <c r="V37" s="60">
        <f>VLOOKUP(A37,'[1]12 meses'!$A$4:$J$600,5,FALSE)/1000000</f>
        <v>2606.8081219999999</v>
      </c>
      <c r="W37" s="59">
        <f t="shared" si="10"/>
        <v>34.82329439045877</v>
      </c>
      <c r="X37" s="61">
        <f>VLOOKUP(A37,'[1]12 meses'!$A$4:$J$600,4,FALSE)/1000000</f>
        <v>1026.9456230000001</v>
      </c>
      <c r="Y37" s="60">
        <f>VLOOKUP(A37,'[1]12 meses'!$A$4:$J$600,6,FALSE)/1000000</f>
        <v>1391.5528280000001</v>
      </c>
      <c r="Z37" s="59">
        <f t="shared" si="11"/>
        <v>35.504041970097575</v>
      </c>
      <c r="AA37" s="61">
        <f t="shared" si="12"/>
        <v>1882.767453988165</v>
      </c>
      <c r="AB37" s="60">
        <f t="shared" si="13"/>
        <v>1873.3087738728664</v>
      </c>
      <c r="AC37" s="59">
        <f t="shared" si="14"/>
        <v>-0.50238175167426347</v>
      </c>
      <c r="AD37" s="39"/>
    </row>
    <row r="38" spans="1:30" x14ac:dyDescent="0.2">
      <c r="A38" s="53"/>
      <c r="B38" s="57" t="s">
        <v>50</v>
      </c>
      <c r="C38" s="55">
        <f>[1]Mês!M8/1000000</f>
        <v>16.257982999999999</v>
      </c>
      <c r="D38" s="54">
        <f>[1]Mês!O8/1000000</f>
        <v>102.920734</v>
      </c>
      <c r="E38" s="18">
        <f t="shared" si="0"/>
        <v>533.04737125140309</v>
      </c>
      <c r="F38" s="55">
        <f>[1]Mês!N8/1000000</f>
        <v>8.801202</v>
      </c>
      <c r="G38" s="54">
        <f>[1]Mês!P8/1000000</f>
        <v>61.604576000000002</v>
      </c>
      <c r="H38" s="18">
        <f t="shared" si="1"/>
        <v>599.95639232004908</v>
      </c>
      <c r="I38" s="55">
        <f t="shared" si="2"/>
        <v>1847.2457512053466</v>
      </c>
      <c r="J38" s="54">
        <f t="shared" si="3"/>
        <v>1670.6670296700038</v>
      </c>
      <c r="K38" s="56">
        <f t="shared" si="4"/>
        <v>-9.5590270769399961</v>
      </c>
      <c r="L38" s="55">
        <f>[1]Ano!M8/1000000</f>
        <v>405.30171899999999</v>
      </c>
      <c r="M38" s="54">
        <f>[1]Ano!O8/1000000</f>
        <v>910.07313099999999</v>
      </c>
      <c r="N38" s="18">
        <f t="shared" si="5"/>
        <v>124.54213449807744</v>
      </c>
      <c r="O38" s="55">
        <f>[1]Ano!N8/1000000</f>
        <v>236.56093899999999</v>
      </c>
      <c r="P38" s="54">
        <f>[1]Ano!P8/1000000</f>
        <v>533.57931199999996</v>
      </c>
      <c r="Q38" s="18">
        <f t="shared" si="6"/>
        <v>125.55681181160682</v>
      </c>
      <c r="R38" s="55">
        <f t="shared" si="7"/>
        <v>1713.3078720151682</v>
      </c>
      <c r="S38" s="54">
        <f t="shared" si="8"/>
        <v>1705.6004806273299</v>
      </c>
      <c r="T38" s="18">
        <f t="shared" si="9"/>
        <v>-0.44985443151982496</v>
      </c>
      <c r="U38" s="55">
        <f>'[1]12 meses'!M8/1000000</f>
        <v>1504.966482</v>
      </c>
      <c r="V38" s="54">
        <f>'[1]12 meses'!O8/1000000</f>
        <v>2191.4002970000001</v>
      </c>
      <c r="W38" s="18">
        <f t="shared" si="10"/>
        <v>45.611236078013874</v>
      </c>
      <c r="X38" s="55">
        <f>'[1]12 meses'!N8/1000000</f>
        <v>919.44716800000003</v>
      </c>
      <c r="Y38" s="54">
        <f>'[1]12 meses'!P8/1000000</f>
        <v>1271.1366310000001</v>
      </c>
      <c r="Z38" s="18">
        <f t="shared" si="11"/>
        <v>38.250100194990225</v>
      </c>
      <c r="AA38" s="55">
        <f t="shared" si="12"/>
        <v>1636.8167028820517</v>
      </c>
      <c r="AB38" s="54">
        <f t="shared" si="13"/>
        <v>1723.969118312664</v>
      </c>
      <c r="AC38" s="18">
        <f t="shared" si="14"/>
        <v>5.3245067255947021</v>
      </c>
      <c r="AD38" s="4"/>
    </row>
    <row r="39" spans="1:30" s="29" customFormat="1" x14ac:dyDescent="0.2">
      <c r="A39" s="48" t="s">
        <v>49</v>
      </c>
      <c r="B39" s="63" t="s">
        <v>48</v>
      </c>
      <c r="C39" s="61">
        <f>VLOOKUP(A39,[1]Mês!$A$4:$J$560,3,FALSE)/1000000</f>
        <v>70.366102999999995</v>
      </c>
      <c r="D39" s="60">
        <f>VLOOKUP(A39,[1]Mês!$A$4:$J$560,5,FALSE)/1000000</f>
        <v>54.016005</v>
      </c>
      <c r="E39" s="59">
        <f t="shared" si="0"/>
        <v>-23.235758842577937</v>
      </c>
      <c r="F39" s="61">
        <f>VLOOKUP(A39,[1]Mês!$A$4:$J$560,4,FALSE)/1000000</f>
        <v>51.204684</v>
      </c>
      <c r="G39" s="60">
        <f>VLOOKUP(A39,[1]Mês!$A$4:$J$560,6,FALSE)/1000000</f>
        <v>49.254058000000001</v>
      </c>
      <c r="H39" s="59">
        <f t="shared" si="1"/>
        <v>-3.8094678994601394</v>
      </c>
      <c r="I39" s="61">
        <f t="shared" si="2"/>
        <v>1374.2122302717462</v>
      </c>
      <c r="J39" s="60">
        <f t="shared" si="3"/>
        <v>1096.6813130402372</v>
      </c>
      <c r="K39" s="62">
        <f t="shared" si="4"/>
        <v>-20.19563726169342</v>
      </c>
      <c r="L39" s="61">
        <f>VLOOKUP(A39,[1]Ano!$A$4:$J$560,3,FALSE)/1000000</f>
        <v>439.30985299999998</v>
      </c>
      <c r="M39" s="60">
        <f>VLOOKUP(A39,[1]Ano!$A$4:$J$560,5,FALSE)/1000000</f>
        <v>460.21555699999999</v>
      </c>
      <c r="N39" s="59">
        <f t="shared" si="5"/>
        <v>4.7587605552748657</v>
      </c>
      <c r="O39" s="61">
        <f>VLOOKUP(A39,[1]Ano!$A$4:$J$560,4,FALSE)/1000000</f>
        <v>373.35093499999999</v>
      </c>
      <c r="P39" s="60">
        <f>VLOOKUP(A39,[1]Ano!$A$4:$J$560,6,FALSE)/1000000</f>
        <v>442.53316899999999</v>
      </c>
      <c r="Q39" s="59">
        <f t="shared" si="6"/>
        <v>18.530081891987216</v>
      </c>
      <c r="R39" s="61">
        <f t="shared" si="7"/>
        <v>1176.6673438222406</v>
      </c>
      <c r="S39" s="60">
        <f t="shared" si="8"/>
        <v>1039.9572037503024</v>
      </c>
      <c r="T39" s="59">
        <f t="shared" si="9"/>
        <v>-11.618418815623311</v>
      </c>
      <c r="U39" s="61">
        <f>VLOOKUP(A39,'[1]12 meses'!$A$4:$J$600,3,FALSE)/1000000</f>
        <v>1033.130007</v>
      </c>
      <c r="V39" s="60">
        <f>VLOOKUP(A39,'[1]12 meses'!$A$4:$J$600,5,FALSE)/1000000</f>
        <v>1001.508554</v>
      </c>
      <c r="W39" s="59">
        <f t="shared" si="10"/>
        <v>-3.0607428673785408</v>
      </c>
      <c r="X39" s="61">
        <f>VLOOKUP(A39,'[1]12 meses'!$A$4:$J$600,4,FALSE)/1000000</f>
        <v>924.37221699999998</v>
      </c>
      <c r="Y39" s="60">
        <f>VLOOKUP(A39,'[1]12 meses'!$A$4:$J$600,6,FALSE)/1000000</f>
        <v>946.73844799999995</v>
      </c>
      <c r="Z39" s="59">
        <f t="shared" si="11"/>
        <v>2.4196130723820763</v>
      </c>
      <c r="AA39" s="61">
        <f t="shared" si="12"/>
        <v>1117.6558403637093</v>
      </c>
      <c r="AB39" s="60">
        <f t="shared" si="13"/>
        <v>1057.8513591749684</v>
      </c>
      <c r="AC39" s="59">
        <f t="shared" si="14"/>
        <v>-5.3508852214541598</v>
      </c>
      <c r="AD39" s="39"/>
    </row>
    <row r="40" spans="1:30" s="29" customFormat="1" x14ac:dyDescent="0.2">
      <c r="A40" s="48" t="s">
        <v>47</v>
      </c>
      <c r="B40" s="48" t="s">
        <v>46</v>
      </c>
      <c r="C40" s="46">
        <f>VLOOKUP(A40,[1]Mês!$A$4:$J$560,3,FALSE)/1000000</f>
        <v>40.938384999999997</v>
      </c>
      <c r="D40" s="33">
        <f>VLOOKUP(A40,[1]Mês!$A$4:$J$560,5,FALSE)/1000000</f>
        <v>42.921441000000002</v>
      </c>
      <c r="E40" s="32">
        <f t="shared" si="0"/>
        <v>4.8440015403636627</v>
      </c>
      <c r="F40" s="46">
        <f>VLOOKUP(A40,[1]Mês!$A$4:$J$560,4,FALSE)/1000000</f>
        <v>12.399466</v>
      </c>
      <c r="G40" s="33">
        <f>VLOOKUP(A40,[1]Mês!$A$4:$J$560,6,FALSE)/1000000</f>
        <v>19.260535999999998</v>
      </c>
      <c r="H40" s="32">
        <f t="shared" si="1"/>
        <v>55.333592591809989</v>
      </c>
      <c r="I40" s="46">
        <f t="shared" si="2"/>
        <v>3301.6248441666762</v>
      </c>
      <c r="J40" s="33">
        <f t="shared" si="3"/>
        <v>2228.4655525682156</v>
      </c>
      <c r="K40" s="47">
        <f t="shared" si="4"/>
        <v>-32.503974323264586</v>
      </c>
      <c r="L40" s="46">
        <f>VLOOKUP(A40,[1]Ano!$A$4:$J$560,3,FALSE)/1000000</f>
        <v>310.21962400000001</v>
      </c>
      <c r="M40" s="33">
        <f>VLOOKUP(A40,[1]Ano!$A$4:$J$560,5,FALSE)/1000000</f>
        <v>236.16079999999999</v>
      </c>
      <c r="N40" s="32">
        <f t="shared" si="5"/>
        <v>-23.87303003113691</v>
      </c>
      <c r="O40" s="46">
        <f>VLOOKUP(A40,[1]Ano!$A$4:$J$560,4,FALSE)/1000000</f>
        <v>107.341013</v>
      </c>
      <c r="P40" s="33">
        <f>VLOOKUP(A40,[1]Ano!$A$4:$J$560,6,FALSE)/1000000</f>
        <v>93.483423999999999</v>
      </c>
      <c r="Q40" s="32">
        <f t="shared" si="6"/>
        <v>-12.909873507528758</v>
      </c>
      <c r="R40" s="46">
        <f t="shared" si="7"/>
        <v>2890.0381627663605</v>
      </c>
      <c r="S40" s="33">
        <f t="shared" si="8"/>
        <v>2526.2318162415618</v>
      </c>
      <c r="T40" s="32">
        <f t="shared" si="9"/>
        <v>-12.588288667322001</v>
      </c>
      <c r="U40" s="46">
        <f>VLOOKUP(A40,'[1]12 meses'!$A$4:$J$600,3,FALSE)/1000000</f>
        <v>539.37852199999998</v>
      </c>
      <c r="V40" s="33">
        <f>VLOOKUP(A40,'[1]12 meses'!$A$4:$J$600,5,FALSE)/1000000</f>
        <v>546.50880700000005</v>
      </c>
      <c r="W40" s="32">
        <f t="shared" si="10"/>
        <v>1.3219445545516351</v>
      </c>
      <c r="X40" s="46">
        <f>VLOOKUP(A40,'[1]12 meses'!$A$4:$J$600,4,FALSE)/1000000</f>
        <v>194.297956</v>
      </c>
      <c r="Y40" s="33">
        <f>VLOOKUP(A40,'[1]12 meses'!$A$4:$J$600,6,FALSE)/1000000</f>
        <v>218.95174700000001</v>
      </c>
      <c r="Z40" s="32">
        <f t="shared" si="11"/>
        <v>12.688651752980885</v>
      </c>
      <c r="AA40" s="46">
        <f t="shared" si="12"/>
        <v>2776.0380659897419</v>
      </c>
      <c r="AB40" s="33">
        <f t="shared" si="13"/>
        <v>2496.0239618458036</v>
      </c>
      <c r="AC40" s="32">
        <f t="shared" si="14"/>
        <v>-10.086825089846341</v>
      </c>
      <c r="AD40" s="39"/>
    </row>
    <row r="41" spans="1:30" x14ac:dyDescent="0.2">
      <c r="A41" s="53" t="s">
        <v>45</v>
      </c>
      <c r="B41" s="52" t="s">
        <v>44</v>
      </c>
      <c r="C41" s="50">
        <f>VLOOKUP(A41,[1]Mês!$A$4:$J$560,3,FALSE)/1000000</f>
        <v>31.881305000000001</v>
      </c>
      <c r="D41" s="49">
        <f>VLOOKUP(A41,[1]Mês!$A$4:$J$560,5,FALSE)/1000000</f>
        <v>32.264231000000002</v>
      </c>
      <c r="E41" s="12">
        <f t="shared" si="0"/>
        <v>1.201098888517893</v>
      </c>
      <c r="F41" s="50">
        <f>VLOOKUP(A41,[1]Mês!$A$4:$J$560,4,FALSE)/1000000</f>
        <v>12.108618999999999</v>
      </c>
      <c r="G41" s="49">
        <f>VLOOKUP(A41,[1]Mês!$A$4:$J$560,6,FALSE)/1000000</f>
        <v>19.175730999999999</v>
      </c>
      <c r="H41" s="12">
        <f t="shared" si="1"/>
        <v>58.364310579100717</v>
      </c>
      <c r="I41" s="50">
        <f t="shared" si="2"/>
        <v>2632.9431126704044</v>
      </c>
      <c r="J41" s="49">
        <f t="shared" si="3"/>
        <v>1682.5554655517435</v>
      </c>
      <c r="K41" s="51">
        <f t="shared" si="4"/>
        <v>-36.096019034560577</v>
      </c>
      <c r="L41" s="50">
        <f>VLOOKUP(A41,[1]Ano!$A$4:$J$560,3,FALSE)/1000000</f>
        <v>267.15546999999998</v>
      </c>
      <c r="M41" s="49">
        <f>VLOOKUP(A41,[1]Ano!$A$4:$J$560,5,FALSE)/1000000</f>
        <v>180.55345</v>
      </c>
      <c r="N41" s="12">
        <f t="shared" si="5"/>
        <v>-32.416337947338306</v>
      </c>
      <c r="O41" s="50">
        <f>VLOOKUP(A41,[1]Ano!$A$4:$J$560,4,FALSE)/1000000</f>
        <v>106.427256</v>
      </c>
      <c r="P41" s="49">
        <f>VLOOKUP(A41,[1]Ano!$A$4:$J$560,6,FALSE)/1000000</f>
        <v>92.468712999999994</v>
      </c>
      <c r="Q41" s="12">
        <f t="shared" si="6"/>
        <v>-13.115571635145795</v>
      </c>
      <c r="R41" s="50">
        <f t="shared" si="7"/>
        <v>2510.216649764981</v>
      </c>
      <c r="S41" s="49">
        <f t="shared" si="8"/>
        <v>1952.5896288834474</v>
      </c>
      <c r="T41" s="12">
        <f t="shared" si="9"/>
        <v>-22.214298552029021</v>
      </c>
      <c r="U41" s="50">
        <f>VLOOKUP(A41,'[1]12 meses'!$A$4:$J$600,3,FALSE)/1000000</f>
        <v>455.98431599999998</v>
      </c>
      <c r="V41" s="49">
        <f>VLOOKUP(A41,'[1]12 meses'!$A$4:$J$600,5,FALSE)/1000000</f>
        <v>443.67942599999998</v>
      </c>
      <c r="W41" s="12">
        <f t="shared" si="10"/>
        <v>-2.6985336048268804</v>
      </c>
      <c r="X41" s="50">
        <f>VLOOKUP(A41,'[1]12 meses'!$A$4:$J$600,4,FALSE)/1000000</f>
        <v>192.482179</v>
      </c>
      <c r="Y41" s="49">
        <f>VLOOKUP(A41,'[1]12 meses'!$A$4:$J$600,6,FALSE)/1000000</f>
        <v>216.94593599999999</v>
      </c>
      <c r="Z41" s="12">
        <f t="shared" si="11"/>
        <v>12.70962180867663</v>
      </c>
      <c r="AA41" s="50">
        <f t="shared" si="12"/>
        <v>2368.9690046578285</v>
      </c>
      <c r="AB41" s="49">
        <f t="shared" si="13"/>
        <v>2045.1151756076222</v>
      </c>
      <c r="AC41" s="12">
        <f t="shared" si="14"/>
        <v>-13.670665526372449</v>
      </c>
      <c r="AD41" s="4"/>
    </row>
    <row r="42" spans="1:30" s="29" customFormat="1" x14ac:dyDescent="0.2">
      <c r="A42" s="48" t="s">
        <v>43</v>
      </c>
      <c r="B42" s="48" t="s">
        <v>42</v>
      </c>
      <c r="C42" s="46">
        <f>VLOOKUP(A42,[1]Mês!$A$4:$J$560,3,FALSE)/1000000</f>
        <v>29.317758999999999</v>
      </c>
      <c r="D42" s="33">
        <f>VLOOKUP(A42,[1]Mês!$A$4:$J$560,5,FALSE)/1000000</f>
        <v>33.897494000000002</v>
      </c>
      <c r="E42" s="32">
        <f t="shared" si="0"/>
        <v>15.62102683223503</v>
      </c>
      <c r="F42" s="46">
        <f>VLOOKUP(A42,[1]Mês!$A$4:$J$560,4,FALSE)/1000000</f>
        <v>7.4984279999999996</v>
      </c>
      <c r="G42" s="33">
        <f>VLOOKUP(A42,[1]Mês!$A$4:$J$560,6,FALSE)/1000000</f>
        <v>8.1424450000000004</v>
      </c>
      <c r="H42" s="32">
        <f t="shared" si="1"/>
        <v>8.5886935234958717</v>
      </c>
      <c r="I42" s="46">
        <f t="shared" si="2"/>
        <v>3909.8540387398534</v>
      </c>
      <c r="J42" s="33">
        <f t="shared" si="3"/>
        <v>4163.0608496587938</v>
      </c>
      <c r="K42" s="47">
        <f t="shared" si="4"/>
        <v>6.4761192722311733</v>
      </c>
      <c r="L42" s="46">
        <f>VLOOKUP(A42,[1]Ano!$A$4:$J$560,3,FALSE)/1000000</f>
        <v>153.11612400000001</v>
      </c>
      <c r="M42" s="33">
        <f>VLOOKUP(A42,[1]Ano!$A$4:$J$560,5,FALSE)/1000000</f>
        <v>165.748482</v>
      </c>
      <c r="N42" s="32">
        <f t="shared" si="5"/>
        <v>8.2501814113319583</v>
      </c>
      <c r="O42" s="46">
        <f>VLOOKUP(A42,[1]Ano!$A$4:$J$560,4,FALSE)/1000000</f>
        <v>38.190621</v>
      </c>
      <c r="P42" s="33">
        <f>VLOOKUP(A42,[1]Ano!$A$4:$J$560,6,FALSE)/1000000</f>
        <v>41.750441000000002</v>
      </c>
      <c r="Q42" s="32">
        <f t="shared" si="6"/>
        <v>9.3211890950922296</v>
      </c>
      <c r="R42" s="46">
        <f t="shared" si="7"/>
        <v>4009.2598651380927</v>
      </c>
      <c r="S42" s="33">
        <f t="shared" si="8"/>
        <v>3969.9815865418041</v>
      </c>
      <c r="T42" s="32">
        <f t="shared" si="9"/>
        <v>-0.97968901786155138</v>
      </c>
      <c r="U42" s="46">
        <f>VLOOKUP(A42,'[1]12 meses'!$A$4:$J$600,3,FALSE)/1000000</f>
        <v>330.462583</v>
      </c>
      <c r="V42" s="33">
        <f>VLOOKUP(A42,'[1]12 meses'!$A$4:$J$600,5,FALSE)/1000000</f>
        <v>329.32935800000001</v>
      </c>
      <c r="W42" s="32">
        <f t="shared" si="10"/>
        <v>-0.3429208201764844</v>
      </c>
      <c r="X42" s="46">
        <f>VLOOKUP(A42,'[1]12 meses'!$A$4:$J$600,4,FALSE)/1000000</f>
        <v>81.141965999999996</v>
      </c>
      <c r="Y42" s="33">
        <f>VLOOKUP(A42,'[1]12 meses'!$A$4:$J$600,6,FALSE)/1000000</f>
        <v>82.507791999999995</v>
      </c>
      <c r="Z42" s="32">
        <f t="shared" si="11"/>
        <v>1.6832547537731557</v>
      </c>
      <c r="AA42" s="46">
        <f t="shared" si="12"/>
        <v>4072.6469826969687</v>
      </c>
      <c r="AB42" s="33">
        <f t="shared" si="13"/>
        <v>3991.4940154985611</v>
      </c>
      <c r="AC42" s="32">
        <f t="shared" si="14"/>
        <v>-1.9926344596817192</v>
      </c>
      <c r="AD42" s="39"/>
    </row>
    <row r="43" spans="1:30" s="29" customFormat="1" x14ac:dyDescent="0.2">
      <c r="A43" s="64" t="s">
        <v>13</v>
      </c>
      <c r="B43" s="63" t="s">
        <v>41</v>
      </c>
      <c r="C43" s="61">
        <f>VLOOKUP(A43,[1]Mês!$A$4:$J$560,3,FALSE)/1000000</f>
        <v>3.6859500000000001</v>
      </c>
      <c r="D43" s="60">
        <f>VLOOKUP(A43,[1]Mês!$A$4:$J$560,5,FALSE)/1000000</f>
        <v>3.6759729999999999</v>
      </c>
      <c r="E43" s="59">
        <f t="shared" si="0"/>
        <v>-0.27067648774400377</v>
      </c>
      <c r="F43" s="61">
        <f>VLOOKUP(A43,[1]Mês!$A$4:$J$560,4,FALSE)/1000000</f>
        <v>1.155988</v>
      </c>
      <c r="G43" s="60">
        <f>VLOOKUP(A43,[1]Mês!$A$4:$J$560,6,FALSE)/1000000</f>
        <v>1.5422819999999999</v>
      </c>
      <c r="H43" s="59">
        <f t="shared" si="1"/>
        <v>33.416782873178597</v>
      </c>
      <c r="I43" s="61">
        <f t="shared" si="2"/>
        <v>3188.571161638356</v>
      </c>
      <c r="J43" s="60">
        <f t="shared" si="3"/>
        <v>2383.4635948548967</v>
      </c>
      <c r="K43" s="62">
        <f t="shared" si="4"/>
        <v>-25.249791394643918</v>
      </c>
      <c r="L43" s="61">
        <f>VLOOKUP(A43,[1]Ano!$A$4:$J$560,3,FALSE)/1000000</f>
        <v>28.024947000000001</v>
      </c>
      <c r="M43" s="60">
        <f>VLOOKUP(A43,[1]Ano!$A$4:$J$560,5,FALSE)/1000000</f>
        <v>28.718149</v>
      </c>
      <c r="N43" s="59">
        <f t="shared" si="5"/>
        <v>2.4735176127184122</v>
      </c>
      <c r="O43" s="61">
        <f>VLOOKUP(A43,[1]Ano!$A$4:$J$560,4,FALSE)/1000000</f>
        <v>10.212611000000001</v>
      </c>
      <c r="P43" s="60">
        <f>VLOOKUP(A43,[1]Ano!$A$4:$J$560,6,FALSE)/1000000</f>
        <v>12.336463999999999</v>
      </c>
      <c r="Q43" s="59">
        <f t="shared" si="6"/>
        <v>20.796376166682528</v>
      </c>
      <c r="R43" s="61">
        <f t="shared" si="7"/>
        <v>2744.1510305249067</v>
      </c>
      <c r="S43" s="60">
        <f t="shared" si="8"/>
        <v>2327.9076565213504</v>
      </c>
      <c r="T43" s="59">
        <f t="shared" si="9"/>
        <v>-15.168384297125815</v>
      </c>
      <c r="U43" s="61">
        <f>VLOOKUP(A43,'[1]12 meses'!$A$4:$J$600,3,FALSE)/1000000</f>
        <v>75.053047000000007</v>
      </c>
      <c r="V43" s="60">
        <f>VLOOKUP(A43,'[1]12 meses'!$A$4:$J$600,5,FALSE)/1000000</f>
        <v>58.976331999999999</v>
      </c>
      <c r="W43" s="59">
        <f t="shared" si="10"/>
        <v>-21.420469444764855</v>
      </c>
      <c r="X43" s="61">
        <f>VLOOKUP(A43,'[1]12 meses'!$A$4:$J$600,4,FALSE)/1000000</f>
        <v>27.401081000000001</v>
      </c>
      <c r="Y43" s="60">
        <f>VLOOKUP(A43,'[1]12 meses'!$A$4:$J$600,6,FALSE)/1000000</f>
        <v>25.223323000000001</v>
      </c>
      <c r="Z43" s="59">
        <f t="shared" si="11"/>
        <v>-7.9477083404118298</v>
      </c>
      <c r="AA43" s="61">
        <f t="shared" si="12"/>
        <v>2739.0542365828564</v>
      </c>
      <c r="AB43" s="60">
        <f t="shared" si="13"/>
        <v>2338.1666245958154</v>
      </c>
      <c r="AC43" s="59">
        <f t="shared" si="14"/>
        <v>-14.635986634831067</v>
      </c>
      <c r="AD43" s="39"/>
    </row>
    <row r="44" spans="1:30" s="29" customFormat="1" x14ac:dyDescent="0.2">
      <c r="A44" s="48" t="s">
        <v>21</v>
      </c>
      <c r="B44" s="48" t="s">
        <v>20</v>
      </c>
      <c r="C44" s="46">
        <f>VLOOKUP(A44,[1]Mês!$A$4:$J$560,3,FALSE)/1000000</f>
        <v>25.015611</v>
      </c>
      <c r="D44" s="33">
        <f>VLOOKUP(A44,[1]Mês!$A$4:$J$560,5,FALSE)/1000000</f>
        <v>18.321335000000001</v>
      </c>
      <c r="E44" s="32">
        <f t="shared" si="0"/>
        <v>-26.760393739733157</v>
      </c>
      <c r="F44" s="46">
        <f>VLOOKUP(A44,[1]Mês!$A$4:$J$560,4,FALSE)/1000000</f>
        <v>3.4446219999999999</v>
      </c>
      <c r="G44" s="33">
        <f>VLOOKUP(A44,[1]Mês!$A$4:$J$560,6,FALSE)/1000000</f>
        <v>2.8067959999999998</v>
      </c>
      <c r="H44" s="32">
        <f t="shared" si="1"/>
        <v>-18.516574532706343</v>
      </c>
      <c r="I44" s="46">
        <f t="shared" si="2"/>
        <v>7262.2223860847434</v>
      </c>
      <c r="J44" s="33">
        <f t="shared" si="3"/>
        <v>6527.4907759594935</v>
      </c>
      <c r="K44" s="47">
        <f t="shared" si="4"/>
        <v>-10.117173105757271</v>
      </c>
      <c r="L44" s="46">
        <f>VLOOKUP(A44,[1]Ano!$A$4:$J$560,3,FALSE)/1000000</f>
        <v>90.014278000000004</v>
      </c>
      <c r="M44" s="33">
        <f>VLOOKUP(A44,[1]Ano!$A$4:$J$560,5,FALSE)/1000000</f>
        <v>98.929683999999995</v>
      </c>
      <c r="N44" s="32">
        <f t="shared" si="5"/>
        <v>9.9044353830177734</v>
      </c>
      <c r="O44" s="46">
        <f>VLOOKUP(A44,[1]Ano!$A$4:$J$560,4,FALSE)/1000000</f>
        <v>15.673261999999999</v>
      </c>
      <c r="P44" s="33">
        <f>VLOOKUP(A44,[1]Ano!$A$4:$J$560,6,FALSE)/1000000</f>
        <v>19.841324</v>
      </c>
      <c r="Q44" s="32">
        <f t="shared" si="6"/>
        <v>26.593455784762622</v>
      </c>
      <c r="R44" s="46">
        <f t="shared" si="7"/>
        <v>5743.174458514125</v>
      </c>
      <c r="S44" s="33">
        <f t="shared" si="8"/>
        <v>4986.0424636984908</v>
      </c>
      <c r="T44" s="32">
        <f t="shared" si="9"/>
        <v>-13.183162034947472</v>
      </c>
      <c r="U44" s="46">
        <f>VLOOKUP(A44,'[1]12 meses'!$A$4:$J$600,3,FALSE)/1000000</f>
        <v>239.674115</v>
      </c>
      <c r="V44" s="33">
        <f>VLOOKUP(A44,'[1]12 meses'!$A$4:$J$600,5,FALSE)/1000000</f>
        <v>270.06403299999999</v>
      </c>
      <c r="W44" s="32">
        <f t="shared" si="10"/>
        <v>12.679682993718355</v>
      </c>
      <c r="X44" s="46">
        <f>VLOOKUP(A44,'[1]12 meses'!$A$4:$J$600,4,FALSE)/1000000</f>
        <v>35.425077999999999</v>
      </c>
      <c r="Y44" s="33">
        <f>VLOOKUP(A44,'[1]12 meses'!$A$4:$J$600,6,FALSE)/1000000</f>
        <v>43.680843000000003</v>
      </c>
      <c r="Z44" s="32">
        <f t="shared" si="11"/>
        <v>23.304860472008016</v>
      </c>
      <c r="AA44" s="46">
        <f t="shared" si="12"/>
        <v>6765.6623084923058</v>
      </c>
      <c r="AB44" s="33">
        <f t="shared" si="13"/>
        <v>6182.6653162348539</v>
      </c>
      <c r="AC44" s="32">
        <f t="shared" si="14"/>
        <v>-8.6169980953035399</v>
      </c>
      <c r="AD44" s="39"/>
    </row>
    <row r="45" spans="1:30" s="29" customFormat="1" ht="9.75" thickBot="1" x14ac:dyDescent="0.25">
      <c r="A45" s="74" t="s">
        <v>6</v>
      </c>
      <c r="B45" s="44" t="s">
        <v>6</v>
      </c>
      <c r="C45" s="42">
        <f>C68-SUM(C6,C10,C21,C24,C28,C31,C32,C35,C33,C37,C39,C40,C42,C44,C43)</f>
        <v>342.58305800000016</v>
      </c>
      <c r="D45" s="41">
        <f>D68-SUM(D6,D10,D21,D24,D28,D31,D32,D35,D33,D37,D39,D40,D42,D44,D43)</f>
        <v>329.72059499999978</v>
      </c>
      <c r="E45" s="40">
        <f t="shared" si="0"/>
        <v>-3.7545531513121122</v>
      </c>
      <c r="F45" s="42" t="s">
        <v>3</v>
      </c>
      <c r="G45" s="41" t="s">
        <v>3</v>
      </c>
      <c r="H45" s="40" t="s">
        <v>3</v>
      </c>
      <c r="I45" s="42" t="s">
        <v>3</v>
      </c>
      <c r="J45" s="41" t="s">
        <v>3</v>
      </c>
      <c r="K45" s="43" t="s">
        <v>3</v>
      </c>
      <c r="L45" s="42">
        <f>L68-SUM(L6,L10,L21,L24,L28,L31,L32,L35,L33,L37,L39,L40,L42,L44,L43)</f>
        <v>2055.0581129999991</v>
      </c>
      <c r="M45" s="41">
        <f>M68-SUM(M6,M10,M21,M24,M28,M31,M32,M35,M33,M37,M39,M40,M42,M44,M43)</f>
        <v>2052.4630139999936</v>
      </c>
      <c r="N45" s="40">
        <f t="shared" si="5"/>
        <v>-0.12627861876943758</v>
      </c>
      <c r="O45" s="42" t="s">
        <v>3</v>
      </c>
      <c r="P45" s="41" t="s">
        <v>3</v>
      </c>
      <c r="Q45" s="40" t="s">
        <v>3</v>
      </c>
      <c r="R45" s="42" t="s">
        <v>3</v>
      </c>
      <c r="S45" s="41" t="s">
        <v>3</v>
      </c>
      <c r="T45" s="40" t="s">
        <v>3</v>
      </c>
      <c r="U45" s="42">
        <f>U68-SUM(U6,U10,U21,U24,U28,U31,U32,U35,U33,U37,U39,U40,U42,U44,U43)</f>
        <v>4302.302692000012</v>
      </c>
      <c r="V45" s="41">
        <f>V68-SUM(V6,V10,V21,V24,V28,V31,V32,V35,V33,V37,V39,V40,V42,V44,V43)</f>
        <v>4223.703274999978</v>
      </c>
      <c r="W45" s="40">
        <f t="shared" si="10"/>
        <v>-1.8269150877316731</v>
      </c>
      <c r="X45" s="42" t="s">
        <v>3</v>
      </c>
      <c r="Y45" s="41" t="s">
        <v>3</v>
      </c>
      <c r="Z45" s="40" t="s">
        <v>3</v>
      </c>
      <c r="AA45" s="42" t="s">
        <v>3</v>
      </c>
      <c r="AB45" s="41" t="s">
        <v>3</v>
      </c>
      <c r="AC45" s="40" t="s">
        <v>3</v>
      </c>
      <c r="AD45" s="39"/>
    </row>
    <row r="46" spans="1:30" s="29" customFormat="1" x14ac:dyDescent="0.2">
      <c r="A46" s="48" t="s">
        <v>40</v>
      </c>
      <c r="B46" s="73" t="s">
        <v>40</v>
      </c>
      <c r="C46" s="71"/>
      <c r="D46" s="70"/>
      <c r="E46" s="72"/>
      <c r="F46" s="71"/>
      <c r="G46" s="70"/>
      <c r="H46" s="72"/>
      <c r="I46" s="71"/>
      <c r="J46" s="70"/>
      <c r="K46" s="69"/>
      <c r="L46" s="67"/>
      <c r="M46" s="67"/>
      <c r="N46" s="67"/>
      <c r="O46" s="68"/>
      <c r="P46" s="67"/>
      <c r="Q46" s="67"/>
      <c r="R46" s="68"/>
      <c r="S46" s="67"/>
      <c r="T46" s="67"/>
      <c r="U46" s="67"/>
      <c r="V46" s="67"/>
      <c r="W46" s="67"/>
      <c r="X46" s="68"/>
      <c r="Y46" s="67"/>
      <c r="Z46" s="67"/>
      <c r="AA46" s="68"/>
      <c r="AB46" s="67"/>
      <c r="AC46" s="67"/>
      <c r="AD46" s="39"/>
    </row>
    <row r="47" spans="1:30" s="29" customFormat="1" x14ac:dyDescent="0.2">
      <c r="A47" s="64" t="s">
        <v>39</v>
      </c>
      <c r="B47" s="63" t="s">
        <v>38</v>
      </c>
      <c r="C47" s="61">
        <f>VLOOKUP(A47,[1]Mês!$A$4:$J$560,7,FALSE)/1000000</f>
        <v>228.787567</v>
      </c>
      <c r="D47" s="60">
        <f>VLOOKUP(A47,[1]Mês!$A$4:$J$560,9,FALSE)/1000000</f>
        <v>221.13895600000001</v>
      </c>
      <c r="E47" s="59">
        <f t="shared" ref="E47:E61" si="15">(D47/C47-1)*100</f>
        <v>-3.3431060526116774</v>
      </c>
      <c r="F47" s="61">
        <f>VLOOKUP(A47,[1]Mês!$A$4:$J$560,8,FALSE)/1000000</f>
        <v>815.99969799999997</v>
      </c>
      <c r="G47" s="60">
        <f>VLOOKUP(A47,[1]Mês!$A$4:$J$560,10,FALSE)/1000000</f>
        <v>765.22844899999996</v>
      </c>
      <c r="H47" s="59">
        <f t="shared" ref="H47:H60" si="16">(G47/F47-1)*100</f>
        <v>-6.2219690919542492</v>
      </c>
      <c r="I47" s="61">
        <f t="shared" ref="I47:I60" si="17">C47/F47*1000</f>
        <v>280.37702411012413</v>
      </c>
      <c r="J47" s="60">
        <f t="shared" ref="J47:J60" si="18">D47/G47*1000</f>
        <v>288.9842324719948</v>
      </c>
      <c r="K47" s="62">
        <f t="shared" ref="K47:K60" si="19">(J47/I47-1)*100</f>
        <v>3.0698693622234874</v>
      </c>
      <c r="L47" s="61">
        <f>VLOOKUP(A47,[1]Ano!$A$4:$J$560,7,FALSE)/1000000</f>
        <v>1225.8208870000001</v>
      </c>
      <c r="M47" s="60">
        <f>VLOOKUP(A47,[1]Ano!$A$4:$J$560,9,FALSE)/1000000</f>
        <v>1507.9980860000001</v>
      </c>
      <c r="N47" s="59">
        <f t="shared" ref="N47:N61" si="20">(M47/L47-1)*100</f>
        <v>23.019447783320391</v>
      </c>
      <c r="O47" s="61">
        <f>VLOOKUP(A47,[1]Ano!$A$4:$J$560,8,FALSE)/1000000</f>
        <v>4673.0477490000003</v>
      </c>
      <c r="P47" s="60">
        <f>VLOOKUP(A47,[1]Ano!$A$4:$J$560,10,FALSE)/1000000</f>
        <v>5342.6378279999999</v>
      </c>
      <c r="Q47" s="59">
        <f t="shared" ref="Q47:Q60" si="21">(P47/O47-1)*100</f>
        <v>14.328766042317609</v>
      </c>
      <c r="R47" s="61">
        <f t="shared" ref="R47:R60" si="22">L47/O47*1000</f>
        <v>262.31721840683463</v>
      </c>
      <c r="S47" s="60">
        <f t="shared" ref="S47:S60" si="23">M47/P47*1000</f>
        <v>282.25721723018506</v>
      </c>
      <c r="T47" s="59">
        <f t="shared" ref="T47:T60" si="24">(S47/R47-1)*100</f>
        <v>7.6014830229043318</v>
      </c>
      <c r="U47" s="61">
        <f>VLOOKUP(A47,'[1]12 meses'!$A$4:$J$600,7,FALSE)/1000000</f>
        <v>2438.9845759999998</v>
      </c>
      <c r="V47" s="60">
        <f>VLOOKUP(A47,'[1]12 meses'!$A$4:$J$600,9,FALSE)/1000000</f>
        <v>3071.9881869999999</v>
      </c>
      <c r="W47" s="59">
        <f t="shared" ref="W47:W61" si="25">(V47/U47-1)*100</f>
        <v>25.953571712952073</v>
      </c>
      <c r="X47" s="61">
        <f>VLOOKUP(A47,'[1]12 meses'!$A$4:$J$600,8,FALSE)/1000000</f>
        <v>9281.5220609999997</v>
      </c>
      <c r="Y47" s="60">
        <f>VLOOKUP(A47,'[1]12 meses'!$A$4:$J$600,10,FALSE)/1000000</f>
        <v>10886.169663999999</v>
      </c>
      <c r="Z47" s="59">
        <f t="shared" ref="Z47:Z60" si="26">(Y47/X47-1)*100</f>
        <v>17.288625641936072</v>
      </c>
      <c r="AA47" s="61">
        <f t="shared" ref="AA47:AA60" si="27">U47/X47*1000</f>
        <v>262.77851412413941</v>
      </c>
      <c r="AB47" s="60">
        <f t="shared" ref="AB47:AB60" si="28">V47/Y47*1000</f>
        <v>282.19183439322154</v>
      </c>
      <c r="AC47" s="59">
        <f t="shared" ref="AC47:AC60" si="29">(AB47/AA47-1)*100</f>
        <v>7.3877121703759485</v>
      </c>
      <c r="AD47" s="39"/>
    </row>
    <row r="48" spans="1:30" x14ac:dyDescent="0.2">
      <c r="A48" s="58" t="s">
        <v>37</v>
      </c>
      <c r="B48" s="57" t="s">
        <v>36</v>
      </c>
      <c r="C48" s="55">
        <f>VLOOKUP(A48,[1]Mês!$A$4:$J$560,7,FALSE)/1000000</f>
        <v>131.671356</v>
      </c>
      <c r="D48" s="54">
        <f>VLOOKUP(A48,[1]Mês!$A$4:$J$560,9,FALSE)/1000000</f>
        <v>98.863614999999996</v>
      </c>
      <c r="E48" s="18">
        <f t="shared" si="15"/>
        <v>-24.916384243813827</v>
      </c>
      <c r="F48" s="55">
        <f>VLOOKUP(A48,[1]Mês!$A$4:$J$560,8,FALSE)/1000000</f>
        <v>584.92597999999998</v>
      </c>
      <c r="G48" s="54">
        <f>VLOOKUP(A48,[1]Mês!$A$4:$J$560,10,FALSE)/1000000</f>
        <v>419.73973599999999</v>
      </c>
      <c r="H48" s="18">
        <f t="shared" si="16"/>
        <v>-28.240538059191689</v>
      </c>
      <c r="I48" s="55">
        <f t="shared" si="17"/>
        <v>225.10772388670443</v>
      </c>
      <c r="J48" s="54">
        <f t="shared" si="18"/>
        <v>235.53551527463677</v>
      </c>
      <c r="K48" s="56">
        <f t="shared" si="19"/>
        <v>4.6323561039516292</v>
      </c>
      <c r="L48" s="55">
        <f>VLOOKUP(A48,[1]Ano!$A$4:$J$700,7,FALSE)/1000000</f>
        <v>636.06641300000001</v>
      </c>
      <c r="M48" s="54">
        <f>VLOOKUP(A48,[1]Ano!$A$4:$J$700,9,FALSE)/1000000</f>
        <v>775.86959400000001</v>
      </c>
      <c r="N48" s="18">
        <f t="shared" si="20"/>
        <v>21.979337085355578</v>
      </c>
      <c r="O48" s="55">
        <f>VLOOKUP(A48,[1]Ano!$A$4:$J$700,8,FALSE)/1000000</f>
        <v>3198.7758869999998</v>
      </c>
      <c r="P48" s="54">
        <f>VLOOKUP(A48,[1]Ano!$A$4:$J$700,10,FALSE)/1000000</f>
        <v>3332.4802549999999</v>
      </c>
      <c r="Q48" s="18">
        <f t="shared" si="21"/>
        <v>4.1798604442212506</v>
      </c>
      <c r="R48" s="55">
        <f t="shared" si="22"/>
        <v>198.84681999292565</v>
      </c>
      <c r="S48" s="54">
        <f t="shared" si="23"/>
        <v>232.82046242761609</v>
      </c>
      <c r="T48" s="18">
        <f t="shared" si="24"/>
        <v>17.085333542622983</v>
      </c>
      <c r="U48" s="55">
        <f>VLOOKUP(A48,'[1]12 meses'!$A$4:$J$600,7,FALSE)/1000000</f>
        <v>1217.8299480000001</v>
      </c>
      <c r="V48" s="54">
        <f>VLOOKUP(A48,'[1]12 meses'!$A$4:$J$600,9,FALSE)/1000000</f>
        <v>1642.1316549999999</v>
      </c>
      <c r="W48" s="18">
        <f t="shared" si="25"/>
        <v>34.840800860318467</v>
      </c>
      <c r="X48" s="55">
        <f>VLOOKUP(A48,'[1]12 meses'!$A$4:$J$600,8,FALSE)/1000000</f>
        <v>6134.7316559999999</v>
      </c>
      <c r="Y48" s="54">
        <f>VLOOKUP(A48,'[1]12 meses'!$A$4:$J$600,10,FALSE)/1000000</f>
        <v>6950.721802</v>
      </c>
      <c r="Z48" s="18">
        <f t="shared" si="26"/>
        <v>13.301154667489513</v>
      </c>
      <c r="AA48" s="55">
        <f t="shared" si="27"/>
        <v>198.51397196956714</v>
      </c>
      <c r="AB48" s="54">
        <f t="shared" si="28"/>
        <v>236.25339954297885</v>
      </c>
      <c r="AC48" s="18">
        <f t="shared" si="29"/>
        <v>19.010967942950273</v>
      </c>
      <c r="AD48" s="4"/>
    </row>
    <row r="49" spans="1:30" x14ac:dyDescent="0.2">
      <c r="A49" s="53" t="s">
        <v>35</v>
      </c>
      <c r="B49" s="52" t="s">
        <v>34</v>
      </c>
      <c r="C49" s="50">
        <f>VLOOKUP(A49,[1]Mês!$A$4:$J$560,7,FALSE)/1000000</f>
        <v>29.215523000000001</v>
      </c>
      <c r="D49" s="49">
        <f>VLOOKUP(A49,[1]Mês!$A$4:$J$560,9,FALSE)/1000000</f>
        <v>36.969918999999997</v>
      </c>
      <c r="E49" s="12">
        <f t="shared" si="15"/>
        <v>26.54204068159245</v>
      </c>
      <c r="F49" s="50">
        <f>VLOOKUP(A49,[1]Mês!$A$4:$J$560,8,FALSE)/1000000</f>
        <v>56.826728000000003</v>
      </c>
      <c r="G49" s="49">
        <f>VLOOKUP(A49,[1]Mês!$A$4:$J$560,10,FALSE)/1000000</f>
        <v>72.139193000000006</v>
      </c>
      <c r="H49" s="12">
        <f t="shared" si="16"/>
        <v>26.945885393929416</v>
      </c>
      <c r="I49" s="50">
        <f t="shared" si="17"/>
        <v>514.11587519168802</v>
      </c>
      <c r="J49" s="49">
        <f t="shared" si="18"/>
        <v>512.48035170008063</v>
      </c>
      <c r="K49" s="51">
        <f t="shared" si="19"/>
        <v>-0.31812351466439237</v>
      </c>
      <c r="L49" s="50">
        <f>VLOOKUP(A49,[1]Ano!$A$4:$J$560,7,FALSE)/1000000</f>
        <v>181.89302000000001</v>
      </c>
      <c r="M49" s="49">
        <f>VLOOKUP(A49,[1]Ano!$A$4:$J$560,9,FALSE)/1000000</f>
        <v>246.051447</v>
      </c>
      <c r="N49" s="12">
        <f t="shared" si="20"/>
        <v>35.272616288409523</v>
      </c>
      <c r="O49" s="50">
        <f>VLOOKUP(A49,[1]Ano!$A$4:$J$560,8,FALSE)/1000000</f>
        <v>359.96582899999999</v>
      </c>
      <c r="P49" s="49">
        <f>VLOOKUP(A49,[1]Ano!$A$4:$J$560,10,FALSE)/1000000</f>
        <v>490.35613799999999</v>
      </c>
      <c r="Q49" s="12">
        <f t="shared" si="21"/>
        <v>36.222968541827896</v>
      </c>
      <c r="R49" s="50">
        <f t="shared" si="22"/>
        <v>505.30635228712231</v>
      </c>
      <c r="S49" s="49">
        <f t="shared" si="23"/>
        <v>501.78110954940269</v>
      </c>
      <c r="T49" s="12">
        <f t="shared" si="24"/>
        <v>-0.69764465096542327</v>
      </c>
      <c r="U49" s="50">
        <f>VLOOKUP(A49,'[1]12 meses'!$A$4:$J$600,7,FALSE)/1000000</f>
        <v>402.623921</v>
      </c>
      <c r="V49" s="49">
        <f>VLOOKUP(A49,'[1]12 meses'!$A$4:$J$600,9,FALSE)/1000000</f>
        <v>469.18247300000002</v>
      </c>
      <c r="W49" s="12">
        <f t="shared" si="25"/>
        <v>16.531196615116173</v>
      </c>
      <c r="X49" s="50">
        <f>VLOOKUP(A49,'[1]12 meses'!$A$4:$J$600,8,FALSE)/1000000</f>
        <v>784.56454799999995</v>
      </c>
      <c r="Y49" s="49">
        <f>VLOOKUP(A49,'[1]12 meses'!$A$4:$J$600,10,FALSE)/1000000</f>
        <v>931.05677300000002</v>
      </c>
      <c r="Z49" s="12">
        <f t="shared" si="26"/>
        <v>18.671787474139112</v>
      </c>
      <c r="AA49" s="50">
        <f t="shared" si="27"/>
        <v>513.18138453536142</v>
      </c>
      <c r="AB49" s="49">
        <f t="shared" si="28"/>
        <v>503.92466561220107</v>
      </c>
      <c r="AC49" s="12">
        <f t="shared" si="29"/>
        <v>-1.8037908626676868</v>
      </c>
      <c r="AD49" s="4"/>
    </row>
    <row r="50" spans="1:30" x14ac:dyDescent="0.2">
      <c r="A50" s="58" t="s">
        <v>33</v>
      </c>
      <c r="B50" s="57" t="s">
        <v>32</v>
      </c>
      <c r="C50" s="55">
        <f>VLOOKUP(A50,[1]Mês!$A$4:$J$560,7,FALSE)/1000000</f>
        <v>15.625441</v>
      </c>
      <c r="D50" s="54">
        <f>VLOOKUP(A50,[1]Mês!$A$4:$J$560,9,FALSE)/1000000</f>
        <v>23.325937</v>
      </c>
      <c r="E50" s="18">
        <f t="shared" si="15"/>
        <v>49.281783470943317</v>
      </c>
      <c r="F50" s="55">
        <f>VLOOKUP(A50,[1]Mês!$A$4:$J$560,8,FALSE)/1000000</f>
        <v>50.434455</v>
      </c>
      <c r="G50" s="54">
        <f>VLOOKUP(A50,[1]Mês!$A$4:$J$560,10,FALSE)/1000000</f>
        <v>71.243831</v>
      </c>
      <c r="H50" s="18">
        <f t="shared" si="16"/>
        <v>41.260237668871412</v>
      </c>
      <c r="I50" s="55">
        <f t="shared" si="17"/>
        <v>309.81679092199965</v>
      </c>
      <c r="J50" s="54">
        <f t="shared" si="18"/>
        <v>327.40991988485291</v>
      </c>
      <c r="K50" s="56">
        <f t="shared" si="19"/>
        <v>5.6785589026653316</v>
      </c>
      <c r="L50" s="55">
        <f>VLOOKUP(A50,[1]Ano!$A$4:$J$560,7,FALSE)/1000000</f>
        <v>93.462957000000003</v>
      </c>
      <c r="M50" s="54">
        <f>VLOOKUP(A50,[1]Ano!$A$4:$J$560,9,FALSE)/1000000</f>
        <v>111.20341000000001</v>
      </c>
      <c r="N50" s="18">
        <f t="shared" si="20"/>
        <v>18.981266556760023</v>
      </c>
      <c r="O50" s="55">
        <f>VLOOKUP(A50,[1]Ano!$A$4:$J$560,8,FALSE)/1000000</f>
        <v>277.44701700000002</v>
      </c>
      <c r="P50" s="54">
        <f>VLOOKUP(A50,[1]Ano!$A$4:$J$560,10,FALSE)/1000000</f>
        <v>336.60314799999998</v>
      </c>
      <c r="Q50" s="18">
        <f t="shared" si="21"/>
        <v>21.321595611172107</v>
      </c>
      <c r="R50" s="55">
        <f t="shared" si="22"/>
        <v>336.86776672030322</v>
      </c>
      <c r="S50" s="54">
        <f t="shared" si="23"/>
        <v>330.36948899836199</v>
      </c>
      <c r="T50" s="18">
        <f t="shared" si="24"/>
        <v>-1.9290292405259035</v>
      </c>
      <c r="U50" s="55">
        <f>VLOOKUP(A50,'[1]12 meses'!$A$4:$J$600,7,FALSE)/1000000</f>
        <v>224.29644999999999</v>
      </c>
      <c r="V50" s="54">
        <f>VLOOKUP(A50,'[1]12 meses'!$A$4:$J$600,9,FALSE)/1000000</f>
        <v>232.25420399999999</v>
      </c>
      <c r="W50" s="18">
        <f t="shared" si="25"/>
        <v>3.5478733613483415</v>
      </c>
      <c r="X50" s="55">
        <f>VLOOKUP(A50,'[1]12 meses'!$A$4:$J$600,8,FALSE)/1000000</f>
        <v>627.70303100000001</v>
      </c>
      <c r="Y50" s="54">
        <f>VLOOKUP(A50,'[1]12 meses'!$A$4:$J$600,10,FALSE)/1000000</f>
        <v>672.73572999999999</v>
      </c>
      <c r="Z50" s="18">
        <f t="shared" si="26"/>
        <v>7.1742044846044406</v>
      </c>
      <c r="AA50" s="55">
        <f t="shared" si="27"/>
        <v>357.32892613672914</v>
      </c>
      <c r="AB50" s="54">
        <f t="shared" si="28"/>
        <v>345.23839546919857</v>
      </c>
      <c r="AC50" s="18">
        <f t="shared" si="29"/>
        <v>-3.3835857617931064</v>
      </c>
      <c r="AD50" s="4"/>
    </row>
    <row r="51" spans="1:30" x14ac:dyDescent="0.2">
      <c r="A51" s="53" t="s">
        <v>31</v>
      </c>
      <c r="B51" s="52" t="s">
        <v>30</v>
      </c>
      <c r="C51" s="50">
        <f>VLOOKUP(A51,[1]Mês!$A$4:$J$560,7,FALSE)/1000000</f>
        <v>10.270345000000001</v>
      </c>
      <c r="D51" s="49">
        <f>VLOOKUP(A51,[1]Mês!$A$4:$J$560,9,FALSE)/1000000</f>
        <v>9.1486870000000007</v>
      </c>
      <c r="E51" s="12">
        <f t="shared" si="15"/>
        <v>-10.921327375078437</v>
      </c>
      <c r="F51" s="50">
        <f>VLOOKUP(A51,[1]Mês!$A$4:$J$560,8,FALSE)/1000000</f>
        <v>26.725621</v>
      </c>
      <c r="G51" s="49">
        <f>VLOOKUP(A51,[1]Mês!$A$4:$J$560,10,FALSE)/1000000</f>
        <v>27.159106000000001</v>
      </c>
      <c r="H51" s="12">
        <f t="shared" si="16"/>
        <v>1.6219828905004618</v>
      </c>
      <c r="I51" s="50">
        <f t="shared" si="17"/>
        <v>384.28835760261666</v>
      </c>
      <c r="J51" s="49">
        <f t="shared" si="18"/>
        <v>336.85523374738477</v>
      </c>
      <c r="K51" s="51">
        <f t="shared" si="19"/>
        <v>-12.343107178979729</v>
      </c>
      <c r="L51" s="50">
        <f>VLOOKUP(A51,[1]Ano!$A$4:$J$560,7,FALSE)/1000000</f>
        <v>59.114356000000001</v>
      </c>
      <c r="M51" s="49">
        <f>VLOOKUP(A51,[1]Ano!$A$4:$J$560,9,FALSE)/1000000</f>
        <v>64.314773000000002</v>
      </c>
      <c r="N51" s="12">
        <f t="shared" si="20"/>
        <v>8.797215011527836</v>
      </c>
      <c r="O51" s="50">
        <f>VLOOKUP(A51,[1]Ano!$A$4:$J$560,8,FALSE)/1000000</f>
        <v>192.094888</v>
      </c>
      <c r="P51" s="49">
        <f>VLOOKUP(A51,[1]Ano!$A$4:$J$560,10,FALSE)/1000000</f>
        <v>186.792878</v>
      </c>
      <c r="Q51" s="12">
        <f t="shared" si="21"/>
        <v>-2.7600994775040522</v>
      </c>
      <c r="R51" s="50">
        <f t="shared" si="22"/>
        <v>307.73518554017949</v>
      </c>
      <c r="S51" s="49">
        <f t="shared" si="23"/>
        <v>344.31062730346713</v>
      </c>
      <c r="T51" s="12">
        <f t="shared" si="24"/>
        <v>11.885362312107839</v>
      </c>
      <c r="U51" s="50">
        <f>VLOOKUP(A51,'[1]12 meses'!$A$4:$J$600,7,FALSE)/1000000</f>
        <v>119.323959</v>
      </c>
      <c r="V51" s="49">
        <f>VLOOKUP(A51,'[1]12 meses'!$A$4:$J$600,9,FALSE)/1000000</f>
        <v>124.15461000000001</v>
      </c>
      <c r="W51" s="12">
        <f t="shared" si="25"/>
        <v>4.0483495858530727</v>
      </c>
      <c r="X51" s="50">
        <f>VLOOKUP(A51,'[1]12 meses'!$A$4:$J$600,8,FALSE)/1000000</f>
        <v>406.41570300000001</v>
      </c>
      <c r="Y51" s="49">
        <f>VLOOKUP(A51,'[1]12 meses'!$A$4:$J$600,10,FALSE)/1000000</f>
        <v>350.12667800000003</v>
      </c>
      <c r="Z51" s="12">
        <f t="shared" si="26"/>
        <v>-13.850110757162348</v>
      </c>
      <c r="AA51" s="50">
        <f t="shared" si="27"/>
        <v>293.60075931908563</v>
      </c>
      <c r="AB51" s="49">
        <f t="shared" si="28"/>
        <v>354.59911455247635</v>
      </c>
      <c r="AC51" s="12">
        <f t="shared" si="29"/>
        <v>20.775952819351406</v>
      </c>
      <c r="AD51" s="4"/>
    </row>
    <row r="52" spans="1:30" s="29" customFormat="1" x14ac:dyDescent="0.2">
      <c r="A52" s="66" t="s">
        <v>29</v>
      </c>
      <c r="B52" s="66" t="s">
        <v>28</v>
      </c>
      <c r="C52" s="46">
        <f>VLOOKUP(A52,[1]Mês!$A$4:$J$560,7,FALSE)/1000000</f>
        <v>133.05234400000001</v>
      </c>
      <c r="D52" s="33">
        <f>VLOOKUP(A52,[1]Mês!$A$4:$J$560,9,FALSE)/1000000</f>
        <v>115.782937</v>
      </c>
      <c r="E52" s="32">
        <f t="shared" si="15"/>
        <v>-12.979408314670504</v>
      </c>
      <c r="F52" s="46">
        <f>VLOOKUP(A52,[1]Mês!$A$4:$J$560,8,FALSE)/1000000</f>
        <v>111.009635</v>
      </c>
      <c r="G52" s="33">
        <f>VLOOKUP(A52,[1]Mês!$A$4:$J$560,10,FALSE)/1000000</f>
        <v>95.314932999999996</v>
      </c>
      <c r="H52" s="32">
        <f t="shared" si="16"/>
        <v>-14.138143954801762</v>
      </c>
      <c r="I52" s="46">
        <f t="shared" si="17"/>
        <v>1198.5657281009887</v>
      </c>
      <c r="J52" s="33">
        <f t="shared" si="18"/>
        <v>1214.7407898823158</v>
      </c>
      <c r="K52" s="47">
        <f t="shared" si="19"/>
        <v>1.34953481499549</v>
      </c>
      <c r="L52" s="46">
        <f>VLOOKUP(A52,[1]Ano!$A$4:$J$560,7,FALSE)/1000000</f>
        <v>783.06466899999998</v>
      </c>
      <c r="M52" s="33">
        <f>VLOOKUP(A52,[1]Ano!$A$4:$J$560,9,FALSE)/1000000</f>
        <v>753.43822299999999</v>
      </c>
      <c r="N52" s="32">
        <f t="shared" si="20"/>
        <v>-3.7833971028004565</v>
      </c>
      <c r="O52" s="46">
        <f>VLOOKUP(A52,[1]Ano!$A$4:$J$560,8,FALSE)/1000000</f>
        <v>640.49294799999996</v>
      </c>
      <c r="P52" s="33">
        <f>VLOOKUP(A52,[1]Ano!$A$4:$J$560,10,FALSE)/1000000</f>
        <v>675.18258600000001</v>
      </c>
      <c r="Q52" s="32">
        <f t="shared" si="21"/>
        <v>5.416084300119417</v>
      </c>
      <c r="R52" s="46">
        <f t="shared" si="22"/>
        <v>1222.5968630024636</v>
      </c>
      <c r="S52" s="33">
        <f t="shared" si="23"/>
        <v>1115.9029255532369</v>
      </c>
      <c r="T52" s="32">
        <f t="shared" si="24"/>
        <v>-8.7268289881921373</v>
      </c>
      <c r="U52" s="46">
        <f>VLOOKUP(A52,'[1]12 meses'!$A$4:$J$600,7,FALSE)/1000000</f>
        <v>1585.9475359999999</v>
      </c>
      <c r="V52" s="33">
        <f>VLOOKUP(A52,'[1]12 meses'!$A$4:$J$600,9,FALSE)/1000000</f>
        <v>1514.9632240000001</v>
      </c>
      <c r="W52" s="32">
        <f t="shared" si="25"/>
        <v>-4.4758297729717516</v>
      </c>
      <c r="X52" s="46">
        <f>VLOOKUP(A52,'[1]12 meses'!$A$4:$J$600,8,FALSE)/1000000</f>
        <v>1330.080177</v>
      </c>
      <c r="Y52" s="33">
        <f>VLOOKUP(A52,'[1]12 meses'!$A$4:$J$600,10,FALSE)/1000000</f>
        <v>1311.898344</v>
      </c>
      <c r="Z52" s="32">
        <f t="shared" si="26"/>
        <v>-1.3669727069393178</v>
      </c>
      <c r="AA52" s="46">
        <f t="shared" si="27"/>
        <v>1192.3698762108531</v>
      </c>
      <c r="AB52" s="33">
        <f t="shared" si="28"/>
        <v>1154.7870541408354</v>
      </c>
      <c r="AC52" s="32">
        <f t="shared" si="29"/>
        <v>-3.1519432702752814</v>
      </c>
      <c r="AD52" s="39"/>
    </row>
    <row r="53" spans="1:30" x14ac:dyDescent="0.2">
      <c r="A53" s="53" t="s">
        <v>27</v>
      </c>
      <c r="B53" s="52" t="s">
        <v>26</v>
      </c>
      <c r="C53" s="50">
        <f>VLOOKUP(A53,[1]Mês!$A$4:$J$560,7,FALSE)/1000000</f>
        <v>76.586575999999994</v>
      </c>
      <c r="D53" s="49">
        <f>VLOOKUP(A53,[1]Mês!$A$4:$J$560,9,FALSE)/1000000</f>
        <v>63.243667000000002</v>
      </c>
      <c r="E53" s="12">
        <f t="shared" si="15"/>
        <v>-17.421994423670274</v>
      </c>
      <c r="F53" s="50">
        <f>VLOOKUP(A53,[1]Mês!$A$4:$J$560,8,FALSE)/1000000</f>
        <v>64.90401</v>
      </c>
      <c r="G53" s="49">
        <f>VLOOKUP(A53,[1]Mês!$A$4:$J$560,10,FALSE)/1000000</f>
        <v>49.833081</v>
      </c>
      <c r="H53" s="12">
        <f t="shared" si="16"/>
        <v>-23.220335692663674</v>
      </c>
      <c r="I53" s="50">
        <f t="shared" si="17"/>
        <v>1179.9975995319858</v>
      </c>
      <c r="J53" s="49">
        <f t="shared" si="18"/>
        <v>1269.1101118150814</v>
      </c>
      <c r="K53" s="51">
        <f t="shared" si="19"/>
        <v>7.5519231834403566</v>
      </c>
      <c r="L53" s="50">
        <f>VLOOKUP(A53,[1]Ano!$A$4:$J$560,7,FALSE)/1000000</f>
        <v>450.11209100000002</v>
      </c>
      <c r="M53" s="49">
        <f>VLOOKUP(A53,[1]Ano!$A$4:$J$560,9,FALSE)/1000000</f>
        <v>425.95834300000001</v>
      </c>
      <c r="N53" s="12">
        <f t="shared" si="20"/>
        <v>-5.3661628920783633</v>
      </c>
      <c r="O53" s="50">
        <f>VLOOKUP(A53,[1]Ano!$A$4:$J$560,8,FALSE)/1000000</f>
        <v>376.92073599999998</v>
      </c>
      <c r="P53" s="49">
        <f>VLOOKUP(A53,[1]Ano!$A$4:$J$560,10,FALSE)/1000000</f>
        <v>337.712761</v>
      </c>
      <c r="Q53" s="12">
        <f t="shared" si="21"/>
        <v>-10.402180420235618</v>
      </c>
      <c r="R53" s="50">
        <f t="shared" si="22"/>
        <v>1194.1823519096599</v>
      </c>
      <c r="S53" s="49">
        <f t="shared" si="23"/>
        <v>1261.303664506773</v>
      </c>
      <c r="T53" s="12">
        <f t="shared" si="24"/>
        <v>5.6206920567681173</v>
      </c>
      <c r="U53" s="50">
        <f>VLOOKUP(A53,'[1]12 meses'!$A$4:$J$600,7,FALSE)/1000000</f>
        <v>895.43139799999994</v>
      </c>
      <c r="V53" s="49">
        <f>VLOOKUP(A53,'[1]12 meses'!$A$4:$J$600,9,FALSE)/1000000</f>
        <v>864.00752399999999</v>
      </c>
      <c r="W53" s="12">
        <f t="shared" si="25"/>
        <v>-3.5093558334214237</v>
      </c>
      <c r="X53" s="50">
        <f>VLOOKUP(A53,'[1]12 meses'!$A$4:$J$600,8,FALSE)/1000000</f>
        <v>785.95107199999995</v>
      </c>
      <c r="Y53" s="49">
        <f>VLOOKUP(A53,'[1]12 meses'!$A$4:$J$600,10,FALSE)/1000000</f>
        <v>700.42333399999995</v>
      </c>
      <c r="Z53" s="12">
        <f t="shared" si="26"/>
        <v>-10.882069004926553</v>
      </c>
      <c r="AA53" s="50">
        <f t="shared" si="27"/>
        <v>1139.2966176907257</v>
      </c>
      <c r="AB53" s="49">
        <f t="shared" si="28"/>
        <v>1233.5504573581211</v>
      </c>
      <c r="AC53" s="12">
        <f t="shared" si="29"/>
        <v>8.2729851211567063</v>
      </c>
      <c r="AD53" s="4"/>
    </row>
    <row r="54" spans="1:30" x14ac:dyDescent="0.2">
      <c r="A54" s="65" t="s">
        <v>25</v>
      </c>
      <c r="B54" s="57" t="s">
        <v>24</v>
      </c>
      <c r="C54" s="55">
        <f>VLOOKUP(A54,[1]Mês!$A$4:$J$560,7,FALSE)/1000000</f>
        <v>16.902895999999998</v>
      </c>
      <c r="D54" s="54">
        <f>VLOOKUP(A54,[1]Mês!$A$4:$J$560,9,FALSE)/1000000</f>
        <v>17.920202</v>
      </c>
      <c r="E54" s="18">
        <f t="shared" si="15"/>
        <v>6.0185307890434858</v>
      </c>
      <c r="F54" s="55">
        <f>VLOOKUP(A54,[1]Mês!$A$4:$J$560,8,FALSE)/1000000</f>
        <v>20.356943000000001</v>
      </c>
      <c r="G54" s="54">
        <f>VLOOKUP(A54,[1]Mês!$A$4:$J$560,10,FALSE)/1000000</f>
        <v>21.201235</v>
      </c>
      <c r="H54" s="18">
        <f t="shared" si="16"/>
        <v>4.1474400159198677</v>
      </c>
      <c r="I54" s="55">
        <f t="shared" si="17"/>
        <v>830.32585000606423</v>
      </c>
      <c r="J54" s="54">
        <f t="shared" si="18"/>
        <v>845.24330776013755</v>
      </c>
      <c r="K54" s="56">
        <f t="shared" si="19"/>
        <v>1.7965787472429495</v>
      </c>
      <c r="L54" s="55">
        <f>VLOOKUP(A54,[1]Ano!$A$4:$J$560,7,FALSE)/1000000</f>
        <v>82.159938999999994</v>
      </c>
      <c r="M54" s="54">
        <f>VLOOKUP(A54,[1]Ano!$A$4:$J$560,9,FALSE)/1000000</f>
        <v>102.67446200000001</v>
      </c>
      <c r="N54" s="18">
        <f t="shared" si="20"/>
        <v>24.969009531518772</v>
      </c>
      <c r="O54" s="55">
        <f>VLOOKUP(A54,[1]Ano!$A$4:$J$560,8,FALSE)/1000000</f>
        <v>101.572979</v>
      </c>
      <c r="P54" s="54">
        <f>VLOOKUP(A54,[1]Ano!$A$4:$J$560,10,FALSE)/1000000</f>
        <v>170.96857900000001</v>
      </c>
      <c r="Q54" s="18">
        <f t="shared" si="21"/>
        <v>68.320926178605035</v>
      </c>
      <c r="R54" s="55">
        <f t="shared" si="22"/>
        <v>808.87594130718549</v>
      </c>
      <c r="S54" s="54">
        <f t="shared" si="23"/>
        <v>600.54579970510258</v>
      </c>
      <c r="T54" s="18">
        <f t="shared" si="24"/>
        <v>-25.755512182178464</v>
      </c>
      <c r="U54" s="55">
        <f>VLOOKUP(A54,'[1]12 meses'!$A$4:$J$600,7,FALSE)/1000000</f>
        <v>168.42181400000001</v>
      </c>
      <c r="V54" s="54">
        <f>VLOOKUP(A54,'[1]12 meses'!$A$4:$J$600,9,FALSE)/1000000</f>
        <v>197.47506300000001</v>
      </c>
      <c r="W54" s="18">
        <f t="shared" si="25"/>
        <v>17.250288611664043</v>
      </c>
      <c r="X54" s="55">
        <f>VLOOKUP(A54,'[1]12 meses'!$A$4:$J$600,8,FALSE)/1000000</f>
        <v>213.428281</v>
      </c>
      <c r="Y54" s="54">
        <f>VLOOKUP(A54,'[1]12 meses'!$A$4:$J$600,10,FALSE)/1000000</f>
        <v>279.13529799999998</v>
      </c>
      <c r="Z54" s="18">
        <f t="shared" si="26"/>
        <v>30.786462174616869</v>
      </c>
      <c r="AA54" s="55">
        <f t="shared" si="27"/>
        <v>789.12603901823115</v>
      </c>
      <c r="AB54" s="54">
        <f t="shared" si="28"/>
        <v>707.45285320382527</v>
      </c>
      <c r="AC54" s="18">
        <f t="shared" si="29"/>
        <v>-10.349827755781227</v>
      </c>
      <c r="AD54" s="4"/>
    </row>
    <row r="55" spans="1:30" x14ac:dyDescent="0.2">
      <c r="A55" s="53" t="s">
        <v>23</v>
      </c>
      <c r="B55" s="52" t="s">
        <v>22</v>
      </c>
      <c r="C55" s="50">
        <f>VLOOKUP(A55,[1]Mês!$A$4:$J$560,7,FALSE)/1000000</f>
        <v>29.700111</v>
      </c>
      <c r="D55" s="49">
        <f>VLOOKUP(A55,[1]Mês!$A$4:$J$560,9,FALSE)/1000000</f>
        <v>25.125014</v>
      </c>
      <c r="E55" s="12">
        <f t="shared" si="15"/>
        <v>-15.404309431705487</v>
      </c>
      <c r="F55" s="50">
        <f>VLOOKUP(A55,[1]Mês!$A$4:$J$560,8,FALSE)/1000000</f>
        <v>18.854182999999999</v>
      </c>
      <c r="G55" s="49">
        <f>VLOOKUP(A55,[1]Mês!$A$4:$J$560,10,FALSE)/1000000</f>
        <v>16.328505</v>
      </c>
      <c r="H55" s="12">
        <f t="shared" si="16"/>
        <v>-13.395849610667298</v>
      </c>
      <c r="I55" s="50">
        <f t="shared" si="17"/>
        <v>1575.2531414381626</v>
      </c>
      <c r="J55" s="49">
        <f t="shared" si="18"/>
        <v>1538.7210280426775</v>
      </c>
      <c r="K55" s="51">
        <f t="shared" si="19"/>
        <v>-2.3191265222383461</v>
      </c>
      <c r="L55" s="50">
        <f>VLOOKUP(A55,[1]Ano!$A$4:$J$560,7,FALSE)/1000000</f>
        <v>187.30179000000001</v>
      </c>
      <c r="M55" s="49">
        <f>VLOOKUP(A55,[1]Ano!$A$4:$J$560,9,FALSE)/1000000</f>
        <v>156.33830900000001</v>
      </c>
      <c r="N55" s="12">
        <f t="shared" si="20"/>
        <v>-16.531332135160049</v>
      </c>
      <c r="O55" s="50">
        <f>VLOOKUP(A55,[1]Ano!$A$4:$J$560,8,FALSE)/1000000</f>
        <v>118.604094</v>
      </c>
      <c r="P55" s="49">
        <f>VLOOKUP(A55,[1]Ano!$A$4:$J$560,10,FALSE)/1000000</f>
        <v>109.76114200000001</v>
      </c>
      <c r="Q55" s="12">
        <f t="shared" si="21"/>
        <v>-7.455857299495916</v>
      </c>
      <c r="R55" s="50">
        <f t="shared" si="22"/>
        <v>1579.218589199796</v>
      </c>
      <c r="S55" s="49">
        <f t="shared" si="23"/>
        <v>1424.3502404521264</v>
      </c>
      <c r="T55" s="12">
        <f t="shared" si="24"/>
        <v>-9.8066442357509729</v>
      </c>
      <c r="U55" s="50">
        <f>VLOOKUP(A55,'[1]12 meses'!$A$4:$J$600,7,FALSE)/1000000</f>
        <v>394.58912600000002</v>
      </c>
      <c r="V55" s="49">
        <f>VLOOKUP(A55,'[1]12 meses'!$A$4:$J$600,9,FALSE)/1000000</f>
        <v>312.21737100000001</v>
      </c>
      <c r="W55" s="18">
        <f t="shared" si="25"/>
        <v>-20.875323107611433</v>
      </c>
      <c r="X55" s="50">
        <f>VLOOKUP(A55,'[1]12 meses'!$A$4:$J$600,8,FALSE)/1000000</f>
        <v>240.79917499999999</v>
      </c>
      <c r="Y55" s="49">
        <f>VLOOKUP(A55,'[1]12 meses'!$A$4:$J$600,10,FALSE)/1000000</f>
        <v>216.48400699999999</v>
      </c>
      <c r="Z55" s="12">
        <f t="shared" si="26"/>
        <v>-10.097695725078793</v>
      </c>
      <c r="AA55" s="50">
        <f t="shared" si="27"/>
        <v>1638.6647753257462</v>
      </c>
      <c r="AB55" s="49">
        <f t="shared" si="28"/>
        <v>1442.2191058205979</v>
      </c>
      <c r="AC55" s="12">
        <f t="shared" si="29"/>
        <v>-11.988154774737092</v>
      </c>
      <c r="AD55" s="4"/>
    </row>
    <row r="56" spans="1:30" s="29" customFormat="1" x14ac:dyDescent="0.2">
      <c r="A56" s="48" t="s">
        <v>21</v>
      </c>
      <c r="B56" s="48" t="s">
        <v>20</v>
      </c>
      <c r="C56" s="46">
        <f>VLOOKUP(A56,[1]Mês!$A$4:$J$560,7,FALSE)/1000000</f>
        <v>90.581301999999994</v>
      </c>
      <c r="D56" s="33">
        <f>VLOOKUP(A56,[1]Mês!$A$4:$J$560,9,FALSE)/1000000</f>
        <v>77.211780000000005</v>
      </c>
      <c r="E56" s="32">
        <f t="shared" si="15"/>
        <v>-14.759692899976184</v>
      </c>
      <c r="F56" s="46">
        <f>VLOOKUP(A56,[1]Mês!$A$4:$J$560,8,FALSE)/1000000</f>
        <v>24.010649999999998</v>
      </c>
      <c r="G56" s="33">
        <f>VLOOKUP(A56,[1]Mês!$A$4:$J$560,10,FALSE)/1000000</f>
        <v>19.949570000000001</v>
      </c>
      <c r="H56" s="32">
        <f t="shared" si="16"/>
        <v>-16.913661229496068</v>
      </c>
      <c r="I56" s="46">
        <f t="shared" si="17"/>
        <v>3772.5468490024218</v>
      </c>
      <c r="J56" s="33">
        <f t="shared" si="18"/>
        <v>3870.3480826905043</v>
      </c>
      <c r="K56" s="47">
        <f t="shared" si="19"/>
        <v>2.5924458357341251</v>
      </c>
      <c r="L56" s="46">
        <f>VLOOKUP(A56,[1]Ano!$A$4:$J$560,7,FALSE)/1000000</f>
        <v>697.33402000000001</v>
      </c>
      <c r="M56" s="33">
        <f>VLOOKUP(A56,[1]Ano!$A$4:$J$560,9,FALSE)/1000000</f>
        <v>695.949208</v>
      </c>
      <c r="N56" s="32">
        <f t="shared" si="20"/>
        <v>-0.19858661133440592</v>
      </c>
      <c r="O56" s="46">
        <f>VLOOKUP(A56,[1]Ano!$A$4:$J$560,8,FALSE)/1000000</f>
        <v>186.21324799999999</v>
      </c>
      <c r="P56" s="33">
        <f>VLOOKUP(A56,[1]Ano!$A$4:$J$560,10,FALSE)/1000000</f>
        <v>182.49403100000001</v>
      </c>
      <c r="Q56" s="32">
        <f t="shared" si="21"/>
        <v>-1.9972891509845714</v>
      </c>
      <c r="R56" s="46">
        <f t="shared" si="22"/>
        <v>3744.8142250330116</v>
      </c>
      <c r="S56" s="33">
        <f t="shared" si="23"/>
        <v>3813.5450468514227</v>
      </c>
      <c r="T56" s="32">
        <f t="shared" si="24"/>
        <v>1.8353599855225111</v>
      </c>
      <c r="U56" s="46">
        <f>VLOOKUP(A56,'[1]12 meses'!$A$4:$J$600,7,FALSE)/1000000</f>
        <v>1333.2865489999999</v>
      </c>
      <c r="V56" s="33">
        <f>VLOOKUP(A56,'[1]12 meses'!$A$4:$J$600,9,FALSE)/1000000</f>
        <v>1332.160044</v>
      </c>
      <c r="W56" s="32">
        <f t="shared" si="25"/>
        <v>-8.4490839635698034E-2</v>
      </c>
      <c r="X56" s="46">
        <f>VLOOKUP(A56,'[1]12 meses'!$A$4:$J$600,8,FALSE)/1000000</f>
        <v>368.75721099999998</v>
      </c>
      <c r="Y56" s="33">
        <f>VLOOKUP(A56,'[1]12 meses'!$A$4:$J$600,10,FALSE)/1000000</f>
        <v>354.57271200000002</v>
      </c>
      <c r="Z56" s="32">
        <f t="shared" si="26"/>
        <v>-3.8465685759837109</v>
      </c>
      <c r="AA56" s="46">
        <f t="shared" si="27"/>
        <v>3615.6216318709494</v>
      </c>
      <c r="AB56" s="33">
        <f t="shared" si="28"/>
        <v>3757.0856383330479</v>
      </c>
      <c r="AC56" s="32">
        <f t="shared" si="29"/>
        <v>3.9125777214939372</v>
      </c>
      <c r="AD56" s="39"/>
    </row>
    <row r="57" spans="1:30" s="29" customFormat="1" x14ac:dyDescent="0.2">
      <c r="A57" s="64" t="s">
        <v>19</v>
      </c>
      <c r="B57" s="63" t="s">
        <v>18</v>
      </c>
      <c r="C57" s="61">
        <f>VLOOKUP(A57,[1]Mês!$A$4:$J$560,7,FALSE)/1000000</f>
        <v>55.184387999999998</v>
      </c>
      <c r="D57" s="60">
        <f>VLOOKUP(A57,[1]Mês!$A$4:$J$560,9,FALSE)/1000000</f>
        <v>65.843767999999997</v>
      </c>
      <c r="E57" s="59">
        <f t="shared" si="15"/>
        <v>19.31593406454013</v>
      </c>
      <c r="F57" s="61">
        <f>VLOOKUP(A57,[1]Mês!$A$4:$J$560,8,FALSE)/1000000</f>
        <v>27.894188</v>
      </c>
      <c r="G57" s="60">
        <f>VLOOKUP(A57,[1]Mês!$A$4:$J$560,10,FALSE)/1000000</f>
        <v>53.091042999999999</v>
      </c>
      <c r="H57" s="59">
        <f t="shared" si="16"/>
        <v>90.330125401033357</v>
      </c>
      <c r="I57" s="61">
        <f t="shared" si="17"/>
        <v>1978.3471739704341</v>
      </c>
      <c r="J57" s="60">
        <f t="shared" si="18"/>
        <v>1240.2048307847333</v>
      </c>
      <c r="K57" s="62">
        <f t="shared" si="19"/>
        <v>-37.311062127901927</v>
      </c>
      <c r="L57" s="61">
        <f>VLOOKUP(A57,[1]Ano!$A$4:$J$560,7,FALSE)/1000000</f>
        <v>498.53005400000001</v>
      </c>
      <c r="M57" s="60">
        <f>VLOOKUP(A57,[1]Ano!$A$4:$J$560,9,FALSE)/1000000</f>
        <v>444.068759</v>
      </c>
      <c r="N57" s="59">
        <f t="shared" si="20"/>
        <v>-10.924375484090676</v>
      </c>
      <c r="O57" s="61">
        <f>VLOOKUP(A57,[1]Ano!$A$4:$J$560,8,FALSE)/1000000</f>
        <v>265.477081</v>
      </c>
      <c r="P57" s="60">
        <f>VLOOKUP(A57,[1]Ano!$A$4:$J$560,10,FALSE)/1000000</f>
        <v>302.10768300000001</v>
      </c>
      <c r="Q57" s="59">
        <f t="shared" si="21"/>
        <v>13.798028011314468</v>
      </c>
      <c r="R57" s="61">
        <f t="shared" si="22"/>
        <v>1877.8647562423664</v>
      </c>
      <c r="S57" s="60">
        <f t="shared" si="23"/>
        <v>1469.902236812693</v>
      </c>
      <c r="T57" s="59">
        <f t="shared" si="24"/>
        <v>-21.724808353398785</v>
      </c>
      <c r="U57" s="61">
        <f>VLOOKUP(A57,'[1]12 meses'!$A$4:$J$600,7,FALSE)/1000000</f>
        <v>1014.009282</v>
      </c>
      <c r="V57" s="60">
        <f>VLOOKUP(A57,'[1]12 meses'!$A$4:$J$600,9,FALSE)/1000000</f>
        <v>956.30001200000004</v>
      </c>
      <c r="W57" s="59">
        <f t="shared" si="25"/>
        <v>-5.6911974105578249</v>
      </c>
      <c r="X57" s="61">
        <f>VLOOKUP(A57,'[1]12 meses'!$A$4:$J$600,8,FALSE)/1000000</f>
        <v>584.72650499999997</v>
      </c>
      <c r="Y57" s="60">
        <f>VLOOKUP(A57,'[1]12 meses'!$A$4:$J$600,10,FALSE)/1000000</f>
        <v>663.72988299999997</v>
      </c>
      <c r="Z57" s="59">
        <f t="shared" si="26"/>
        <v>13.511167584236672</v>
      </c>
      <c r="AA57" s="61">
        <f t="shared" si="27"/>
        <v>1734.1599420057075</v>
      </c>
      <c r="AB57" s="60">
        <f t="shared" si="28"/>
        <v>1440.7969815636584</v>
      </c>
      <c r="AC57" s="59">
        <f t="shared" si="29"/>
        <v>-16.916718771784645</v>
      </c>
      <c r="AD57" s="39"/>
    </row>
    <row r="58" spans="1:30" x14ac:dyDescent="0.2">
      <c r="A58" s="58" t="s">
        <v>17</v>
      </c>
      <c r="B58" s="57" t="s">
        <v>16</v>
      </c>
      <c r="C58" s="55">
        <f>VLOOKUP(A58,[1]Mês!$A$4:$J$560,7,FALSE)/1000000</f>
        <v>3.4769429999999999</v>
      </c>
      <c r="D58" s="54">
        <f>VLOOKUP(A58,[1]Mês!$A$4:$J$560,9,FALSE)/1000000</f>
        <v>24.124887000000001</v>
      </c>
      <c r="E58" s="18">
        <f t="shared" si="15"/>
        <v>593.8533936276782</v>
      </c>
      <c r="F58" s="55">
        <f>VLOOKUP(A58,[1]Mês!$A$4:$J$560,8,FALSE)/1000000</f>
        <v>3.4224899999999998</v>
      </c>
      <c r="G58" s="54">
        <f>VLOOKUP(A58,[1]Mês!$A$4:$J$560,10,FALSE)/1000000</f>
        <v>35.624080999999997</v>
      </c>
      <c r="H58" s="18">
        <f t="shared" si="16"/>
        <v>940.88196021025624</v>
      </c>
      <c r="I58" s="55">
        <f t="shared" si="17"/>
        <v>1015.9103459761753</v>
      </c>
      <c r="J58" s="54">
        <f t="shared" si="18"/>
        <v>677.20728009797654</v>
      </c>
      <c r="K58" s="56">
        <f t="shared" si="19"/>
        <v>-33.339857913617699</v>
      </c>
      <c r="L58" s="55">
        <f>VLOOKUP(A58,[1]Ano!$A$4:$J$560,7,FALSE)/1000000</f>
        <v>150.96089000000001</v>
      </c>
      <c r="M58" s="54">
        <f>VLOOKUP(A58,[1]Ano!$A$4:$J$560,9,FALSE)/1000000</f>
        <v>125.09817</v>
      </c>
      <c r="N58" s="18">
        <f t="shared" si="20"/>
        <v>-17.132066457742802</v>
      </c>
      <c r="O58" s="55">
        <f>VLOOKUP(A58,[1]Ano!$A$4:$J$560,8,FALSE)/1000000</f>
        <v>150.472498</v>
      </c>
      <c r="P58" s="54">
        <f>VLOOKUP(A58,[1]Ano!$A$4:$J$560,10,FALSE)/1000000</f>
        <v>180.187442</v>
      </c>
      <c r="Q58" s="18">
        <f t="shared" si="21"/>
        <v>19.747757493864437</v>
      </c>
      <c r="R58" s="55">
        <f t="shared" si="22"/>
        <v>1003.2457226834902</v>
      </c>
      <c r="S58" s="54">
        <f t="shared" si="23"/>
        <v>694.26686239321828</v>
      </c>
      <c r="T58" s="18">
        <f t="shared" si="24"/>
        <v>-30.797924506850883</v>
      </c>
      <c r="U58" s="55">
        <f>VLOOKUP(A58,'[1]12 meses'!$A$4:$J$600,7,FALSE)/1000000</f>
        <v>356.83064999999999</v>
      </c>
      <c r="V58" s="54">
        <f>VLOOKUP(A58,'[1]12 meses'!$A$4:$J$600,9,FALSE)/1000000</f>
        <v>326.01452499999999</v>
      </c>
      <c r="W58" s="18">
        <f t="shared" si="25"/>
        <v>-8.6360644748426196</v>
      </c>
      <c r="X58" s="55">
        <f>VLOOKUP(A58,'[1]12 meses'!$A$4:$J$600,8,FALSE)/1000000</f>
        <v>364.93714199999999</v>
      </c>
      <c r="Y58" s="54">
        <f>VLOOKUP(A58,'[1]12 meses'!$A$4:$J$600,10,FALSE)/1000000</f>
        <v>438.82363500000002</v>
      </c>
      <c r="Z58" s="18">
        <f t="shared" si="26"/>
        <v>20.246361495317466</v>
      </c>
      <c r="AA58" s="55">
        <f t="shared" si="27"/>
        <v>977.78660742621798</v>
      </c>
      <c r="AB58" s="54">
        <f t="shared" si="28"/>
        <v>742.92836346428783</v>
      </c>
      <c r="AC58" s="18">
        <f t="shared" si="29"/>
        <v>-24.019376229762091</v>
      </c>
      <c r="AD58" s="4"/>
    </row>
    <row r="59" spans="1:30" x14ac:dyDescent="0.2">
      <c r="A59" s="53" t="s">
        <v>15</v>
      </c>
      <c r="B59" s="52" t="s">
        <v>14</v>
      </c>
      <c r="C59" s="50">
        <f>VLOOKUP(A59,[1]Mês!$A$4:$J$560,7,FALSE)/1000000</f>
        <v>26.167058999999998</v>
      </c>
      <c r="D59" s="49">
        <f>VLOOKUP(A59,[1]Mês!$A$4:$J$560,9,FALSE)/1000000</f>
        <v>24.089628999999999</v>
      </c>
      <c r="E59" s="12">
        <f t="shared" si="15"/>
        <v>-7.9391038939454317</v>
      </c>
      <c r="F59" s="50">
        <f>VLOOKUP(A59,[1]Mês!$A$4:$J$560,8,FALSE)/1000000</f>
        <v>4.8079390000000002</v>
      </c>
      <c r="G59" s="49">
        <f>VLOOKUP(A59,[1]Mês!$A$4:$J$560,10,FALSE)/1000000</f>
        <v>5.3239489999999998</v>
      </c>
      <c r="H59" s="12">
        <f t="shared" si="16"/>
        <v>10.732457296151221</v>
      </c>
      <c r="I59" s="50">
        <f t="shared" si="17"/>
        <v>5442.4690080302589</v>
      </c>
      <c r="J59" s="49">
        <f t="shared" si="18"/>
        <v>4524.7670479187527</v>
      </c>
      <c r="K59" s="51">
        <f t="shared" si="19"/>
        <v>-16.861868368151555</v>
      </c>
      <c r="L59" s="50">
        <f>VLOOKUP(A59,[1]Ano!$A$4:$J$560,7,FALSE)/1000000</f>
        <v>229.09064000000001</v>
      </c>
      <c r="M59" s="49">
        <f>VLOOKUP(A59,[1]Ano!$A$4:$J$560,9,FALSE)/1000000</f>
        <v>208.692858</v>
      </c>
      <c r="N59" s="12">
        <f t="shared" si="20"/>
        <v>-8.903804188595398</v>
      </c>
      <c r="O59" s="50">
        <f>VLOOKUP(A59,[1]Ano!$A$4:$J$560,8,FALSE)/1000000</f>
        <v>38.940657999999999</v>
      </c>
      <c r="P59" s="49">
        <f>VLOOKUP(A59,[1]Ano!$A$4:$J$560,10,FALSE)/1000000</f>
        <v>44.227854999999998</v>
      </c>
      <c r="Q59" s="12">
        <f t="shared" si="21"/>
        <v>13.577574883300624</v>
      </c>
      <c r="R59" s="50">
        <f t="shared" si="22"/>
        <v>5883.0705942359791</v>
      </c>
      <c r="S59" s="49">
        <f t="shared" si="23"/>
        <v>4718.5842044566707</v>
      </c>
      <c r="T59" s="12">
        <f t="shared" si="24"/>
        <v>-19.793853755897985</v>
      </c>
      <c r="U59" s="50">
        <f>VLOOKUP(A59,'[1]12 meses'!$A$4:$J$600,7,FALSE)/1000000</f>
        <v>427.11315000000002</v>
      </c>
      <c r="V59" s="49">
        <f>VLOOKUP(A59,'[1]12 meses'!$A$4:$J$600,9,FALSE)/1000000</f>
        <v>415.82138400000002</v>
      </c>
      <c r="W59" s="12">
        <f t="shared" si="25"/>
        <v>-2.6437411257415055</v>
      </c>
      <c r="X59" s="50">
        <f>VLOOKUP(A59,'[1]12 meses'!$A$4:$J$600,8,FALSE)/1000000</f>
        <v>72.586354999999998</v>
      </c>
      <c r="Y59" s="49">
        <f>VLOOKUP(A59,'[1]12 meses'!$A$4:$J$600,10,FALSE)/1000000</f>
        <v>85.122971000000007</v>
      </c>
      <c r="Z59" s="12">
        <f t="shared" si="26"/>
        <v>17.271312218391465</v>
      </c>
      <c r="AA59" s="50">
        <f t="shared" si="27"/>
        <v>5884.2071626271909</v>
      </c>
      <c r="AB59" s="49">
        <f t="shared" si="28"/>
        <v>4884.9491402267895</v>
      </c>
      <c r="AC59" s="12">
        <f t="shared" si="29"/>
        <v>-16.982033344221193</v>
      </c>
      <c r="AD59" s="4"/>
    </row>
    <row r="60" spans="1:30" s="29" customFormat="1" x14ac:dyDescent="0.2">
      <c r="A60" s="48" t="s">
        <v>13</v>
      </c>
      <c r="B60" s="48" t="s">
        <v>12</v>
      </c>
      <c r="C60" s="46">
        <f>VLOOKUP(A60,[1]Mês!$A$4:$J$560,7,FALSE)/1000000</f>
        <v>36.927627000000001</v>
      </c>
      <c r="D60" s="33">
        <f>VLOOKUP(A60,[1]Mês!$A$4:$J$560,9,FALSE)/1000000</f>
        <v>36.643225000000001</v>
      </c>
      <c r="E60" s="32">
        <f t="shared" si="15"/>
        <v>-0.77016050882446896</v>
      </c>
      <c r="F60" s="46">
        <f>VLOOKUP(A60,[1]Mês!$A$4:$J$560,8,FALSE)/1000000</f>
        <v>11.488988000000001</v>
      </c>
      <c r="G60" s="33">
        <f>VLOOKUP(A60,[1]Mês!$A$4:$J$560,10,FALSE)/1000000</f>
        <v>11.243093999999999</v>
      </c>
      <c r="H60" s="32">
        <f t="shared" si="16"/>
        <v>-2.1402581323960113</v>
      </c>
      <c r="I60" s="46">
        <f t="shared" si="17"/>
        <v>3214.1757829323174</v>
      </c>
      <c r="J60" s="33">
        <f t="shared" si="18"/>
        <v>3259.1762552194264</v>
      </c>
      <c r="K60" s="47">
        <f t="shared" si="19"/>
        <v>1.4000625767286001</v>
      </c>
      <c r="L60" s="46">
        <f>VLOOKUP(A60,[1]Ano!$A$4:$J$560,7,FALSE)/1000000</f>
        <v>214.24546599999999</v>
      </c>
      <c r="M60" s="33">
        <f>VLOOKUP(A60,[1]Ano!$A$4:$J$560,9,FALSE)/1000000</f>
        <v>244.05373399999999</v>
      </c>
      <c r="N60" s="32">
        <f t="shared" si="20"/>
        <v>13.9131383065068</v>
      </c>
      <c r="O60" s="46">
        <f>VLOOKUP(A60,[1]Ano!$A$4:$J$560,8,FALSE)/1000000</f>
        <v>65.831991000000002</v>
      </c>
      <c r="P60" s="33">
        <f>VLOOKUP(A60,[1]Ano!$A$4:$J$560,10,FALSE)/1000000</f>
        <v>77.490954000000002</v>
      </c>
      <c r="Q60" s="32">
        <f t="shared" si="21"/>
        <v>17.710178323484094</v>
      </c>
      <c r="R60" s="46">
        <f t="shared" si="22"/>
        <v>3254.4278662329989</v>
      </c>
      <c r="S60" s="33">
        <f t="shared" si="23"/>
        <v>3149.4480504137291</v>
      </c>
      <c r="T60" s="32">
        <f t="shared" si="24"/>
        <v>-3.2257533469556954</v>
      </c>
      <c r="U60" s="46">
        <f>VLOOKUP(A60,'[1]12 meses'!$A$4:$J$600,7,FALSE)/1000000</f>
        <v>441.96649600000001</v>
      </c>
      <c r="V60" s="33">
        <f>VLOOKUP(A60,'[1]12 meses'!$A$4:$J$600,9,FALSE)/1000000</f>
        <v>515.43855900000005</v>
      </c>
      <c r="W60" s="32">
        <f t="shared" si="25"/>
        <v>16.623898794355686</v>
      </c>
      <c r="X60" s="46">
        <f>VLOOKUP(A60,'[1]12 meses'!$A$4:$J$600,8,FALSE)/1000000</f>
        <v>134.58644200000001</v>
      </c>
      <c r="Y60" s="33">
        <f>VLOOKUP(A60,'[1]12 meses'!$A$4:$J$600,10,FALSE)/1000000</f>
        <v>164.25525300000001</v>
      </c>
      <c r="Z60" s="32">
        <f t="shared" si="26"/>
        <v>22.044427773787213</v>
      </c>
      <c r="AA60" s="46">
        <f t="shared" si="27"/>
        <v>3283.8857275088676</v>
      </c>
      <c r="AB60" s="33">
        <f t="shared" si="28"/>
        <v>3138.0339415994204</v>
      </c>
      <c r="AC60" s="32">
        <f t="shared" si="29"/>
        <v>-4.4414391368024049</v>
      </c>
      <c r="AD60" s="39"/>
    </row>
    <row r="61" spans="1:30" s="29" customFormat="1" ht="9.75" thickBot="1" x14ac:dyDescent="0.25">
      <c r="A61" s="45" t="s">
        <v>6</v>
      </c>
      <c r="B61" s="44" t="s">
        <v>6</v>
      </c>
      <c r="C61" s="42">
        <f>F68-SUM(C47,C52,C56,C57,C60)</f>
        <v>497.05855799999995</v>
      </c>
      <c r="D61" s="41">
        <f>G68-SUM(D47,D52,D56,D57,D60)</f>
        <v>467.55744199999992</v>
      </c>
      <c r="E61" s="40">
        <f t="shared" si="15"/>
        <v>-5.935138933871853</v>
      </c>
      <c r="F61" s="42" t="s">
        <v>3</v>
      </c>
      <c r="G61" s="41" t="s">
        <v>3</v>
      </c>
      <c r="H61" s="40" t="s">
        <v>3</v>
      </c>
      <c r="I61" s="42" t="s">
        <v>3</v>
      </c>
      <c r="J61" s="41" t="s">
        <v>3</v>
      </c>
      <c r="K61" s="43" t="s">
        <v>3</v>
      </c>
      <c r="L61" s="42">
        <f>O68-SUM(L47,L52,L56,L57,L60)</f>
        <v>3617.102754</v>
      </c>
      <c r="M61" s="41">
        <f>P68-SUM(M47,M52,M56,M57,M60)</f>
        <v>3309.2524069999999</v>
      </c>
      <c r="N61" s="40">
        <f t="shared" si="20"/>
        <v>-8.5109649334556892</v>
      </c>
      <c r="O61" s="42" t="s">
        <v>3</v>
      </c>
      <c r="P61" s="41" t="s">
        <v>3</v>
      </c>
      <c r="Q61" s="40" t="s">
        <v>3</v>
      </c>
      <c r="R61" s="42" t="s">
        <v>3</v>
      </c>
      <c r="S61" s="41" t="s">
        <v>3</v>
      </c>
      <c r="T61" s="40" t="s">
        <v>3</v>
      </c>
      <c r="U61" s="42">
        <f>X68-SUM(U47,U52,U56,U57,U60)</f>
        <v>7074.550177000001</v>
      </c>
      <c r="V61" s="41">
        <f>Y68-SUM(V47,V52,V56,V57,V60)</f>
        <v>6565.4035980000008</v>
      </c>
      <c r="W61" s="40">
        <f t="shared" si="25"/>
        <v>-7.196875649497569</v>
      </c>
      <c r="X61" s="42" t="s">
        <v>3</v>
      </c>
      <c r="Y61" s="41" t="s">
        <v>3</v>
      </c>
      <c r="Z61" s="40" t="s">
        <v>3</v>
      </c>
      <c r="AA61" s="42" t="s">
        <v>3</v>
      </c>
      <c r="AB61" s="41" t="s">
        <v>3</v>
      </c>
      <c r="AC61" s="40" t="s">
        <v>3</v>
      </c>
      <c r="AD61" s="39"/>
    </row>
    <row r="62" spans="1:30" s="29" customFormat="1" ht="2.1" customHeight="1" x14ac:dyDescent="0.2">
      <c r="A62" s="38"/>
      <c r="B62" s="38"/>
      <c r="C62" s="37"/>
      <c r="D62" s="37"/>
      <c r="E62" s="36"/>
      <c r="F62" s="34"/>
      <c r="G62" s="34"/>
      <c r="H62" s="35"/>
      <c r="I62" s="34"/>
      <c r="J62" s="34"/>
      <c r="K62" s="30"/>
      <c r="L62" s="37"/>
      <c r="M62" s="37"/>
      <c r="N62" s="36"/>
      <c r="O62" s="34"/>
      <c r="P62" s="34"/>
      <c r="Q62" s="35"/>
      <c r="R62" s="34"/>
      <c r="S62" s="34"/>
      <c r="T62" s="30"/>
      <c r="U62" s="33"/>
      <c r="V62" s="33"/>
      <c r="W62" s="32"/>
      <c r="X62" s="31"/>
      <c r="Y62" s="31"/>
      <c r="Z62" s="30"/>
      <c r="AA62" s="31"/>
      <c r="AB62" s="31"/>
      <c r="AC62" s="30"/>
    </row>
    <row r="63" spans="1:30" s="27" customFormat="1" ht="9" customHeight="1" x14ac:dyDescent="0.2">
      <c r="C63" s="90" t="str">
        <f>C2</f>
        <v>Junho</v>
      </c>
      <c r="D63" s="90"/>
      <c r="E63" s="90"/>
      <c r="F63" s="90"/>
      <c r="G63" s="90"/>
      <c r="H63" s="90"/>
      <c r="I63" s="90"/>
      <c r="J63" s="90"/>
      <c r="K63" s="28"/>
      <c r="L63" s="90" t="str">
        <f>L2</f>
        <v>Janeiro - Junho</v>
      </c>
      <c r="M63" s="90"/>
      <c r="N63" s="90"/>
      <c r="O63" s="90"/>
      <c r="P63" s="90"/>
      <c r="Q63" s="90"/>
      <c r="R63" s="90"/>
      <c r="S63" s="90"/>
      <c r="T63" s="28"/>
      <c r="U63" s="90" t="str">
        <f>U2</f>
        <v>Acumulado 12 meses</v>
      </c>
      <c r="V63" s="90"/>
      <c r="W63" s="90"/>
      <c r="X63" s="90"/>
      <c r="Y63" s="90"/>
      <c r="Z63" s="90"/>
      <c r="AA63" s="90"/>
      <c r="AB63" s="90"/>
      <c r="AC63" s="28"/>
    </row>
    <row r="64" spans="1:30" x14ac:dyDescent="0.2">
      <c r="A64" s="4"/>
      <c r="B64" s="4"/>
      <c r="C64" s="95" t="s">
        <v>11</v>
      </c>
      <c r="D64" s="95"/>
      <c r="E64" s="88"/>
      <c r="F64" s="100" t="s">
        <v>10</v>
      </c>
      <c r="G64" s="100"/>
      <c r="H64" s="100"/>
      <c r="I64" s="100" t="s">
        <v>9</v>
      </c>
      <c r="J64" s="101"/>
      <c r="K64" s="4"/>
      <c r="L64" s="88" t="s">
        <v>11</v>
      </c>
      <c r="M64" s="86"/>
      <c r="N64" s="86"/>
      <c r="O64" s="86" t="s">
        <v>10</v>
      </c>
      <c r="P64" s="86"/>
      <c r="Q64" s="86"/>
      <c r="R64" s="86" t="s">
        <v>9</v>
      </c>
      <c r="S64" s="89"/>
      <c r="T64" s="4"/>
      <c r="U64" s="88" t="s">
        <v>11</v>
      </c>
      <c r="V64" s="86"/>
      <c r="W64" s="86"/>
      <c r="X64" s="86" t="s">
        <v>10</v>
      </c>
      <c r="Y64" s="86"/>
      <c r="Z64" s="86"/>
      <c r="AA64" s="86" t="s">
        <v>9</v>
      </c>
      <c r="AB64" s="89"/>
      <c r="AC64" s="4"/>
    </row>
    <row r="65" spans="1:29" ht="18" x14ac:dyDescent="0.2">
      <c r="A65" s="26"/>
      <c r="B65" s="25"/>
      <c r="C65" s="22" t="str">
        <f>$C$4</f>
        <v>2018</v>
      </c>
      <c r="D65" s="21" t="str">
        <f>$D$4</f>
        <v>2019</v>
      </c>
      <c r="E65" s="23" t="s">
        <v>8</v>
      </c>
      <c r="F65" s="22" t="str">
        <f>$C$4</f>
        <v>2018</v>
      </c>
      <c r="G65" s="21" t="str">
        <f>$D$4</f>
        <v>2019</v>
      </c>
      <c r="H65" s="23" t="s">
        <v>8</v>
      </c>
      <c r="I65" s="22" t="str">
        <f>$C$4</f>
        <v>2018</v>
      </c>
      <c r="J65" s="24" t="str">
        <f>$D$4</f>
        <v>2019</v>
      </c>
      <c r="K65" s="14"/>
      <c r="L65" s="22" t="str">
        <f>$C$4</f>
        <v>2018</v>
      </c>
      <c r="M65" s="21" t="str">
        <f>$D$4</f>
        <v>2019</v>
      </c>
      <c r="N65" s="23" t="s">
        <v>8</v>
      </c>
      <c r="O65" s="22" t="str">
        <f>$C$4</f>
        <v>2018</v>
      </c>
      <c r="P65" s="21" t="str">
        <f>$D$4</f>
        <v>2019</v>
      </c>
      <c r="Q65" s="23" t="s">
        <v>8</v>
      </c>
      <c r="R65" s="22" t="str">
        <f>$C$4</f>
        <v>2018</v>
      </c>
      <c r="S65" s="21" t="str">
        <f>$D$4</f>
        <v>2019</v>
      </c>
      <c r="T65" s="4"/>
      <c r="U65" s="22" t="str">
        <f>$U$4</f>
        <v>Julho/17 - Junho/18</v>
      </c>
      <c r="V65" s="21" t="str">
        <f>$V$4</f>
        <v>Julho/18 - Junho/19</v>
      </c>
      <c r="W65" s="23" t="s">
        <v>8</v>
      </c>
      <c r="X65" s="22" t="str">
        <f>$U$4</f>
        <v>Julho/17 - Junho/18</v>
      </c>
      <c r="Y65" s="21" t="str">
        <f>$V$4</f>
        <v>Julho/18 - Junho/19</v>
      </c>
      <c r="Z65" s="23" t="s">
        <v>8</v>
      </c>
      <c r="AA65" s="22" t="str">
        <f>$U$4</f>
        <v>Julho/17 - Junho/18</v>
      </c>
      <c r="AB65" s="21" t="str">
        <f>$V$4</f>
        <v>Julho/18 - Junho/19</v>
      </c>
      <c r="AC65" s="4"/>
    </row>
    <row r="66" spans="1:29" x14ac:dyDescent="0.2">
      <c r="A66" s="20"/>
      <c r="B66" s="15" t="s">
        <v>7</v>
      </c>
      <c r="C66" s="13">
        <f>[1]TOTAIS!B35/1000000</f>
        <v>20114.054526</v>
      </c>
      <c r="D66" s="13">
        <f>[1]TOTAIS!C35/1000000</f>
        <v>18024.889082000002</v>
      </c>
      <c r="E66" s="12">
        <f>(D66/C66-1)*100</f>
        <v>-10.386595309759572</v>
      </c>
      <c r="F66" s="13">
        <f>[1]TOTAIS!D35/1000000</f>
        <v>14324.850972</v>
      </c>
      <c r="G66" s="13">
        <f>[1]TOTAIS!E35/1000000</f>
        <v>13027.17914</v>
      </c>
      <c r="H66" s="12">
        <f>(G66/F66-1)*100</f>
        <v>-9.0588853911045106</v>
      </c>
      <c r="I66" s="11">
        <f t="shared" ref="I66:J68" si="30">C66-F66</f>
        <v>5789.2035539999997</v>
      </c>
      <c r="J66" s="11">
        <f t="shared" si="30"/>
        <v>4997.7099420000013</v>
      </c>
      <c r="K66" s="14"/>
      <c r="L66" s="13">
        <f>[1]TOTAIS!H35/1000000</f>
        <v>113817.921569</v>
      </c>
      <c r="M66" s="13">
        <f>[1]TOTAIS!I35/1000000</f>
        <v>109842.267253</v>
      </c>
      <c r="N66" s="12">
        <f>(M66/L66-1)*100</f>
        <v>-3.4929950057028925</v>
      </c>
      <c r="O66" s="13">
        <f>[1]TOTAIS!J35/1000000</f>
        <v>83800.608498000001</v>
      </c>
      <c r="P66" s="13">
        <f>[1]TOTAIS!K35/1000000</f>
        <v>83766.534031000003</v>
      </c>
      <c r="Q66" s="12">
        <f>(P66/O66-1)*100</f>
        <v>-4.0661359876414949E-2</v>
      </c>
      <c r="R66" s="11">
        <f t="shared" ref="R66:S68" si="31">L66-O66</f>
        <v>30017.313070999997</v>
      </c>
      <c r="S66" s="11">
        <f t="shared" si="31"/>
        <v>26075.733221999995</v>
      </c>
      <c r="T66" s="4"/>
      <c r="U66" s="13">
        <f>[1]TOTAIS!N35/1000000</f>
        <v>223857.31348099999</v>
      </c>
      <c r="V66" s="13">
        <f>[1]TOTAIS!O35/1000000</f>
        <v>235288.338365</v>
      </c>
      <c r="W66" s="12">
        <f>(V66/U66-1)*100</f>
        <v>5.1063888448613204</v>
      </c>
      <c r="X66" s="13">
        <f>[1]TOTAIS!P35/1000000</f>
        <v>163060.43975300001</v>
      </c>
      <c r="Y66" s="13">
        <f>[1]TOTAIS!Q35/1000000</f>
        <v>181196.49439499999</v>
      </c>
      <c r="Z66" s="12">
        <f>(Y66/X66-1)*100</f>
        <v>11.122289789891425</v>
      </c>
      <c r="AA66" s="11">
        <f t="shared" ref="AA66:AB68" si="32">U66-X66</f>
        <v>60796.873727999977</v>
      </c>
      <c r="AB66" s="11">
        <f t="shared" si="32"/>
        <v>54091.843970000016</v>
      </c>
      <c r="AC66" s="4"/>
    </row>
    <row r="67" spans="1:29" x14ac:dyDescent="0.2">
      <c r="A67" s="16"/>
      <c r="B67" s="19" t="s">
        <v>6</v>
      </c>
      <c r="C67" s="14">
        <f>C66-C68</f>
        <v>10958.601579</v>
      </c>
      <c r="D67" s="14">
        <f>D66-D68</f>
        <v>9684.7523230000006</v>
      </c>
      <c r="E67" s="18">
        <f>(D67/C67-1)*100</f>
        <v>-11.624195357563504</v>
      </c>
      <c r="F67" s="14">
        <f>F66-F68</f>
        <v>13283.259185999999</v>
      </c>
      <c r="G67" s="14">
        <f>G66-G68</f>
        <v>12043.001032</v>
      </c>
      <c r="H67" s="18">
        <f>(G67/F67-1)*100</f>
        <v>-9.3370018354168689</v>
      </c>
      <c r="I67" s="17">
        <f t="shared" si="30"/>
        <v>-2324.6576069999992</v>
      </c>
      <c r="J67" s="17">
        <f t="shared" si="30"/>
        <v>-2358.2487089999995</v>
      </c>
      <c r="K67" s="14"/>
      <c r="L67" s="14">
        <f>L66-L68</f>
        <v>64342.80962</v>
      </c>
      <c r="M67" s="14">
        <f>M66-M68</f>
        <v>62154.607959000001</v>
      </c>
      <c r="N67" s="18">
        <f>(M67/L67-1)*100</f>
        <v>-3.400848787802746</v>
      </c>
      <c r="O67" s="14">
        <f>O66-O68</f>
        <v>76764.510647999996</v>
      </c>
      <c r="P67" s="14">
        <f>P66-P68</f>
        <v>76811.773614000005</v>
      </c>
      <c r="Q67" s="18">
        <f>(P67/O67-1)*100</f>
        <v>6.1568771299458369E-2</v>
      </c>
      <c r="R67" s="17">
        <f t="shared" si="31"/>
        <v>-12421.701027999996</v>
      </c>
      <c r="S67" s="17">
        <f t="shared" si="31"/>
        <v>-14657.165655000004</v>
      </c>
      <c r="T67" s="4"/>
      <c r="U67" s="14">
        <f>U66-U68</f>
        <v>126498.97543099998</v>
      </c>
      <c r="V67" s="14">
        <f>V66-V68</f>
        <v>135908.48581300001</v>
      </c>
      <c r="W67" s="18">
        <f>(V67/U67-1)*100</f>
        <v>7.4384083744081675</v>
      </c>
      <c r="X67" s="14">
        <f>X66-X68</f>
        <v>149171.695137</v>
      </c>
      <c r="Y67" s="14">
        <f>Y66-Y68</f>
        <v>167240.24077099998</v>
      </c>
      <c r="Z67" s="18">
        <f>(Y67/X67-1)*100</f>
        <v>12.112583166267399</v>
      </c>
      <c r="AA67" s="17">
        <f t="shared" si="32"/>
        <v>-22672.719706000018</v>
      </c>
      <c r="AB67" s="17">
        <f t="shared" si="32"/>
        <v>-31331.754957999976</v>
      </c>
      <c r="AC67" s="4"/>
    </row>
    <row r="68" spans="1:29" x14ac:dyDescent="0.2">
      <c r="A68" s="16"/>
      <c r="B68" s="15" t="s">
        <v>5</v>
      </c>
      <c r="C68" s="13">
        <f>[1]TOTAIS!B5/1000000</f>
        <v>9155.4529469999998</v>
      </c>
      <c r="D68" s="13">
        <f>[1]TOTAIS!C5/1000000</f>
        <v>8340.1367590000009</v>
      </c>
      <c r="E68" s="12">
        <f>(D68/C68-1)*100</f>
        <v>-8.9052523421810257</v>
      </c>
      <c r="F68" s="13">
        <f>[1]TOTAIS!D5/1000000</f>
        <v>1041.591786</v>
      </c>
      <c r="G68" s="13">
        <f>[1]TOTAIS!E5/1000000</f>
        <v>984.17810799999995</v>
      </c>
      <c r="H68" s="12">
        <f>(G68/F68-1)*100</f>
        <v>-5.512109328404402</v>
      </c>
      <c r="I68" s="11">
        <f t="shared" si="30"/>
        <v>8113.8611609999998</v>
      </c>
      <c r="J68" s="11">
        <f t="shared" si="30"/>
        <v>7355.9586510000008</v>
      </c>
      <c r="K68" s="14"/>
      <c r="L68" s="13">
        <f>[1]TOTAIS!H5/1000000</f>
        <v>49475.111948999998</v>
      </c>
      <c r="M68" s="13">
        <f>[1]TOTAIS!I5/1000000</f>
        <v>47687.659293999997</v>
      </c>
      <c r="N68" s="12">
        <f>(M68/L68-1)*100</f>
        <v>-3.6128319564845968</v>
      </c>
      <c r="O68" s="13">
        <f>[1]TOTAIS!J5/1000000</f>
        <v>7036.0978500000001</v>
      </c>
      <c r="P68" s="13">
        <f>[1]TOTAIS!K5/1000000</f>
        <v>6954.7604170000004</v>
      </c>
      <c r="Q68" s="12">
        <f>(P68/O68-1)*100</f>
        <v>-1.1560020160890749</v>
      </c>
      <c r="R68" s="11">
        <f t="shared" si="31"/>
        <v>42439.014099</v>
      </c>
      <c r="S68" s="11">
        <f t="shared" si="31"/>
        <v>40732.898877</v>
      </c>
      <c r="T68" s="4"/>
      <c r="U68" s="13">
        <f>[1]TOTAIS!N5/1000000</f>
        <v>97358.338050000006</v>
      </c>
      <c r="V68" s="13">
        <f>[1]TOTAIS!O5/1000000</f>
        <v>99379.852551999997</v>
      </c>
      <c r="W68" s="12">
        <f>(V68/U68-1)*100</f>
        <v>2.0763650474002526</v>
      </c>
      <c r="X68" s="13">
        <f>[1]TOTAIS!P5/1000000</f>
        <v>13888.744616</v>
      </c>
      <c r="Y68" s="13">
        <f>[1]TOTAIS!Q5/1000000</f>
        <v>13956.253624000001</v>
      </c>
      <c r="Z68" s="12">
        <f>(Y68/X68-1)*100</f>
        <v>0.48606990672310779</v>
      </c>
      <c r="AA68" s="11">
        <f t="shared" si="32"/>
        <v>83469.593434000009</v>
      </c>
      <c r="AB68" s="11">
        <f t="shared" si="32"/>
        <v>85423.598927999992</v>
      </c>
      <c r="AC68" s="4"/>
    </row>
    <row r="69" spans="1:29" x14ac:dyDescent="0.2">
      <c r="B69" s="10" t="s">
        <v>4</v>
      </c>
      <c r="C69" s="8">
        <f>C68/C66*100</f>
        <v>45.517689808215444</v>
      </c>
      <c r="D69" s="8">
        <f>D68/D66*100</f>
        <v>46.270114179668489</v>
      </c>
      <c r="E69" s="7" t="s">
        <v>3</v>
      </c>
      <c r="F69" s="8">
        <f>F68/F66*100</f>
        <v>7.2712224932457739</v>
      </c>
      <c r="G69" s="8">
        <f>G68/G66*100</f>
        <v>7.5548059746724254</v>
      </c>
      <c r="H69" s="7" t="s">
        <v>3</v>
      </c>
      <c r="I69" s="7" t="s">
        <v>3</v>
      </c>
      <c r="J69" s="7" t="s">
        <v>3</v>
      </c>
      <c r="L69" s="8">
        <f>L68/L66*100</f>
        <v>43.468648229537941</v>
      </c>
      <c r="M69" s="8">
        <f>M68/M66*100</f>
        <v>43.414671316061678</v>
      </c>
      <c r="N69" s="9" t="s">
        <v>3</v>
      </c>
      <c r="O69" s="8">
        <f>O68/O66*100</f>
        <v>8.3962371826547351</v>
      </c>
      <c r="P69" s="8">
        <f>P68/P66*100</f>
        <v>8.3025524422751094</v>
      </c>
      <c r="Q69" s="7" t="s">
        <v>3</v>
      </c>
      <c r="R69" s="7" t="s">
        <v>3</v>
      </c>
      <c r="S69" s="7" t="s">
        <v>3</v>
      </c>
      <c r="T69" s="6"/>
      <c r="U69" s="8">
        <f>U68/U66*100</f>
        <v>43.491247409374161</v>
      </c>
      <c r="V69" s="8">
        <f>V68/V66*100</f>
        <v>42.237474769290614</v>
      </c>
      <c r="W69" s="9" t="s">
        <v>3</v>
      </c>
      <c r="X69" s="8">
        <f>X68/X66*100</f>
        <v>8.5175439469182912</v>
      </c>
      <c r="Y69" s="8">
        <f>Y68/Y66*100</f>
        <v>7.7022757369554915</v>
      </c>
      <c r="Z69" s="7" t="s">
        <v>3</v>
      </c>
      <c r="AA69" s="7" t="s">
        <v>3</v>
      </c>
      <c r="AB69" s="7" t="s">
        <v>3</v>
      </c>
      <c r="AC69" s="6"/>
    </row>
    <row r="70" spans="1:29" x14ac:dyDescent="0.2">
      <c r="B70" s="98" t="s">
        <v>2</v>
      </c>
      <c r="C70" s="98"/>
      <c r="D70" s="98"/>
      <c r="E70" s="98"/>
      <c r="F70" s="98"/>
      <c r="J70" s="6" t="s">
        <v>1</v>
      </c>
      <c r="K70" s="4"/>
      <c r="M70" s="4"/>
      <c r="N70" s="4"/>
      <c r="O70" s="4"/>
      <c r="P70" s="99" t="s">
        <v>0</v>
      </c>
      <c r="Q70" s="99"/>
      <c r="R70" s="99"/>
      <c r="S70" s="99"/>
      <c r="T70" s="4"/>
      <c r="V70" s="4"/>
      <c r="W70" s="4"/>
      <c r="X70" s="4"/>
      <c r="Y70" s="99" t="s">
        <v>0</v>
      </c>
      <c r="Z70" s="99"/>
      <c r="AA70" s="99"/>
      <c r="AB70" s="99"/>
      <c r="AC70" s="4"/>
    </row>
    <row r="71" spans="1:29" ht="11.45" customHeight="1" x14ac:dyDescent="0.2">
      <c r="A71" s="4"/>
      <c r="C71" s="4"/>
      <c r="D71" s="4"/>
      <c r="E71" s="4"/>
      <c r="F71" s="4"/>
      <c r="G71" s="4"/>
      <c r="H71" s="4"/>
      <c r="I71" s="4"/>
      <c r="J71" s="4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  <c r="AA71" s="4"/>
      <c r="AB71" s="4"/>
      <c r="AC71" s="4"/>
    </row>
    <row r="72" spans="1:29" x14ac:dyDescent="0.2">
      <c r="A72" s="4"/>
      <c r="B72" s="4"/>
      <c r="C72" s="4"/>
      <c r="D72" s="4"/>
      <c r="E72" s="4"/>
      <c r="F72" s="4"/>
      <c r="G72" s="4"/>
      <c r="H72" s="4"/>
      <c r="I72" s="4"/>
      <c r="J72" s="4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  <c r="AA72" s="4"/>
      <c r="AB72" s="4"/>
      <c r="AC72" s="4"/>
    </row>
    <row r="73" spans="1:29" x14ac:dyDescent="0.2">
      <c r="A73" s="4"/>
      <c r="B73" s="4"/>
      <c r="C73" s="4"/>
      <c r="D73" s="4"/>
      <c r="E73" s="4"/>
      <c r="F73" s="4"/>
      <c r="G73" s="4"/>
      <c r="H73" s="4"/>
      <c r="I73" s="4"/>
      <c r="J73" s="4"/>
      <c r="K73" s="4"/>
      <c r="L73" s="5"/>
      <c r="M73" s="4"/>
      <c r="N73" s="4"/>
      <c r="O73" s="4"/>
      <c r="P73" s="4"/>
      <c r="Q73" s="4"/>
      <c r="R73" s="4"/>
      <c r="S73" s="4"/>
      <c r="T73" s="4"/>
      <c r="U73" s="5"/>
      <c r="V73" s="4"/>
      <c r="W73" s="4"/>
      <c r="X73" s="4"/>
      <c r="Y73" s="4"/>
      <c r="Z73" s="4"/>
      <c r="AA73" s="4"/>
      <c r="AB73" s="4"/>
      <c r="AC73" s="4"/>
    </row>
    <row r="74" spans="1:29" x14ac:dyDescent="0.2">
      <c r="A74" s="4"/>
      <c r="B74" s="4"/>
      <c r="C74" s="4"/>
      <c r="D74" s="4"/>
      <c r="E74" s="4"/>
      <c r="F74" s="4"/>
      <c r="G74" s="4"/>
      <c r="H74" s="4"/>
      <c r="I74" s="4"/>
      <c r="J74" s="4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  <c r="AA74" s="4"/>
      <c r="AB74" s="4"/>
      <c r="AC74" s="4"/>
    </row>
    <row r="75" spans="1:29" x14ac:dyDescent="0.2">
      <c r="A75" s="4"/>
      <c r="B75" s="4"/>
      <c r="C75" s="4"/>
      <c r="D75" s="4"/>
      <c r="E75" s="4"/>
      <c r="F75" s="4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  <c r="AA75" s="4"/>
      <c r="AB75" s="4"/>
      <c r="AC75" s="4"/>
    </row>
    <row r="76" spans="1:29" x14ac:dyDescent="0.2">
      <c r="B76" s="4"/>
      <c r="C76" s="4"/>
      <c r="D76" s="4"/>
      <c r="E76" s="4"/>
      <c r="F76" s="4"/>
      <c r="G76" s="4"/>
      <c r="H76" s="4"/>
      <c r="I76" s="4"/>
      <c r="J76" s="4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  <c r="AA76" s="4"/>
      <c r="AB76" s="4"/>
      <c r="AC76" s="4"/>
    </row>
    <row r="77" spans="1:29" x14ac:dyDescent="0.2">
      <c r="A77" s="4"/>
      <c r="F77" s="4"/>
      <c r="G77" s="4"/>
      <c r="H77" s="4"/>
      <c r="I77" s="4"/>
      <c r="J77" s="4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  <c r="AA77" s="4"/>
      <c r="AB77" s="4"/>
      <c r="AC77" s="4"/>
    </row>
    <row r="78" spans="1:29" x14ac:dyDescent="0.2">
      <c r="A78" s="4"/>
      <c r="B78" s="4"/>
      <c r="C78" s="4"/>
      <c r="D78" s="4"/>
      <c r="E78" s="4"/>
      <c r="F78" s="4"/>
      <c r="G78" s="4"/>
      <c r="H78" s="4"/>
      <c r="I78" s="4"/>
      <c r="J78" s="4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  <c r="AA78" s="4"/>
      <c r="AB78" s="4"/>
      <c r="AC78" s="4"/>
    </row>
    <row r="79" spans="1:29" x14ac:dyDescent="0.2">
      <c r="A79" s="4"/>
      <c r="B79" s="4"/>
      <c r="C79" s="4"/>
      <c r="D79" s="4"/>
      <c r="E79" s="4"/>
      <c r="F79" s="4"/>
      <c r="G79" s="4"/>
      <c r="H79" s="4"/>
      <c r="I79" s="4"/>
      <c r="J79" s="4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  <c r="AA79" s="4"/>
      <c r="AB79" s="4"/>
      <c r="AC79" s="4"/>
    </row>
    <row r="80" spans="1:29" x14ac:dyDescent="0.2">
      <c r="A80" s="4"/>
      <c r="B80" s="4"/>
      <c r="C80" s="4"/>
      <c r="D80" s="4"/>
      <c r="E80" s="4"/>
      <c r="F80" s="4"/>
      <c r="G80" s="4"/>
      <c r="H80" s="4"/>
      <c r="I80" s="4"/>
      <c r="J80" s="4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  <c r="AA80" s="4"/>
      <c r="AB80" s="4"/>
      <c r="AC80" s="4"/>
    </row>
    <row r="81" spans="1:29" x14ac:dyDescent="0.2">
      <c r="A81" s="4"/>
      <c r="B81" s="4"/>
      <c r="C81" s="4"/>
      <c r="D81" s="4"/>
      <c r="E81" s="4"/>
      <c r="F81" s="4"/>
      <c r="G81" s="4"/>
      <c r="H81" s="4"/>
      <c r="I81" s="4"/>
      <c r="J81" s="4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  <c r="AA81" s="4"/>
      <c r="AB81" s="4"/>
      <c r="AC81" s="4"/>
    </row>
    <row r="82" spans="1:29" x14ac:dyDescent="0.2">
      <c r="A82" s="4"/>
      <c r="B82" s="4"/>
      <c r="C82" s="4"/>
      <c r="D82" s="4"/>
      <c r="E82" s="4"/>
      <c r="F82" s="4"/>
      <c r="G82" s="4"/>
      <c r="H82" s="4"/>
      <c r="I82" s="4"/>
      <c r="J82" s="4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  <c r="AA82" s="4"/>
      <c r="AB82" s="4"/>
      <c r="AC82" s="4"/>
    </row>
    <row r="83" spans="1:29" x14ac:dyDescent="0.2">
      <c r="A83" s="4"/>
      <c r="B83" s="4"/>
      <c r="C83" s="4"/>
      <c r="D83" s="4"/>
      <c r="E83" s="4"/>
      <c r="F83" s="4"/>
      <c r="G83" s="4"/>
      <c r="H83" s="4"/>
      <c r="I83" s="4"/>
      <c r="J83" s="4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  <c r="AA83" s="4"/>
      <c r="AB83" s="4"/>
      <c r="AC83" s="4"/>
    </row>
    <row r="84" spans="1:29" x14ac:dyDescent="0.2">
      <c r="A84" s="4"/>
      <c r="B84" s="4"/>
      <c r="C84" s="4"/>
      <c r="D84" s="4"/>
      <c r="E84" s="4"/>
      <c r="F84" s="4"/>
      <c r="G84" s="4"/>
      <c r="H84" s="4"/>
      <c r="I84" s="4"/>
      <c r="J84" s="4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  <c r="AA84" s="4"/>
      <c r="AB84" s="4"/>
      <c r="AC84" s="4"/>
    </row>
    <row r="85" spans="1:29" x14ac:dyDescent="0.2">
      <c r="A85" s="4"/>
      <c r="B85" s="4"/>
      <c r="C85" s="4"/>
      <c r="D85" s="4"/>
      <c r="E85" s="4"/>
      <c r="F85" s="4"/>
      <c r="G85" s="4"/>
      <c r="H85" s="4"/>
      <c r="I85" s="4"/>
      <c r="J85" s="4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  <c r="AA85" s="4"/>
      <c r="AB85" s="4"/>
      <c r="AC85" s="4"/>
    </row>
    <row r="86" spans="1:29" x14ac:dyDescent="0.2">
      <c r="A86" s="4"/>
      <c r="B86" s="4"/>
      <c r="C86" s="4"/>
      <c r="D86" s="4"/>
      <c r="E86" s="4"/>
      <c r="F86" s="4"/>
      <c r="G86" s="4"/>
      <c r="H86" s="4"/>
      <c r="I86" s="4"/>
      <c r="J86" s="4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  <c r="AA86" s="4"/>
      <c r="AB86" s="4"/>
      <c r="AC86" s="4"/>
    </row>
    <row r="87" spans="1:29" x14ac:dyDescent="0.2">
      <c r="A87" s="4"/>
      <c r="B87" s="4"/>
      <c r="C87" s="4"/>
      <c r="D87" s="4"/>
      <c r="E87" s="4"/>
      <c r="F87" s="4"/>
      <c r="G87" s="4"/>
      <c r="H87" s="4"/>
      <c r="I87" s="4"/>
      <c r="J87" s="4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  <c r="AA87" s="4"/>
      <c r="AB87" s="4"/>
      <c r="AC87" s="4"/>
    </row>
    <row r="88" spans="1:29" x14ac:dyDescent="0.2">
      <c r="A88" s="4"/>
      <c r="B88" s="4"/>
      <c r="C88" s="4"/>
      <c r="D88" s="4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  <c r="AA88" s="4"/>
      <c r="AB88" s="4"/>
      <c r="AC88" s="4"/>
    </row>
    <row r="89" spans="1:29" x14ac:dyDescent="0.2">
      <c r="A89" s="4"/>
      <c r="B89" s="4"/>
      <c r="C89" s="4"/>
      <c r="D89" s="4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  <c r="AA89" s="4"/>
      <c r="AB89" s="4"/>
      <c r="AC89" s="4"/>
    </row>
    <row r="90" spans="1:29" x14ac:dyDescent="0.2">
      <c r="A90" s="4"/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  <c r="AA90" s="4"/>
      <c r="AB90" s="4"/>
      <c r="AC90" s="4"/>
    </row>
    <row r="91" spans="1:29" x14ac:dyDescent="0.2">
      <c r="A91" s="4"/>
      <c r="B91" s="4"/>
      <c r="C91" s="4"/>
      <c r="D91" s="4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  <c r="AA91" s="4"/>
      <c r="AB91" s="4"/>
      <c r="AC91" s="4"/>
    </row>
    <row r="92" spans="1:29" x14ac:dyDescent="0.2">
      <c r="A92" s="4"/>
      <c r="B92" s="4"/>
      <c r="C92" s="4"/>
      <c r="D92" s="4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  <c r="AA92" s="4"/>
      <c r="AB92" s="4"/>
      <c r="AC92" s="4"/>
    </row>
    <row r="93" spans="1:29" x14ac:dyDescent="0.2">
      <c r="A93" s="4"/>
      <c r="B93" s="4"/>
      <c r="C93" s="4"/>
      <c r="D93" s="4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  <c r="AA93" s="4"/>
      <c r="AB93" s="4"/>
      <c r="AC93" s="4"/>
    </row>
    <row r="94" spans="1:29" x14ac:dyDescent="0.2">
      <c r="A94" s="4"/>
      <c r="B94" s="4"/>
      <c r="C94" s="4"/>
      <c r="D94" s="4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  <c r="AA94" s="4"/>
      <c r="AB94" s="4"/>
      <c r="AC94" s="4"/>
    </row>
    <row r="95" spans="1:29" x14ac:dyDescent="0.2">
      <c r="A95" s="4"/>
      <c r="B95" s="4"/>
      <c r="C95" s="4"/>
      <c r="D95" s="4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  <c r="AA95" s="4"/>
      <c r="AB95" s="4"/>
      <c r="AC95" s="4"/>
    </row>
    <row r="96" spans="1:29" x14ac:dyDescent="0.2">
      <c r="A96" s="4"/>
      <c r="B96" s="4"/>
      <c r="C96" s="4"/>
      <c r="D96" s="4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  <c r="AA96" s="4"/>
      <c r="AB96" s="4"/>
      <c r="AC96" s="4"/>
    </row>
    <row r="97" spans="1:29" x14ac:dyDescent="0.2">
      <c r="A97" s="4"/>
      <c r="B97" s="4"/>
      <c r="C97" s="4"/>
      <c r="D97" s="4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  <c r="AA97" s="4"/>
      <c r="AB97" s="4"/>
      <c r="AC97" s="4"/>
    </row>
    <row r="98" spans="1:29" x14ac:dyDescent="0.2">
      <c r="A98" s="4"/>
      <c r="B98" s="4"/>
      <c r="C98" s="4"/>
      <c r="D98" s="4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  <c r="AA98" s="4"/>
      <c r="AB98" s="4"/>
      <c r="AC98" s="4"/>
    </row>
    <row r="99" spans="1:29" x14ac:dyDescent="0.2">
      <c r="A99" s="4"/>
      <c r="B99" s="4"/>
      <c r="C99" s="4"/>
      <c r="D99" s="4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  <c r="AA99" s="4"/>
      <c r="AB99" s="4"/>
      <c r="AC99" s="4"/>
    </row>
    <row r="100" spans="1:29" x14ac:dyDescent="0.2">
      <c r="A100" s="4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  <c r="AA100" s="4"/>
      <c r="AB100" s="4"/>
      <c r="AC100" s="4"/>
    </row>
    <row r="101" spans="1:29" x14ac:dyDescent="0.2">
      <c r="A101" s="4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  <c r="AA101" s="4"/>
      <c r="AB101" s="4"/>
      <c r="AC101" s="4"/>
    </row>
    <row r="102" spans="1:29" x14ac:dyDescent="0.2">
      <c r="A102" s="4"/>
      <c r="B102" s="4"/>
      <c r="C102" s="4"/>
      <c r="D102" s="4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  <c r="AA102" s="4"/>
      <c r="AB102" s="4"/>
      <c r="AC102" s="4"/>
    </row>
    <row r="103" spans="1:29" x14ac:dyDescent="0.2">
      <c r="A103" s="4"/>
      <c r="B103" s="4"/>
      <c r="C103" s="4"/>
      <c r="D103" s="4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  <c r="AA103" s="4"/>
      <c r="AB103" s="4"/>
      <c r="AC103" s="4"/>
    </row>
    <row r="104" spans="1:29" x14ac:dyDescent="0.2">
      <c r="A104" s="4"/>
      <c r="B104" s="4"/>
      <c r="C104" s="4"/>
      <c r="D104" s="4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  <c r="AA104" s="4"/>
      <c r="AB104" s="4"/>
      <c r="AC104" s="4"/>
    </row>
    <row r="105" spans="1:29" x14ac:dyDescent="0.2">
      <c r="A105" s="4"/>
      <c r="B105" s="4"/>
      <c r="C105" s="4"/>
      <c r="D105" s="4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  <c r="AA105" s="4"/>
      <c r="AB105" s="4"/>
      <c r="AC105" s="4"/>
    </row>
    <row r="106" spans="1:29" x14ac:dyDescent="0.2">
      <c r="A106" s="4"/>
      <c r="B106" s="4"/>
      <c r="C106" s="4"/>
      <c r="D106" s="4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  <c r="AA106" s="4"/>
      <c r="AB106" s="4"/>
      <c r="AC106" s="4"/>
    </row>
    <row r="107" spans="1:29" x14ac:dyDescent="0.2">
      <c r="A107" s="4"/>
      <c r="B107" s="4"/>
      <c r="C107" s="4"/>
      <c r="D107" s="4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  <c r="AA107" s="4"/>
      <c r="AB107" s="4"/>
      <c r="AC107" s="4"/>
    </row>
    <row r="108" spans="1:29" x14ac:dyDescent="0.2">
      <c r="A108" s="4"/>
      <c r="B108" s="4"/>
      <c r="C108" s="4"/>
      <c r="D108" s="4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  <c r="AA108" s="4"/>
      <c r="AB108" s="4"/>
      <c r="AC108" s="4"/>
    </row>
    <row r="109" spans="1:29" x14ac:dyDescent="0.2">
      <c r="A109" s="4"/>
      <c r="B109" s="4"/>
      <c r="C109" s="4"/>
      <c r="D109" s="4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  <c r="AA109" s="4"/>
      <c r="AB109" s="4"/>
      <c r="AC109" s="4"/>
    </row>
    <row r="110" spans="1:29" x14ac:dyDescent="0.2">
      <c r="A110" s="4"/>
      <c r="B110" s="4"/>
      <c r="C110" s="4"/>
      <c r="D110" s="4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  <c r="AA110" s="4"/>
      <c r="AB110" s="4"/>
      <c r="AC110" s="4"/>
    </row>
    <row r="111" spans="1:29" x14ac:dyDescent="0.2">
      <c r="A111" s="4"/>
      <c r="B111" s="4"/>
      <c r="C111" s="4"/>
      <c r="D111" s="4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  <c r="AA111" s="4"/>
      <c r="AB111" s="4"/>
      <c r="AC111" s="4"/>
    </row>
    <row r="112" spans="1:29" x14ac:dyDescent="0.2">
      <c r="A112" s="4"/>
      <c r="B112" s="4"/>
      <c r="C112" s="4"/>
      <c r="D112" s="4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  <c r="AA112" s="4"/>
      <c r="AB112" s="4"/>
      <c r="AC112" s="4"/>
    </row>
    <row r="113" spans="1:29" x14ac:dyDescent="0.2">
      <c r="A113" s="4"/>
      <c r="B113" s="4"/>
      <c r="C113" s="4"/>
      <c r="D113" s="4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  <c r="AA113" s="4"/>
      <c r="AB113" s="4"/>
      <c r="AC113" s="4"/>
    </row>
    <row r="114" spans="1:29" x14ac:dyDescent="0.2">
      <c r="A114" s="4"/>
      <c r="B114" s="4"/>
      <c r="C114" s="4"/>
      <c r="D114" s="4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  <c r="AA114" s="4"/>
      <c r="AB114" s="4"/>
      <c r="AC114" s="4"/>
    </row>
    <row r="115" spans="1:29" x14ac:dyDescent="0.2">
      <c r="A115" s="4"/>
      <c r="B115" s="4"/>
      <c r="C115" s="4"/>
      <c r="D115" s="4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  <c r="AA115" s="4"/>
      <c r="AB115" s="4"/>
      <c r="AC115" s="4"/>
    </row>
    <row r="116" spans="1:29" x14ac:dyDescent="0.2">
      <c r="A116" s="4"/>
      <c r="B116" s="4"/>
      <c r="C116" s="4"/>
      <c r="D116" s="4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  <c r="AA116" s="4"/>
      <c r="AB116" s="4"/>
      <c r="AC116" s="4"/>
    </row>
    <row r="117" spans="1:29" x14ac:dyDescent="0.2">
      <c r="A117" s="4"/>
      <c r="B117" s="4"/>
      <c r="C117" s="4"/>
      <c r="D117" s="4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  <c r="AA117" s="4"/>
      <c r="AB117" s="4"/>
      <c r="AC117" s="4"/>
    </row>
    <row r="118" spans="1:29" x14ac:dyDescent="0.2">
      <c r="A118" s="4"/>
      <c r="B118" s="4"/>
      <c r="C118" s="4"/>
      <c r="D118" s="4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  <c r="AA118" s="4"/>
      <c r="AB118" s="4"/>
      <c r="AC118" s="4"/>
    </row>
    <row r="119" spans="1:29" x14ac:dyDescent="0.2">
      <c r="A119" s="4"/>
      <c r="B119" s="4"/>
      <c r="C119" s="4"/>
      <c r="D119" s="4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  <c r="AA119" s="4"/>
      <c r="AB119" s="4"/>
      <c r="AC119" s="4"/>
    </row>
    <row r="120" spans="1:29" x14ac:dyDescent="0.2">
      <c r="A120" s="4"/>
      <c r="B120" s="4"/>
      <c r="C120" s="4"/>
      <c r="D120" s="4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  <c r="AA120" s="4"/>
      <c r="AB120" s="4"/>
      <c r="AC120" s="4"/>
    </row>
    <row r="121" spans="1:29" x14ac:dyDescent="0.2">
      <c r="A121" s="4"/>
      <c r="B121" s="4"/>
      <c r="C121" s="4"/>
      <c r="D121" s="4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  <c r="AA121" s="4"/>
      <c r="AB121" s="4"/>
      <c r="AC121" s="4"/>
    </row>
    <row r="122" spans="1:29" x14ac:dyDescent="0.2">
      <c r="A122" s="4"/>
      <c r="B122" s="4"/>
      <c r="C122" s="4"/>
      <c r="D122" s="4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  <c r="AA122" s="4"/>
      <c r="AB122" s="4"/>
      <c r="AC122" s="4"/>
    </row>
    <row r="123" spans="1:29" x14ac:dyDescent="0.2">
      <c r="A123" s="4"/>
      <c r="B123" s="4"/>
      <c r="C123" s="4"/>
      <c r="D123" s="4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  <c r="AA123" s="4"/>
      <c r="AB123" s="4"/>
      <c r="AC123" s="4"/>
    </row>
    <row r="124" spans="1:29" x14ac:dyDescent="0.2">
      <c r="A124" s="4"/>
      <c r="B124" s="4"/>
      <c r="C124" s="4"/>
      <c r="D124" s="4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  <c r="AA124" s="4"/>
      <c r="AB124" s="4"/>
      <c r="AC124" s="4"/>
    </row>
    <row r="125" spans="1:29" x14ac:dyDescent="0.2">
      <c r="A125" s="4"/>
      <c r="B125" s="4"/>
      <c r="C125" s="4"/>
      <c r="D125" s="4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  <c r="AA125" s="4"/>
      <c r="AB125" s="4"/>
      <c r="AC125" s="4"/>
    </row>
    <row r="126" spans="1:29" x14ac:dyDescent="0.2">
      <c r="A126" s="4"/>
      <c r="B126" s="4"/>
      <c r="C126" s="4"/>
      <c r="D126" s="4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  <c r="AA126" s="4"/>
      <c r="AB126" s="4"/>
      <c r="AC126" s="4"/>
    </row>
    <row r="127" spans="1:29" x14ac:dyDescent="0.2">
      <c r="A127" s="4"/>
      <c r="B127" s="4"/>
      <c r="C127" s="4"/>
      <c r="D127" s="4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  <c r="AA127" s="4"/>
      <c r="AB127" s="4"/>
      <c r="AC127" s="4"/>
    </row>
    <row r="128" spans="1:29" x14ac:dyDescent="0.2">
      <c r="A128" s="4"/>
      <c r="B128" s="4"/>
      <c r="C128" s="4"/>
      <c r="D128" s="4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  <c r="AA128" s="4"/>
      <c r="AB128" s="4"/>
      <c r="AC128" s="4"/>
    </row>
    <row r="129" spans="1:29" x14ac:dyDescent="0.2">
      <c r="A129" s="4"/>
      <c r="B129" s="4"/>
      <c r="C129" s="4"/>
      <c r="D129" s="4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  <c r="AA129" s="4"/>
      <c r="AB129" s="4"/>
      <c r="AC129" s="4"/>
    </row>
    <row r="130" spans="1:29" x14ac:dyDescent="0.2">
      <c r="A130" s="4"/>
      <c r="B130" s="4"/>
      <c r="C130" s="4"/>
      <c r="D130" s="4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  <c r="AA130" s="4"/>
      <c r="AB130" s="4"/>
      <c r="AC130" s="4"/>
    </row>
    <row r="131" spans="1:29" x14ac:dyDescent="0.2">
      <c r="A131" s="4"/>
      <c r="B131" s="4"/>
      <c r="C131" s="4"/>
      <c r="D131" s="4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  <c r="AA131" s="4"/>
      <c r="AB131" s="4"/>
      <c r="AC131" s="4"/>
    </row>
    <row r="132" spans="1:29" x14ac:dyDescent="0.2">
      <c r="A132" s="4"/>
      <c r="B132" s="4"/>
      <c r="C132" s="4"/>
      <c r="D132" s="4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  <c r="AA132" s="4"/>
      <c r="AB132" s="4"/>
      <c r="AC132" s="4"/>
    </row>
    <row r="133" spans="1:29" x14ac:dyDescent="0.2">
      <c r="A133" s="4"/>
      <c r="B133" s="4"/>
      <c r="C133" s="4"/>
      <c r="D133" s="4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  <c r="AA133" s="4"/>
      <c r="AB133" s="4"/>
      <c r="AC133" s="4"/>
    </row>
    <row r="134" spans="1:29" x14ac:dyDescent="0.2">
      <c r="A134" s="4"/>
      <c r="B134" s="4"/>
      <c r="C134" s="4"/>
      <c r="D134" s="4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  <c r="AA134" s="4"/>
      <c r="AB134" s="4"/>
      <c r="AC134" s="4"/>
    </row>
    <row r="135" spans="1:29" x14ac:dyDescent="0.2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  <c r="AA135" s="4"/>
      <c r="AB135" s="4"/>
      <c r="AC135" s="4"/>
    </row>
    <row r="136" spans="1:29" x14ac:dyDescent="0.2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  <c r="AA136" s="4"/>
      <c r="AB136" s="4"/>
      <c r="AC136" s="4"/>
    </row>
    <row r="137" spans="1:29" x14ac:dyDescent="0.2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  <c r="AA137" s="4"/>
      <c r="AB137" s="4"/>
      <c r="AC137" s="4"/>
    </row>
    <row r="138" spans="1:29" x14ac:dyDescent="0.2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  <c r="AA138" s="4"/>
      <c r="AB138" s="4"/>
      <c r="AC138" s="4"/>
    </row>
    <row r="139" spans="1:29" x14ac:dyDescent="0.2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  <c r="AA139" s="4"/>
      <c r="AB139" s="4"/>
      <c r="AC139" s="4"/>
    </row>
    <row r="140" spans="1:29" x14ac:dyDescent="0.2">
      <c r="A140" s="4"/>
      <c r="B140" s="4"/>
      <c r="C140" s="4"/>
      <c r="D140" s="4"/>
      <c r="E140" s="4"/>
      <c r="F140" s="4"/>
      <c r="G140" s="4"/>
      <c r="H140" s="4"/>
      <c r="I140" s="4"/>
      <c r="J140" s="4"/>
      <c r="L140" s="4"/>
      <c r="M140" s="4"/>
      <c r="N140" s="4"/>
      <c r="O140" s="4"/>
      <c r="P140" s="4"/>
      <c r="Q140" s="4"/>
      <c r="R140" s="4"/>
      <c r="S140" s="4"/>
      <c r="T140" s="4"/>
      <c r="U140" s="4"/>
      <c r="V140" s="4"/>
      <c r="W140" s="4"/>
      <c r="X140" s="4"/>
      <c r="Y140" s="4"/>
      <c r="Z140" s="4"/>
      <c r="AA140" s="4"/>
      <c r="AB140" s="4"/>
      <c r="AC140" s="4"/>
    </row>
    <row r="141" spans="1:29" x14ac:dyDescent="0.2">
      <c r="A141" s="4"/>
      <c r="B141" s="4"/>
      <c r="C141" s="4"/>
      <c r="D141" s="4"/>
      <c r="E141" s="4"/>
      <c r="F141" s="4"/>
      <c r="G141" s="4"/>
      <c r="H141" s="4"/>
      <c r="I141" s="4"/>
      <c r="Q141" s="4"/>
      <c r="R141" s="4"/>
      <c r="S141" s="4"/>
      <c r="T141" s="4"/>
      <c r="Z141" s="4"/>
      <c r="AA141" s="4"/>
      <c r="AB141" s="4"/>
      <c r="AC141" s="4"/>
    </row>
    <row r="142" spans="1:29" x14ac:dyDescent="0.2">
      <c r="A142" s="4"/>
      <c r="B142" s="4"/>
      <c r="C142" s="4"/>
      <c r="D142" s="4"/>
      <c r="E142" s="4"/>
      <c r="F142" s="4"/>
      <c r="G142" s="4"/>
      <c r="H142" s="4"/>
      <c r="I142" s="4"/>
      <c r="Q142" s="4"/>
      <c r="R142" s="4"/>
      <c r="S142" s="4"/>
      <c r="T142" s="4"/>
      <c r="Z142" s="4"/>
      <c r="AA142" s="4"/>
      <c r="AB142" s="4"/>
      <c r="AC142" s="4"/>
    </row>
    <row r="143" spans="1:29" x14ac:dyDescent="0.2">
      <c r="A143" s="4"/>
      <c r="B143" s="4"/>
      <c r="C143" s="4"/>
      <c r="D143" s="4"/>
      <c r="E143" s="4"/>
      <c r="F143" s="4"/>
      <c r="G143" s="4"/>
      <c r="H143" s="4"/>
      <c r="I143" s="4"/>
      <c r="Q143" s="4"/>
      <c r="R143" s="4"/>
      <c r="S143" s="4"/>
      <c r="T143" s="4"/>
      <c r="Z143" s="4"/>
      <c r="AA143" s="4"/>
      <c r="AB143" s="4"/>
      <c r="AC143" s="4"/>
    </row>
    <row r="144" spans="1:29" x14ac:dyDescent="0.2">
      <c r="A144" s="4"/>
      <c r="B144" s="4"/>
      <c r="C144" s="4"/>
      <c r="D144" s="4"/>
      <c r="E144" s="4"/>
      <c r="F144" s="4"/>
      <c r="G144" s="4"/>
      <c r="H144" s="4"/>
      <c r="I144" s="4"/>
      <c r="Q144" s="4"/>
      <c r="R144" s="4"/>
      <c r="S144" s="4"/>
      <c r="T144" s="4"/>
      <c r="Z144" s="4"/>
      <c r="AA144" s="4"/>
      <c r="AB144" s="4"/>
      <c r="AC144" s="4"/>
    </row>
    <row r="145" spans="1:28" s="2" customFormat="1" x14ac:dyDescent="0.2">
      <c r="A145" s="3"/>
      <c r="B145" s="4"/>
      <c r="C145" s="4"/>
      <c r="D145" s="4"/>
      <c r="E145" s="4"/>
      <c r="F145" s="4"/>
      <c r="G145" s="4"/>
      <c r="H145" s="4"/>
      <c r="I145" s="4"/>
      <c r="Q145" s="4"/>
      <c r="R145" s="4"/>
      <c r="S145" s="4"/>
      <c r="Z145" s="4"/>
      <c r="AA145" s="4"/>
      <c r="AB145" s="4"/>
    </row>
    <row r="146" spans="1:28" s="2" customFormat="1" x14ac:dyDescent="0.2">
      <c r="A146" s="3"/>
      <c r="B146" s="3"/>
    </row>
    <row r="147" spans="1:28" s="2" customFormat="1" x14ac:dyDescent="0.2">
      <c r="A147" s="3"/>
      <c r="B147" s="3"/>
    </row>
    <row r="148" spans="1:28" s="2" customFormat="1" x14ac:dyDescent="0.2">
      <c r="A148" s="3"/>
      <c r="B148" s="3"/>
    </row>
    <row r="149" spans="1:28" s="2" customFormat="1" x14ac:dyDescent="0.2">
      <c r="A149" s="3"/>
      <c r="B149" s="3"/>
    </row>
    <row r="150" spans="1:28" s="2" customFormat="1" x14ac:dyDescent="0.2">
      <c r="A150" s="3"/>
      <c r="B150" s="3"/>
    </row>
    <row r="151" spans="1:28" s="2" customFormat="1" x14ac:dyDescent="0.2">
      <c r="A151" s="3"/>
      <c r="B151" s="3"/>
    </row>
    <row r="152" spans="1:28" s="2" customFormat="1" x14ac:dyDescent="0.2">
      <c r="A152" s="3"/>
      <c r="B152" s="3"/>
    </row>
    <row r="153" spans="1:28" s="2" customFormat="1" x14ac:dyDescent="0.2">
      <c r="A153" s="3"/>
      <c r="B153" s="3"/>
    </row>
    <row r="154" spans="1:28" s="2" customFormat="1" x14ac:dyDescent="0.2">
      <c r="A154" s="3"/>
      <c r="B154" s="3"/>
    </row>
    <row r="155" spans="1:28" s="2" customFormat="1" x14ac:dyDescent="0.2">
      <c r="A155" s="3"/>
      <c r="B155" s="3"/>
    </row>
    <row r="156" spans="1:28" s="2" customFormat="1" x14ac:dyDescent="0.2">
      <c r="A156" s="3"/>
      <c r="B156" s="3"/>
    </row>
    <row r="157" spans="1:28" s="2" customFormat="1" x14ac:dyDescent="0.2">
      <c r="A157" s="3"/>
      <c r="B157" s="3"/>
    </row>
    <row r="158" spans="1:28" s="2" customFormat="1" x14ac:dyDescent="0.2">
      <c r="A158" s="3"/>
      <c r="B158" s="3"/>
    </row>
    <row r="159" spans="1:28" s="2" customFormat="1" x14ac:dyDescent="0.2">
      <c r="A159" s="3"/>
      <c r="B159" s="3"/>
    </row>
    <row r="160" spans="1:28" s="2" customFormat="1" x14ac:dyDescent="0.2">
      <c r="A160" s="3"/>
      <c r="B160" s="3"/>
    </row>
    <row r="161" spans="1:2" s="2" customFormat="1" x14ac:dyDescent="0.2">
      <c r="A161" s="3"/>
      <c r="B161" s="3"/>
    </row>
    <row r="162" spans="1:2" s="2" customFormat="1" x14ac:dyDescent="0.2">
      <c r="A162" s="3"/>
      <c r="B162" s="3"/>
    </row>
    <row r="163" spans="1:2" s="2" customFormat="1" x14ac:dyDescent="0.2">
      <c r="A163" s="3"/>
      <c r="B163" s="3"/>
    </row>
    <row r="164" spans="1:2" s="2" customFormat="1" x14ac:dyDescent="0.2">
      <c r="A164" s="3"/>
      <c r="B164" s="3"/>
    </row>
    <row r="165" spans="1:2" s="2" customFormat="1" x14ac:dyDescent="0.2">
      <c r="A165" s="3"/>
      <c r="B165" s="3"/>
    </row>
    <row r="166" spans="1:2" s="2" customFormat="1" x14ac:dyDescent="0.2">
      <c r="A166" s="3"/>
      <c r="B166" s="3"/>
    </row>
    <row r="167" spans="1:2" s="2" customFormat="1" x14ac:dyDescent="0.2">
      <c r="A167" s="3"/>
      <c r="B167" s="3"/>
    </row>
    <row r="168" spans="1:2" s="2" customFormat="1" x14ac:dyDescent="0.2">
      <c r="A168" s="3"/>
      <c r="B168" s="3"/>
    </row>
    <row r="169" spans="1:2" s="2" customFormat="1" x14ac:dyDescent="0.2">
      <c r="A169" s="3"/>
      <c r="B169" s="3"/>
    </row>
    <row r="170" spans="1:2" s="2" customFormat="1" x14ac:dyDescent="0.2">
      <c r="A170" s="3"/>
      <c r="B170" s="3"/>
    </row>
    <row r="171" spans="1:2" s="2" customFormat="1" x14ac:dyDescent="0.2">
      <c r="A171" s="3"/>
      <c r="B171" s="3"/>
    </row>
    <row r="172" spans="1:2" s="2" customFormat="1" x14ac:dyDescent="0.2">
      <c r="A172" s="3"/>
      <c r="B172" s="3"/>
    </row>
    <row r="173" spans="1:2" s="2" customFormat="1" x14ac:dyDescent="0.2">
      <c r="A173" s="3"/>
      <c r="B173" s="3"/>
    </row>
    <row r="174" spans="1:2" s="2" customFormat="1" x14ac:dyDescent="0.2">
      <c r="A174" s="3"/>
      <c r="B174" s="3"/>
    </row>
    <row r="175" spans="1:2" s="2" customFormat="1" x14ac:dyDescent="0.2">
      <c r="A175" s="3"/>
      <c r="B175" s="3"/>
    </row>
    <row r="176" spans="1:2" s="2" customFormat="1" x14ac:dyDescent="0.2">
      <c r="A176" s="3"/>
      <c r="B176" s="3"/>
    </row>
    <row r="177" spans="1:2" s="2" customFormat="1" x14ac:dyDescent="0.2">
      <c r="A177" s="3"/>
      <c r="B177" s="3"/>
    </row>
    <row r="178" spans="1:2" s="2" customFormat="1" x14ac:dyDescent="0.2">
      <c r="A178" s="3"/>
      <c r="B178" s="3"/>
    </row>
    <row r="179" spans="1:2" s="2" customFormat="1" x14ac:dyDescent="0.2">
      <c r="A179" s="3"/>
      <c r="B179" s="3"/>
    </row>
    <row r="180" spans="1:2" s="2" customFormat="1" x14ac:dyDescent="0.2">
      <c r="A180" s="3"/>
      <c r="B180" s="3"/>
    </row>
    <row r="181" spans="1:2" s="2" customFormat="1" x14ac:dyDescent="0.2">
      <c r="A181" s="3"/>
      <c r="B181" s="3"/>
    </row>
    <row r="182" spans="1:2" s="2" customFormat="1" x14ac:dyDescent="0.2">
      <c r="A182" s="3"/>
      <c r="B182" s="3"/>
    </row>
    <row r="183" spans="1:2" s="2" customFormat="1" x14ac:dyDescent="0.2">
      <c r="A183" s="3"/>
      <c r="B183" s="3"/>
    </row>
    <row r="184" spans="1:2" s="2" customFormat="1" x14ac:dyDescent="0.2">
      <c r="A184" s="3"/>
      <c r="B184" s="3"/>
    </row>
    <row r="185" spans="1:2" s="2" customFormat="1" x14ac:dyDescent="0.2">
      <c r="A185" s="3"/>
      <c r="B185" s="3"/>
    </row>
    <row r="186" spans="1:2" s="2" customFormat="1" x14ac:dyDescent="0.2">
      <c r="A186" s="3"/>
      <c r="B186" s="3"/>
    </row>
    <row r="187" spans="1:2" s="2" customFormat="1" x14ac:dyDescent="0.2">
      <c r="A187" s="3"/>
      <c r="B187" s="3"/>
    </row>
    <row r="188" spans="1:2" s="2" customFormat="1" x14ac:dyDescent="0.2">
      <c r="A188" s="3"/>
      <c r="B188" s="3"/>
    </row>
    <row r="189" spans="1:2" s="2" customFormat="1" x14ac:dyDescent="0.2">
      <c r="A189" s="3"/>
      <c r="B189" s="3"/>
    </row>
    <row r="190" spans="1:2" s="2" customFormat="1" x14ac:dyDescent="0.2">
      <c r="A190" s="3"/>
      <c r="B190" s="3"/>
    </row>
    <row r="191" spans="1:2" s="2" customFormat="1" x14ac:dyDescent="0.2">
      <c r="A191" s="3"/>
      <c r="B191" s="3"/>
    </row>
    <row r="192" spans="1:2" s="2" customFormat="1" x14ac:dyDescent="0.2">
      <c r="A192" s="3"/>
      <c r="B192" s="3"/>
    </row>
    <row r="193" spans="1:2" s="2" customFormat="1" x14ac:dyDescent="0.2">
      <c r="A193" s="3"/>
      <c r="B193" s="3"/>
    </row>
    <row r="194" spans="1:2" s="2" customFormat="1" x14ac:dyDescent="0.2">
      <c r="A194" s="3"/>
      <c r="B194" s="3"/>
    </row>
    <row r="195" spans="1:2" s="2" customFormat="1" x14ac:dyDescent="0.2">
      <c r="A195" s="3"/>
      <c r="B195" s="3"/>
    </row>
    <row r="196" spans="1:2" s="2" customFormat="1" x14ac:dyDescent="0.2">
      <c r="A196" s="3"/>
      <c r="B196" s="3"/>
    </row>
    <row r="197" spans="1:2" s="2" customFormat="1" x14ac:dyDescent="0.2">
      <c r="A197" s="3"/>
      <c r="B197" s="3"/>
    </row>
    <row r="198" spans="1:2" s="2" customFormat="1" x14ac:dyDescent="0.2">
      <c r="A198" s="3"/>
      <c r="B198" s="3"/>
    </row>
    <row r="199" spans="1:2" s="2" customFormat="1" x14ac:dyDescent="0.2">
      <c r="A199" s="3"/>
      <c r="B199" s="3"/>
    </row>
    <row r="200" spans="1:2" s="2" customFormat="1" x14ac:dyDescent="0.2">
      <c r="A200" s="3"/>
      <c r="B200" s="3"/>
    </row>
    <row r="201" spans="1:2" s="2" customFormat="1" x14ac:dyDescent="0.2">
      <c r="A201" s="3"/>
      <c r="B201" s="3"/>
    </row>
    <row r="202" spans="1:2" s="2" customFormat="1" x14ac:dyDescent="0.2">
      <c r="A202" s="3"/>
      <c r="B202" s="3"/>
    </row>
    <row r="203" spans="1:2" s="2" customFormat="1" x14ac:dyDescent="0.2">
      <c r="A203" s="3"/>
      <c r="B203" s="3"/>
    </row>
    <row r="204" spans="1:2" s="2" customFormat="1" x14ac:dyDescent="0.2">
      <c r="A204" s="3"/>
      <c r="B204" s="3"/>
    </row>
    <row r="205" spans="1:2" s="2" customFormat="1" x14ac:dyDescent="0.2">
      <c r="A205" s="3"/>
      <c r="B205" s="3"/>
    </row>
    <row r="206" spans="1:2" s="2" customFormat="1" x14ac:dyDescent="0.2">
      <c r="A206" s="3"/>
      <c r="B206" s="3"/>
    </row>
    <row r="207" spans="1:2" s="2" customFormat="1" x14ac:dyDescent="0.2">
      <c r="A207" s="3"/>
      <c r="B207" s="3"/>
    </row>
    <row r="208" spans="1:2" s="2" customFormat="1" x14ac:dyDescent="0.2">
      <c r="A208" s="3"/>
      <c r="B208" s="3"/>
    </row>
    <row r="209" spans="1:2" s="2" customFormat="1" x14ac:dyDescent="0.2">
      <c r="A209" s="3"/>
      <c r="B209" s="3"/>
    </row>
    <row r="210" spans="1:2" s="2" customFormat="1" x14ac:dyDescent="0.2">
      <c r="A210" s="3"/>
      <c r="B210" s="3"/>
    </row>
    <row r="211" spans="1:2" s="2" customFormat="1" x14ac:dyDescent="0.2">
      <c r="A211" s="3"/>
      <c r="B211" s="3"/>
    </row>
    <row r="212" spans="1:2" s="2" customFormat="1" x14ac:dyDescent="0.2">
      <c r="A212" s="3"/>
      <c r="B212" s="3"/>
    </row>
    <row r="213" spans="1:2" s="2" customFormat="1" x14ac:dyDescent="0.2">
      <c r="A213" s="3"/>
      <c r="B213" s="3"/>
    </row>
    <row r="214" spans="1:2" s="2" customFormat="1" x14ac:dyDescent="0.2">
      <c r="A214" s="3"/>
      <c r="B214" s="3"/>
    </row>
    <row r="215" spans="1:2" s="2" customFormat="1" x14ac:dyDescent="0.2">
      <c r="A215" s="3"/>
      <c r="B215" s="3"/>
    </row>
    <row r="216" spans="1:2" s="2" customFormat="1" x14ac:dyDescent="0.2">
      <c r="A216" s="3"/>
      <c r="B216" s="3"/>
    </row>
    <row r="217" spans="1:2" s="2" customFormat="1" x14ac:dyDescent="0.2">
      <c r="A217" s="3"/>
      <c r="B217" s="3"/>
    </row>
    <row r="218" spans="1:2" s="2" customFormat="1" x14ac:dyDescent="0.2">
      <c r="A218" s="3"/>
      <c r="B218" s="3"/>
    </row>
    <row r="219" spans="1:2" s="2" customFormat="1" x14ac:dyDescent="0.2">
      <c r="A219" s="3"/>
      <c r="B219" s="3"/>
    </row>
    <row r="220" spans="1:2" s="2" customFormat="1" x14ac:dyDescent="0.2">
      <c r="A220" s="3"/>
      <c r="B220" s="3"/>
    </row>
    <row r="221" spans="1:2" s="2" customFormat="1" x14ac:dyDescent="0.2">
      <c r="A221" s="3"/>
      <c r="B221" s="3"/>
    </row>
    <row r="222" spans="1:2" s="2" customFormat="1" x14ac:dyDescent="0.2">
      <c r="A222" s="3"/>
      <c r="B222" s="3"/>
    </row>
    <row r="223" spans="1:2" s="2" customFormat="1" x14ac:dyDescent="0.2">
      <c r="A223" s="3"/>
      <c r="B223" s="3"/>
    </row>
    <row r="224" spans="1:2" s="2" customFormat="1" x14ac:dyDescent="0.2">
      <c r="A224" s="3"/>
      <c r="B224" s="3"/>
    </row>
    <row r="225" spans="1:2" s="2" customFormat="1" x14ac:dyDescent="0.2">
      <c r="A225" s="3"/>
      <c r="B225" s="3"/>
    </row>
    <row r="226" spans="1:2" s="2" customFormat="1" x14ac:dyDescent="0.2">
      <c r="A226" s="3"/>
      <c r="B226" s="3"/>
    </row>
    <row r="227" spans="1:2" s="2" customFormat="1" x14ac:dyDescent="0.2">
      <c r="A227" s="3"/>
      <c r="B227" s="3"/>
    </row>
    <row r="228" spans="1:2" s="2" customFormat="1" x14ac:dyDescent="0.2">
      <c r="A228" s="3"/>
      <c r="B228" s="3"/>
    </row>
    <row r="229" spans="1:2" s="2" customFormat="1" x14ac:dyDescent="0.2">
      <c r="A229" s="3"/>
      <c r="B229" s="3"/>
    </row>
    <row r="230" spans="1:2" s="2" customFormat="1" x14ac:dyDescent="0.2">
      <c r="A230" s="3"/>
      <c r="B230" s="3"/>
    </row>
    <row r="231" spans="1:2" s="2" customFormat="1" x14ac:dyDescent="0.2">
      <c r="A231" s="3"/>
      <c r="B231" s="3"/>
    </row>
    <row r="232" spans="1:2" s="2" customFormat="1" x14ac:dyDescent="0.2">
      <c r="A232" s="3"/>
      <c r="B232" s="3"/>
    </row>
    <row r="233" spans="1:2" s="2" customFormat="1" x14ac:dyDescent="0.2">
      <c r="A233" s="3"/>
      <c r="B233" s="3"/>
    </row>
    <row r="234" spans="1:2" s="2" customFormat="1" x14ac:dyDescent="0.2">
      <c r="A234" s="3"/>
      <c r="B234" s="3"/>
    </row>
    <row r="235" spans="1:2" s="2" customFormat="1" x14ac:dyDescent="0.2">
      <c r="A235" s="3"/>
      <c r="B235" s="3"/>
    </row>
    <row r="236" spans="1:2" s="2" customFormat="1" x14ac:dyDescent="0.2">
      <c r="A236" s="3"/>
      <c r="B236" s="3"/>
    </row>
    <row r="237" spans="1:2" s="2" customFormat="1" x14ac:dyDescent="0.2">
      <c r="A237" s="3"/>
      <c r="B237" s="3"/>
    </row>
    <row r="238" spans="1:2" s="2" customFormat="1" x14ac:dyDescent="0.2">
      <c r="A238" s="3"/>
      <c r="B238" s="3"/>
    </row>
    <row r="239" spans="1:2" s="2" customFormat="1" x14ac:dyDescent="0.2">
      <c r="A239" s="3"/>
      <c r="B239" s="3"/>
    </row>
    <row r="240" spans="1:2" s="2" customFormat="1" x14ac:dyDescent="0.2">
      <c r="A240" s="3"/>
      <c r="B240" s="3"/>
    </row>
    <row r="241" spans="1:2" s="2" customFormat="1" x14ac:dyDescent="0.2">
      <c r="A241" s="3"/>
      <c r="B241" s="3"/>
    </row>
    <row r="242" spans="1:2" s="2" customFormat="1" x14ac:dyDescent="0.2">
      <c r="A242" s="3"/>
      <c r="B242" s="3"/>
    </row>
    <row r="243" spans="1:2" s="2" customFormat="1" x14ac:dyDescent="0.2">
      <c r="A243" s="3"/>
      <c r="B243" s="3"/>
    </row>
    <row r="244" spans="1:2" s="2" customFormat="1" x14ac:dyDescent="0.2">
      <c r="A244" s="3"/>
      <c r="B244" s="3"/>
    </row>
    <row r="245" spans="1:2" s="2" customFormat="1" x14ac:dyDescent="0.2">
      <c r="A245" s="3"/>
      <c r="B245" s="3"/>
    </row>
    <row r="246" spans="1:2" s="2" customFormat="1" x14ac:dyDescent="0.2">
      <c r="A246" s="3"/>
      <c r="B246" s="3"/>
    </row>
    <row r="247" spans="1:2" s="2" customFormat="1" x14ac:dyDescent="0.2">
      <c r="A247" s="3"/>
      <c r="B247" s="3"/>
    </row>
    <row r="248" spans="1:2" s="2" customFormat="1" x14ac:dyDescent="0.2">
      <c r="A248" s="3"/>
      <c r="B248" s="3"/>
    </row>
    <row r="249" spans="1:2" s="2" customFormat="1" x14ac:dyDescent="0.2">
      <c r="A249" s="3"/>
      <c r="B249" s="3"/>
    </row>
    <row r="250" spans="1:2" s="2" customFormat="1" x14ac:dyDescent="0.2">
      <c r="A250" s="3"/>
      <c r="B250" s="3"/>
    </row>
    <row r="251" spans="1:2" s="2" customFormat="1" x14ac:dyDescent="0.2">
      <c r="A251" s="3"/>
      <c r="B251" s="3"/>
    </row>
    <row r="252" spans="1:2" s="2" customFormat="1" x14ac:dyDescent="0.2">
      <c r="A252" s="3"/>
      <c r="B252" s="3"/>
    </row>
    <row r="253" spans="1:2" s="2" customFormat="1" x14ac:dyDescent="0.2">
      <c r="A253" s="3"/>
      <c r="B253" s="3"/>
    </row>
    <row r="254" spans="1:2" s="2" customFormat="1" x14ac:dyDescent="0.2">
      <c r="A254" s="3"/>
      <c r="B254" s="3"/>
    </row>
    <row r="255" spans="1:2" s="2" customFormat="1" x14ac:dyDescent="0.2">
      <c r="A255" s="3"/>
      <c r="B255" s="3"/>
    </row>
    <row r="256" spans="1:2" s="2" customFormat="1" x14ac:dyDescent="0.2">
      <c r="A256" s="3"/>
      <c r="B256" s="3"/>
    </row>
    <row r="257" spans="1:2" s="2" customFormat="1" x14ac:dyDescent="0.2">
      <c r="A257" s="3"/>
      <c r="B257" s="3"/>
    </row>
    <row r="258" spans="1:2" s="2" customFormat="1" x14ac:dyDescent="0.2">
      <c r="A258" s="3"/>
      <c r="B258" s="3"/>
    </row>
    <row r="259" spans="1:2" s="2" customFormat="1" x14ac:dyDescent="0.2">
      <c r="A259" s="3"/>
      <c r="B259" s="3"/>
    </row>
    <row r="260" spans="1:2" s="2" customFormat="1" x14ac:dyDescent="0.2">
      <c r="A260" s="3"/>
      <c r="B260" s="3"/>
    </row>
    <row r="261" spans="1:2" s="2" customFormat="1" x14ac:dyDescent="0.2">
      <c r="A261" s="3"/>
      <c r="B261" s="3"/>
    </row>
    <row r="262" spans="1:2" s="2" customFormat="1" x14ac:dyDescent="0.2">
      <c r="A262" s="3"/>
      <c r="B262" s="3"/>
    </row>
    <row r="263" spans="1:2" s="2" customFormat="1" x14ac:dyDescent="0.2">
      <c r="A263" s="3"/>
      <c r="B263" s="3"/>
    </row>
    <row r="264" spans="1:2" s="2" customFormat="1" x14ac:dyDescent="0.2">
      <c r="A264" s="3"/>
      <c r="B264" s="3"/>
    </row>
    <row r="265" spans="1:2" s="2" customFormat="1" x14ac:dyDescent="0.2">
      <c r="A265" s="3"/>
      <c r="B265" s="3"/>
    </row>
    <row r="266" spans="1:2" s="2" customFormat="1" x14ac:dyDescent="0.2">
      <c r="A266" s="3"/>
      <c r="B266" s="3"/>
    </row>
    <row r="267" spans="1:2" s="2" customFormat="1" x14ac:dyDescent="0.2">
      <c r="A267" s="3"/>
      <c r="B267" s="3"/>
    </row>
    <row r="268" spans="1:2" s="2" customFormat="1" x14ac:dyDescent="0.2">
      <c r="A268" s="3"/>
      <c r="B268" s="3"/>
    </row>
    <row r="269" spans="1:2" s="2" customFormat="1" x14ac:dyDescent="0.2">
      <c r="A269" s="3"/>
      <c r="B269" s="3"/>
    </row>
    <row r="270" spans="1:2" s="2" customFormat="1" x14ac:dyDescent="0.2">
      <c r="A270" s="3"/>
      <c r="B270" s="3"/>
    </row>
    <row r="271" spans="1:2" s="2" customFormat="1" x14ac:dyDescent="0.2">
      <c r="A271" s="3"/>
      <c r="B271" s="3"/>
    </row>
    <row r="272" spans="1:2" s="2" customFormat="1" x14ac:dyDescent="0.2">
      <c r="A272" s="3"/>
      <c r="B272" s="3"/>
    </row>
    <row r="273" spans="1:2" s="2" customFormat="1" x14ac:dyDescent="0.2">
      <c r="A273" s="3"/>
      <c r="B273" s="3"/>
    </row>
    <row r="274" spans="1:2" s="2" customFormat="1" x14ac:dyDescent="0.2">
      <c r="A274" s="3"/>
      <c r="B274" s="3"/>
    </row>
    <row r="275" spans="1:2" s="2" customFormat="1" x14ac:dyDescent="0.2">
      <c r="A275" s="3"/>
      <c r="B275" s="3"/>
    </row>
    <row r="276" spans="1:2" s="2" customFormat="1" x14ac:dyDescent="0.2">
      <c r="A276" s="3"/>
      <c r="B276" s="3"/>
    </row>
    <row r="277" spans="1:2" s="2" customFormat="1" x14ac:dyDescent="0.2">
      <c r="A277" s="3"/>
      <c r="B277" s="3"/>
    </row>
    <row r="278" spans="1:2" s="2" customFormat="1" x14ac:dyDescent="0.2">
      <c r="A278" s="3"/>
      <c r="B278" s="3"/>
    </row>
    <row r="279" spans="1:2" s="2" customFormat="1" x14ac:dyDescent="0.2">
      <c r="A279" s="3"/>
      <c r="B279" s="3"/>
    </row>
    <row r="280" spans="1:2" s="2" customFormat="1" x14ac:dyDescent="0.2">
      <c r="A280" s="3"/>
      <c r="B280" s="3"/>
    </row>
    <row r="281" spans="1:2" s="2" customFormat="1" x14ac:dyDescent="0.2">
      <c r="A281" s="3"/>
      <c r="B281" s="3"/>
    </row>
    <row r="282" spans="1:2" s="2" customFormat="1" x14ac:dyDescent="0.2">
      <c r="A282" s="3"/>
      <c r="B282" s="3"/>
    </row>
    <row r="283" spans="1:2" s="2" customFormat="1" x14ac:dyDescent="0.2">
      <c r="A283" s="3"/>
      <c r="B283" s="3"/>
    </row>
    <row r="284" spans="1:2" s="2" customFormat="1" x14ac:dyDescent="0.2">
      <c r="A284" s="3"/>
      <c r="B284" s="3"/>
    </row>
    <row r="285" spans="1:2" s="2" customFormat="1" x14ac:dyDescent="0.2">
      <c r="A285" s="3"/>
      <c r="B285" s="3"/>
    </row>
    <row r="286" spans="1:2" s="2" customFormat="1" x14ac:dyDescent="0.2">
      <c r="A286" s="3"/>
      <c r="B286" s="3"/>
    </row>
    <row r="287" spans="1:2" s="2" customFormat="1" x14ac:dyDescent="0.2">
      <c r="A287" s="3"/>
      <c r="B287" s="3"/>
    </row>
    <row r="288" spans="1:2" s="2" customFormat="1" x14ac:dyDescent="0.2">
      <c r="A288" s="3"/>
      <c r="B288" s="3"/>
    </row>
    <row r="289" spans="1:2" s="2" customFormat="1" x14ac:dyDescent="0.2">
      <c r="A289" s="3"/>
      <c r="B289" s="3"/>
    </row>
    <row r="290" spans="1:2" s="2" customFormat="1" x14ac:dyDescent="0.2">
      <c r="A290" s="3"/>
      <c r="B290" s="3"/>
    </row>
    <row r="291" spans="1:2" s="2" customFormat="1" x14ac:dyDescent="0.2">
      <c r="A291" s="3"/>
      <c r="B291" s="3"/>
    </row>
    <row r="292" spans="1:2" s="2" customFormat="1" x14ac:dyDescent="0.2">
      <c r="A292" s="3"/>
      <c r="B292" s="3"/>
    </row>
    <row r="293" spans="1:2" s="2" customFormat="1" x14ac:dyDescent="0.2">
      <c r="A293" s="3"/>
      <c r="B293" s="3"/>
    </row>
    <row r="294" spans="1:2" s="2" customFormat="1" x14ac:dyDescent="0.2">
      <c r="A294" s="3"/>
      <c r="B294" s="3"/>
    </row>
    <row r="295" spans="1:2" s="2" customFormat="1" x14ac:dyDescent="0.2">
      <c r="A295" s="3"/>
      <c r="B295" s="3"/>
    </row>
    <row r="296" spans="1:2" s="2" customFormat="1" x14ac:dyDescent="0.2">
      <c r="A296" s="3"/>
      <c r="B296" s="3"/>
    </row>
    <row r="297" spans="1:2" s="2" customFormat="1" x14ac:dyDescent="0.2">
      <c r="A297" s="3"/>
      <c r="B297" s="3"/>
    </row>
    <row r="298" spans="1:2" s="2" customFormat="1" x14ac:dyDescent="0.2">
      <c r="A298" s="3"/>
      <c r="B298" s="3"/>
    </row>
    <row r="299" spans="1:2" s="2" customFormat="1" x14ac:dyDescent="0.2">
      <c r="A299" s="3"/>
      <c r="B299" s="3"/>
    </row>
    <row r="300" spans="1:2" s="2" customFormat="1" x14ac:dyDescent="0.2">
      <c r="A300" s="3"/>
      <c r="B300" s="3"/>
    </row>
    <row r="301" spans="1:2" s="2" customFormat="1" x14ac:dyDescent="0.2">
      <c r="A301" s="3"/>
      <c r="B301" s="3"/>
    </row>
    <row r="302" spans="1:2" s="2" customFormat="1" x14ac:dyDescent="0.2">
      <c r="A302" s="3"/>
      <c r="B302" s="3"/>
    </row>
    <row r="303" spans="1:2" s="2" customFormat="1" x14ac:dyDescent="0.2">
      <c r="A303" s="3"/>
      <c r="B303" s="3"/>
    </row>
    <row r="304" spans="1:2" s="2" customFormat="1" x14ac:dyDescent="0.2">
      <c r="A304" s="3"/>
      <c r="B304" s="3"/>
    </row>
    <row r="305" spans="1:2" s="2" customFormat="1" x14ac:dyDescent="0.2">
      <c r="A305" s="3"/>
      <c r="B305" s="3"/>
    </row>
    <row r="306" spans="1:2" s="2" customFormat="1" x14ac:dyDescent="0.2">
      <c r="A306" s="3"/>
      <c r="B306" s="3"/>
    </row>
    <row r="307" spans="1:2" s="2" customFormat="1" x14ac:dyDescent="0.2">
      <c r="A307" s="3"/>
      <c r="B307" s="3"/>
    </row>
    <row r="308" spans="1:2" s="2" customFormat="1" x14ac:dyDescent="0.2">
      <c r="A308" s="3"/>
      <c r="B308" s="3"/>
    </row>
    <row r="309" spans="1:2" s="2" customFormat="1" x14ac:dyDescent="0.2">
      <c r="A309" s="3"/>
      <c r="B309" s="3"/>
    </row>
    <row r="310" spans="1:2" s="2" customFormat="1" x14ac:dyDescent="0.2">
      <c r="A310" s="3"/>
      <c r="B310" s="3"/>
    </row>
    <row r="311" spans="1:2" s="2" customFormat="1" x14ac:dyDescent="0.2">
      <c r="A311" s="3"/>
      <c r="B311" s="3"/>
    </row>
    <row r="312" spans="1:2" s="2" customFormat="1" x14ac:dyDescent="0.2">
      <c r="A312" s="3"/>
      <c r="B312" s="3"/>
    </row>
    <row r="313" spans="1:2" s="2" customFormat="1" x14ac:dyDescent="0.2">
      <c r="A313" s="3"/>
      <c r="B313" s="3"/>
    </row>
    <row r="314" spans="1:2" s="2" customFormat="1" x14ac:dyDescent="0.2">
      <c r="A314" s="3"/>
      <c r="B314" s="3"/>
    </row>
    <row r="315" spans="1:2" s="2" customFormat="1" x14ac:dyDescent="0.2">
      <c r="A315" s="3"/>
      <c r="B315" s="3"/>
    </row>
    <row r="316" spans="1:2" s="2" customFormat="1" x14ac:dyDescent="0.2">
      <c r="A316" s="3"/>
      <c r="B316" s="3"/>
    </row>
    <row r="317" spans="1:2" s="2" customFormat="1" x14ac:dyDescent="0.2">
      <c r="A317" s="3"/>
      <c r="B317" s="3"/>
    </row>
    <row r="318" spans="1:2" s="2" customFormat="1" x14ac:dyDescent="0.2">
      <c r="A318" s="3"/>
      <c r="B318" s="3"/>
    </row>
    <row r="319" spans="1:2" s="2" customFormat="1" x14ac:dyDescent="0.2">
      <c r="A319" s="3"/>
      <c r="B319" s="3"/>
    </row>
    <row r="320" spans="1:2" s="2" customFormat="1" x14ac:dyDescent="0.2">
      <c r="A320" s="3"/>
      <c r="B320" s="3"/>
    </row>
    <row r="321" spans="1:2" s="2" customFormat="1" x14ac:dyDescent="0.2">
      <c r="A321" s="3"/>
      <c r="B321" s="3"/>
    </row>
    <row r="322" spans="1:2" s="2" customFormat="1" x14ac:dyDescent="0.2">
      <c r="A322" s="3"/>
      <c r="B322" s="3"/>
    </row>
    <row r="323" spans="1:2" s="2" customFormat="1" x14ac:dyDescent="0.2">
      <c r="A323" s="3"/>
      <c r="B323" s="3"/>
    </row>
    <row r="324" spans="1:2" s="2" customFormat="1" x14ac:dyDescent="0.2">
      <c r="A324" s="3"/>
      <c r="B324" s="3"/>
    </row>
    <row r="325" spans="1:2" s="2" customFormat="1" x14ac:dyDescent="0.2">
      <c r="A325" s="3"/>
      <c r="B325" s="3"/>
    </row>
    <row r="326" spans="1:2" s="2" customFormat="1" x14ac:dyDescent="0.2">
      <c r="A326" s="3"/>
      <c r="B326" s="3"/>
    </row>
    <row r="327" spans="1:2" s="2" customFormat="1" x14ac:dyDescent="0.2">
      <c r="A327" s="3"/>
      <c r="B327" s="3"/>
    </row>
    <row r="328" spans="1:2" s="2" customFormat="1" x14ac:dyDescent="0.2">
      <c r="A328" s="3"/>
      <c r="B328" s="3"/>
    </row>
    <row r="329" spans="1:2" s="2" customFormat="1" x14ac:dyDescent="0.2">
      <c r="A329" s="3"/>
      <c r="B329" s="3"/>
    </row>
    <row r="330" spans="1:2" s="2" customFormat="1" x14ac:dyDescent="0.2">
      <c r="A330" s="3"/>
      <c r="B330" s="3"/>
    </row>
    <row r="331" spans="1:2" s="2" customFormat="1" x14ac:dyDescent="0.2">
      <c r="A331" s="3"/>
      <c r="B331" s="3"/>
    </row>
    <row r="332" spans="1:2" s="2" customFormat="1" x14ac:dyDescent="0.2">
      <c r="A332" s="3"/>
      <c r="B332" s="3"/>
    </row>
    <row r="333" spans="1:2" s="2" customFormat="1" x14ac:dyDescent="0.2">
      <c r="A333" s="3"/>
      <c r="B333" s="3"/>
    </row>
    <row r="334" spans="1:2" s="2" customFormat="1" x14ac:dyDescent="0.2">
      <c r="A334" s="3"/>
      <c r="B334" s="3"/>
    </row>
    <row r="335" spans="1:2" s="2" customFormat="1" x14ac:dyDescent="0.2">
      <c r="A335" s="3"/>
      <c r="B335" s="3"/>
    </row>
    <row r="336" spans="1:2" s="2" customFormat="1" x14ac:dyDescent="0.2">
      <c r="A336" s="3"/>
      <c r="B336" s="3"/>
    </row>
    <row r="337" spans="1:2" s="2" customFormat="1" x14ac:dyDescent="0.2">
      <c r="A337" s="3"/>
      <c r="B337" s="3"/>
    </row>
    <row r="338" spans="1:2" s="2" customFormat="1" x14ac:dyDescent="0.2">
      <c r="A338" s="3"/>
      <c r="B338" s="3"/>
    </row>
    <row r="339" spans="1:2" s="2" customFormat="1" x14ac:dyDescent="0.2">
      <c r="A339" s="3"/>
      <c r="B339" s="3"/>
    </row>
    <row r="340" spans="1:2" s="2" customFormat="1" x14ac:dyDescent="0.2">
      <c r="A340" s="3"/>
      <c r="B340" s="3"/>
    </row>
    <row r="341" spans="1:2" s="2" customFormat="1" x14ac:dyDescent="0.2">
      <c r="A341" s="3"/>
      <c r="B341" s="3"/>
    </row>
    <row r="342" spans="1:2" s="2" customFormat="1" x14ac:dyDescent="0.2">
      <c r="A342" s="3"/>
      <c r="B342" s="3"/>
    </row>
    <row r="343" spans="1:2" s="2" customFormat="1" x14ac:dyDescent="0.2">
      <c r="A343" s="3"/>
      <c r="B343" s="3"/>
    </row>
    <row r="344" spans="1:2" s="2" customFormat="1" x14ac:dyDescent="0.2">
      <c r="A344" s="3"/>
      <c r="B344" s="3"/>
    </row>
    <row r="345" spans="1:2" s="2" customFormat="1" x14ac:dyDescent="0.2">
      <c r="A345" s="3"/>
      <c r="B345" s="3"/>
    </row>
    <row r="346" spans="1:2" s="2" customFormat="1" x14ac:dyDescent="0.2">
      <c r="A346" s="3"/>
      <c r="B346" s="3"/>
    </row>
    <row r="347" spans="1:2" s="2" customFormat="1" x14ac:dyDescent="0.2">
      <c r="A347" s="3"/>
      <c r="B347" s="3"/>
    </row>
    <row r="348" spans="1:2" s="2" customFormat="1" x14ac:dyDescent="0.2">
      <c r="A348" s="3"/>
      <c r="B348" s="3"/>
    </row>
    <row r="349" spans="1:2" s="2" customFormat="1" x14ac:dyDescent="0.2">
      <c r="A349" s="3"/>
      <c r="B349" s="3"/>
    </row>
    <row r="350" spans="1:2" s="2" customFormat="1" x14ac:dyDescent="0.2">
      <c r="A350" s="3"/>
      <c r="B350" s="3"/>
    </row>
    <row r="351" spans="1:2" s="2" customFormat="1" x14ac:dyDescent="0.2">
      <c r="A351" s="3"/>
      <c r="B351" s="3"/>
    </row>
    <row r="352" spans="1:2" s="2" customFormat="1" x14ac:dyDescent="0.2">
      <c r="A352" s="3"/>
      <c r="B352" s="3"/>
    </row>
    <row r="353" spans="1:2" s="2" customFormat="1" x14ac:dyDescent="0.2">
      <c r="A353" s="3"/>
      <c r="B353" s="3"/>
    </row>
    <row r="354" spans="1:2" s="2" customFormat="1" x14ac:dyDescent="0.2">
      <c r="A354" s="3"/>
      <c r="B354" s="3"/>
    </row>
    <row r="355" spans="1:2" s="2" customFormat="1" x14ac:dyDescent="0.2">
      <c r="A355" s="3"/>
      <c r="B355" s="3"/>
    </row>
    <row r="356" spans="1:2" s="2" customFormat="1" x14ac:dyDescent="0.2">
      <c r="A356" s="3"/>
      <c r="B356" s="3"/>
    </row>
    <row r="357" spans="1:2" s="2" customFormat="1" x14ac:dyDescent="0.2">
      <c r="A357" s="3"/>
      <c r="B357" s="3"/>
    </row>
    <row r="358" spans="1:2" s="2" customFormat="1" x14ac:dyDescent="0.2">
      <c r="A358" s="3"/>
      <c r="B358" s="3"/>
    </row>
    <row r="359" spans="1:2" s="2" customFormat="1" x14ac:dyDescent="0.2">
      <c r="A359" s="3"/>
      <c r="B359" s="3"/>
    </row>
    <row r="360" spans="1:2" s="2" customFormat="1" x14ac:dyDescent="0.2">
      <c r="A360" s="3"/>
      <c r="B360" s="3"/>
    </row>
    <row r="361" spans="1:2" s="2" customFormat="1" x14ac:dyDescent="0.2">
      <c r="A361" s="3"/>
      <c r="B361" s="3"/>
    </row>
    <row r="362" spans="1:2" s="2" customFormat="1" x14ac:dyDescent="0.2">
      <c r="A362" s="3"/>
      <c r="B362" s="3"/>
    </row>
    <row r="363" spans="1:2" s="2" customFormat="1" x14ac:dyDescent="0.2">
      <c r="A363" s="3"/>
      <c r="B363" s="3"/>
    </row>
    <row r="364" spans="1:2" s="2" customFormat="1" x14ac:dyDescent="0.2">
      <c r="A364" s="3"/>
      <c r="B364" s="3"/>
    </row>
    <row r="365" spans="1:2" s="2" customFormat="1" x14ac:dyDescent="0.2">
      <c r="A365" s="3"/>
      <c r="B365" s="3"/>
    </row>
    <row r="366" spans="1:2" s="2" customFormat="1" x14ac:dyDescent="0.2">
      <c r="A366" s="3"/>
      <c r="B366" s="3"/>
    </row>
    <row r="367" spans="1:2" s="2" customFormat="1" x14ac:dyDescent="0.2">
      <c r="A367" s="3"/>
      <c r="B367" s="3"/>
    </row>
    <row r="368" spans="1:2" s="2" customFormat="1" x14ac:dyDescent="0.2">
      <c r="A368" s="3"/>
      <c r="B368" s="3"/>
    </row>
    <row r="369" spans="1:2" s="2" customFormat="1" x14ac:dyDescent="0.2">
      <c r="A369" s="3"/>
      <c r="B369" s="3"/>
    </row>
    <row r="370" spans="1:2" s="2" customFormat="1" x14ac:dyDescent="0.2">
      <c r="A370" s="3"/>
      <c r="B370" s="3"/>
    </row>
    <row r="371" spans="1:2" s="2" customFormat="1" x14ac:dyDescent="0.2">
      <c r="A371" s="3"/>
      <c r="B371" s="3"/>
    </row>
    <row r="372" spans="1:2" s="2" customFormat="1" x14ac:dyDescent="0.2">
      <c r="A372" s="3"/>
      <c r="B372" s="3"/>
    </row>
    <row r="373" spans="1:2" s="2" customFormat="1" x14ac:dyDescent="0.2">
      <c r="A373" s="3"/>
      <c r="B373" s="3"/>
    </row>
    <row r="374" spans="1:2" s="2" customFormat="1" x14ac:dyDescent="0.2">
      <c r="A374" s="3"/>
      <c r="B374" s="3"/>
    </row>
    <row r="375" spans="1:2" s="2" customFormat="1" x14ac:dyDescent="0.2">
      <c r="A375" s="3"/>
      <c r="B375" s="3"/>
    </row>
    <row r="376" spans="1:2" s="2" customFormat="1" x14ac:dyDescent="0.2">
      <c r="A376" s="3"/>
      <c r="B376" s="3"/>
    </row>
    <row r="377" spans="1:2" s="2" customFormat="1" x14ac:dyDescent="0.2">
      <c r="A377" s="3"/>
      <c r="B377" s="3"/>
    </row>
    <row r="378" spans="1:2" s="2" customFormat="1" x14ac:dyDescent="0.2">
      <c r="A378" s="3"/>
      <c r="B378" s="3"/>
    </row>
    <row r="379" spans="1:2" s="2" customFormat="1" x14ac:dyDescent="0.2">
      <c r="A379" s="3"/>
      <c r="B379" s="3"/>
    </row>
    <row r="380" spans="1:2" s="2" customFormat="1" x14ac:dyDescent="0.2">
      <c r="A380" s="3"/>
      <c r="B380" s="3"/>
    </row>
    <row r="381" spans="1:2" s="2" customFormat="1" x14ac:dyDescent="0.2">
      <c r="A381" s="3"/>
      <c r="B381" s="3"/>
    </row>
    <row r="382" spans="1:2" s="2" customFormat="1" x14ac:dyDescent="0.2">
      <c r="A382" s="3"/>
      <c r="B382" s="3"/>
    </row>
    <row r="383" spans="1:2" s="2" customFormat="1" x14ac:dyDescent="0.2">
      <c r="A383" s="3"/>
      <c r="B383" s="3"/>
    </row>
    <row r="384" spans="1:2" s="2" customFormat="1" x14ac:dyDescent="0.2">
      <c r="A384" s="3"/>
      <c r="B384" s="3"/>
    </row>
    <row r="385" spans="1:2" s="2" customFormat="1" x14ac:dyDescent="0.2">
      <c r="A385" s="3"/>
      <c r="B385" s="3"/>
    </row>
    <row r="386" spans="1:2" s="2" customFormat="1" x14ac:dyDescent="0.2">
      <c r="A386" s="3"/>
      <c r="B386" s="3"/>
    </row>
    <row r="387" spans="1:2" s="2" customFormat="1" x14ac:dyDescent="0.2">
      <c r="A387" s="3"/>
      <c r="B387" s="3"/>
    </row>
    <row r="388" spans="1:2" s="2" customFormat="1" x14ac:dyDescent="0.2">
      <c r="A388" s="3"/>
      <c r="B388" s="3"/>
    </row>
    <row r="389" spans="1:2" s="2" customFormat="1" x14ac:dyDescent="0.2">
      <c r="A389" s="3"/>
      <c r="B389" s="3"/>
    </row>
    <row r="390" spans="1:2" s="2" customFormat="1" x14ac:dyDescent="0.2">
      <c r="A390" s="3"/>
      <c r="B390" s="3"/>
    </row>
    <row r="391" spans="1:2" s="2" customFormat="1" x14ac:dyDescent="0.2">
      <c r="A391" s="3"/>
      <c r="B391" s="3"/>
    </row>
    <row r="392" spans="1:2" s="2" customFormat="1" x14ac:dyDescent="0.2">
      <c r="A392" s="3"/>
      <c r="B392" s="3"/>
    </row>
    <row r="393" spans="1:2" s="2" customFormat="1" x14ac:dyDescent="0.2">
      <c r="A393" s="3"/>
      <c r="B393" s="3"/>
    </row>
    <row r="394" spans="1:2" s="2" customFormat="1" x14ac:dyDescent="0.2">
      <c r="A394" s="3"/>
      <c r="B394" s="3"/>
    </row>
    <row r="395" spans="1:2" s="2" customFormat="1" x14ac:dyDescent="0.2">
      <c r="A395" s="3"/>
      <c r="B395" s="3"/>
    </row>
    <row r="396" spans="1:2" s="2" customFormat="1" x14ac:dyDescent="0.2">
      <c r="A396" s="3"/>
      <c r="B396" s="3"/>
    </row>
    <row r="397" spans="1:2" s="2" customFormat="1" x14ac:dyDescent="0.2">
      <c r="A397" s="3"/>
      <c r="B397" s="3"/>
    </row>
    <row r="398" spans="1:2" s="2" customFormat="1" x14ac:dyDescent="0.2">
      <c r="A398" s="3"/>
      <c r="B398" s="3"/>
    </row>
    <row r="399" spans="1:2" s="2" customFormat="1" x14ac:dyDescent="0.2">
      <c r="A399" s="3"/>
      <c r="B399" s="3"/>
    </row>
    <row r="400" spans="1:2" s="2" customFormat="1" x14ac:dyDescent="0.2">
      <c r="A400" s="3"/>
      <c r="B400" s="3"/>
    </row>
    <row r="401" spans="1:2" s="2" customFormat="1" x14ac:dyDescent="0.2">
      <c r="A401" s="3"/>
      <c r="B401" s="3"/>
    </row>
    <row r="402" spans="1:2" s="2" customFormat="1" x14ac:dyDescent="0.2">
      <c r="A402" s="3"/>
      <c r="B402" s="3"/>
    </row>
    <row r="403" spans="1:2" s="2" customFormat="1" x14ac:dyDescent="0.2">
      <c r="A403" s="3"/>
      <c r="B403" s="3"/>
    </row>
    <row r="404" spans="1:2" s="2" customFormat="1" x14ac:dyDescent="0.2">
      <c r="A404" s="3"/>
      <c r="B404" s="3"/>
    </row>
    <row r="405" spans="1:2" s="2" customFormat="1" x14ac:dyDescent="0.2">
      <c r="A405" s="3"/>
      <c r="B405" s="3"/>
    </row>
    <row r="406" spans="1:2" s="2" customFormat="1" x14ac:dyDescent="0.2">
      <c r="A406" s="3"/>
      <c r="B406" s="3"/>
    </row>
    <row r="407" spans="1:2" s="2" customFormat="1" x14ac:dyDescent="0.2">
      <c r="A407" s="3"/>
      <c r="B407" s="3"/>
    </row>
    <row r="408" spans="1:2" s="2" customFormat="1" x14ac:dyDescent="0.2">
      <c r="A408" s="3"/>
      <c r="B408" s="3"/>
    </row>
    <row r="409" spans="1:2" s="2" customFormat="1" x14ac:dyDescent="0.2">
      <c r="A409" s="3"/>
      <c r="B409" s="3"/>
    </row>
    <row r="410" spans="1:2" s="2" customFormat="1" x14ac:dyDescent="0.2">
      <c r="A410" s="3"/>
      <c r="B410" s="3"/>
    </row>
    <row r="411" spans="1:2" s="2" customFormat="1" x14ac:dyDescent="0.2">
      <c r="A411" s="3"/>
      <c r="B411" s="3"/>
    </row>
    <row r="412" spans="1:2" s="2" customFormat="1" x14ac:dyDescent="0.2">
      <c r="A412" s="3"/>
      <c r="B412" s="3"/>
    </row>
    <row r="413" spans="1:2" s="2" customFormat="1" x14ac:dyDescent="0.2">
      <c r="A413" s="3"/>
      <c r="B413" s="3"/>
    </row>
    <row r="414" spans="1:2" s="2" customFormat="1" x14ac:dyDescent="0.2">
      <c r="A414" s="3"/>
      <c r="B414" s="3"/>
    </row>
    <row r="415" spans="1:2" s="2" customFormat="1" x14ac:dyDescent="0.2">
      <c r="A415" s="3"/>
      <c r="B415" s="3"/>
    </row>
    <row r="416" spans="1:2" s="2" customFormat="1" x14ac:dyDescent="0.2">
      <c r="A416" s="3"/>
      <c r="B416" s="3"/>
    </row>
    <row r="417" spans="1:2" s="2" customFormat="1" x14ac:dyDescent="0.2">
      <c r="A417" s="3"/>
      <c r="B417" s="3"/>
    </row>
    <row r="418" spans="1:2" s="2" customFormat="1" x14ac:dyDescent="0.2">
      <c r="A418" s="3"/>
      <c r="B418" s="3"/>
    </row>
    <row r="419" spans="1:2" s="2" customFormat="1" x14ac:dyDescent="0.2">
      <c r="A419" s="3"/>
      <c r="B419" s="3"/>
    </row>
    <row r="420" spans="1:2" s="2" customFormat="1" x14ac:dyDescent="0.2">
      <c r="A420" s="3"/>
      <c r="B420" s="3"/>
    </row>
    <row r="421" spans="1:2" s="2" customFormat="1" x14ac:dyDescent="0.2">
      <c r="A421" s="3"/>
      <c r="B421" s="3"/>
    </row>
    <row r="422" spans="1:2" s="2" customFormat="1" x14ac:dyDescent="0.2">
      <c r="A422" s="3"/>
      <c r="B422" s="3"/>
    </row>
    <row r="423" spans="1:2" s="2" customFormat="1" x14ac:dyDescent="0.2">
      <c r="A423" s="3"/>
      <c r="B423" s="3"/>
    </row>
    <row r="424" spans="1:2" s="2" customFormat="1" x14ac:dyDescent="0.2">
      <c r="A424" s="3"/>
      <c r="B424" s="3"/>
    </row>
    <row r="425" spans="1:2" s="2" customFormat="1" x14ac:dyDescent="0.2">
      <c r="A425" s="3"/>
      <c r="B425" s="3"/>
    </row>
    <row r="426" spans="1:2" s="2" customFormat="1" x14ac:dyDescent="0.2">
      <c r="A426" s="3"/>
      <c r="B426" s="3"/>
    </row>
    <row r="427" spans="1:2" s="2" customFormat="1" x14ac:dyDescent="0.2">
      <c r="A427" s="3"/>
      <c r="B427" s="3"/>
    </row>
    <row r="428" spans="1:2" s="2" customFormat="1" x14ac:dyDescent="0.2">
      <c r="A428" s="3"/>
      <c r="B428" s="3"/>
    </row>
    <row r="429" spans="1:2" s="2" customFormat="1" x14ac:dyDescent="0.2">
      <c r="A429" s="3"/>
      <c r="B429" s="3"/>
    </row>
    <row r="430" spans="1:2" s="2" customFormat="1" x14ac:dyDescent="0.2">
      <c r="A430" s="3"/>
      <c r="B430" s="3"/>
    </row>
    <row r="431" spans="1:2" s="2" customFormat="1" x14ac:dyDescent="0.2">
      <c r="A431" s="3"/>
      <c r="B431" s="3"/>
    </row>
    <row r="432" spans="1:2" s="2" customFormat="1" x14ac:dyDescent="0.2">
      <c r="A432" s="3"/>
      <c r="B432" s="3"/>
    </row>
    <row r="433" spans="1:2" s="2" customFormat="1" x14ac:dyDescent="0.2">
      <c r="A433" s="3"/>
      <c r="B433" s="3"/>
    </row>
    <row r="434" spans="1:2" s="2" customFormat="1" x14ac:dyDescent="0.2">
      <c r="A434" s="3"/>
      <c r="B434" s="3"/>
    </row>
    <row r="435" spans="1:2" s="2" customFormat="1" x14ac:dyDescent="0.2">
      <c r="A435" s="3"/>
      <c r="B435" s="3"/>
    </row>
    <row r="436" spans="1:2" s="2" customFormat="1" x14ac:dyDescent="0.2">
      <c r="A436" s="3"/>
      <c r="B436" s="3"/>
    </row>
    <row r="437" spans="1:2" s="2" customFormat="1" x14ac:dyDescent="0.2">
      <c r="A437" s="3"/>
      <c r="B437" s="3"/>
    </row>
    <row r="438" spans="1:2" s="2" customFormat="1" x14ac:dyDescent="0.2">
      <c r="A438" s="3"/>
      <c r="B438" s="3"/>
    </row>
    <row r="439" spans="1:2" s="2" customFormat="1" x14ac:dyDescent="0.2">
      <c r="A439" s="3"/>
      <c r="B439" s="3"/>
    </row>
    <row r="440" spans="1:2" s="2" customFormat="1" x14ac:dyDescent="0.2">
      <c r="A440" s="3"/>
      <c r="B440" s="3"/>
    </row>
    <row r="441" spans="1:2" s="2" customFormat="1" x14ac:dyDescent="0.2">
      <c r="A441" s="3"/>
      <c r="B441" s="3"/>
    </row>
    <row r="442" spans="1:2" s="2" customFormat="1" x14ac:dyDescent="0.2">
      <c r="A442" s="3"/>
      <c r="B442" s="3"/>
    </row>
    <row r="443" spans="1:2" s="2" customFormat="1" x14ac:dyDescent="0.2">
      <c r="A443" s="3"/>
      <c r="B443" s="3"/>
    </row>
    <row r="444" spans="1:2" s="2" customFormat="1" x14ac:dyDescent="0.2">
      <c r="A444" s="3"/>
      <c r="B444" s="3"/>
    </row>
    <row r="445" spans="1:2" s="2" customFormat="1" x14ac:dyDescent="0.2">
      <c r="A445" s="3"/>
      <c r="B445" s="3"/>
    </row>
    <row r="446" spans="1:2" s="2" customFormat="1" x14ac:dyDescent="0.2">
      <c r="A446" s="3"/>
      <c r="B446" s="3"/>
    </row>
    <row r="447" spans="1:2" s="2" customFormat="1" x14ac:dyDescent="0.2">
      <c r="A447" s="3"/>
      <c r="B447" s="3"/>
    </row>
    <row r="448" spans="1:2" s="2" customFormat="1" x14ac:dyDescent="0.2">
      <c r="A448" s="3"/>
      <c r="B448" s="3"/>
    </row>
    <row r="449" spans="1:2" s="2" customFormat="1" x14ac:dyDescent="0.2">
      <c r="A449" s="3"/>
      <c r="B449" s="3"/>
    </row>
    <row r="450" spans="1:2" s="2" customFormat="1" x14ac:dyDescent="0.2">
      <c r="A450" s="3"/>
      <c r="B450" s="3"/>
    </row>
    <row r="451" spans="1:2" s="2" customFormat="1" x14ac:dyDescent="0.2">
      <c r="A451" s="3"/>
      <c r="B451" s="3"/>
    </row>
    <row r="452" spans="1:2" s="2" customFormat="1" x14ac:dyDescent="0.2">
      <c r="A452" s="3"/>
      <c r="B452" s="3"/>
    </row>
    <row r="453" spans="1:2" s="2" customFormat="1" x14ac:dyDescent="0.2">
      <c r="A453" s="3"/>
      <c r="B453" s="3"/>
    </row>
    <row r="454" spans="1:2" s="2" customFormat="1" x14ac:dyDescent="0.2">
      <c r="A454" s="3"/>
      <c r="B454" s="3"/>
    </row>
    <row r="455" spans="1:2" s="2" customFormat="1" x14ac:dyDescent="0.2">
      <c r="A455" s="3"/>
      <c r="B455" s="3"/>
    </row>
    <row r="456" spans="1:2" s="2" customFormat="1" x14ac:dyDescent="0.2">
      <c r="A456" s="3"/>
      <c r="B456" s="3"/>
    </row>
    <row r="457" spans="1:2" s="2" customFormat="1" x14ac:dyDescent="0.2">
      <c r="A457" s="3"/>
      <c r="B457" s="3"/>
    </row>
    <row r="458" spans="1:2" s="2" customFormat="1" x14ac:dyDescent="0.2">
      <c r="A458" s="3"/>
      <c r="B458" s="3"/>
    </row>
    <row r="459" spans="1:2" s="2" customFormat="1" x14ac:dyDescent="0.2">
      <c r="A459" s="3"/>
      <c r="B459" s="3"/>
    </row>
    <row r="460" spans="1:2" s="2" customFormat="1" x14ac:dyDescent="0.2">
      <c r="A460" s="3"/>
      <c r="B460" s="3"/>
    </row>
    <row r="461" spans="1:2" s="2" customFormat="1" x14ac:dyDescent="0.2">
      <c r="A461" s="3"/>
      <c r="B461" s="3"/>
    </row>
    <row r="462" spans="1:2" s="2" customFormat="1" x14ac:dyDescent="0.2">
      <c r="A462" s="3"/>
      <c r="B462" s="3"/>
    </row>
    <row r="463" spans="1:2" s="2" customFormat="1" x14ac:dyDescent="0.2">
      <c r="A463" s="3"/>
      <c r="B463" s="3"/>
    </row>
    <row r="464" spans="1:2" s="2" customFormat="1" x14ac:dyDescent="0.2">
      <c r="A464" s="3"/>
      <c r="B464" s="3"/>
    </row>
    <row r="465" spans="1:2" s="2" customFormat="1" x14ac:dyDescent="0.2">
      <c r="A465" s="3"/>
      <c r="B465" s="3"/>
    </row>
    <row r="466" spans="1:2" s="2" customFormat="1" x14ac:dyDescent="0.2">
      <c r="A466" s="3"/>
      <c r="B466" s="3"/>
    </row>
    <row r="467" spans="1:2" s="2" customFormat="1" x14ac:dyDescent="0.2">
      <c r="A467" s="3"/>
      <c r="B467" s="3"/>
    </row>
    <row r="468" spans="1:2" s="2" customFormat="1" x14ac:dyDescent="0.2">
      <c r="A468" s="3"/>
      <c r="B468" s="3"/>
    </row>
    <row r="469" spans="1:2" s="2" customFormat="1" x14ac:dyDescent="0.2">
      <c r="A469" s="3"/>
      <c r="B469" s="3"/>
    </row>
    <row r="470" spans="1:2" s="2" customFormat="1" x14ac:dyDescent="0.2">
      <c r="A470" s="3"/>
      <c r="B470" s="3"/>
    </row>
    <row r="471" spans="1:2" s="2" customFormat="1" x14ac:dyDescent="0.2">
      <c r="A471" s="3"/>
      <c r="B471" s="3"/>
    </row>
    <row r="472" spans="1:2" s="2" customFormat="1" x14ac:dyDescent="0.2">
      <c r="A472" s="3"/>
      <c r="B472" s="3"/>
    </row>
    <row r="473" spans="1:2" s="2" customFormat="1" x14ac:dyDescent="0.2">
      <c r="A473" s="3"/>
      <c r="B473" s="3"/>
    </row>
    <row r="474" spans="1:2" s="2" customFormat="1" x14ac:dyDescent="0.2">
      <c r="A474" s="3"/>
      <c r="B474" s="3"/>
    </row>
    <row r="475" spans="1:2" s="2" customFormat="1" x14ac:dyDescent="0.2">
      <c r="A475" s="3"/>
      <c r="B475" s="3"/>
    </row>
    <row r="476" spans="1:2" s="2" customFormat="1" x14ac:dyDescent="0.2">
      <c r="A476" s="3"/>
      <c r="B476" s="3"/>
    </row>
    <row r="477" spans="1:2" s="2" customFormat="1" x14ac:dyDescent="0.2">
      <c r="A477" s="3"/>
      <c r="B477" s="3"/>
    </row>
    <row r="478" spans="1:2" s="2" customFormat="1" x14ac:dyDescent="0.2">
      <c r="A478" s="3"/>
      <c r="B478" s="3"/>
    </row>
    <row r="479" spans="1:2" s="2" customFormat="1" x14ac:dyDescent="0.2">
      <c r="A479" s="3"/>
      <c r="B479" s="3"/>
    </row>
    <row r="480" spans="1:2" s="2" customFormat="1" x14ac:dyDescent="0.2">
      <c r="A480" s="3"/>
      <c r="B480" s="3"/>
    </row>
    <row r="481" spans="1:2" s="2" customFormat="1" x14ac:dyDescent="0.2">
      <c r="A481" s="3"/>
      <c r="B481" s="3"/>
    </row>
    <row r="482" spans="1:2" s="2" customFormat="1" x14ac:dyDescent="0.2">
      <c r="A482" s="3"/>
      <c r="B482" s="3"/>
    </row>
    <row r="483" spans="1:2" s="2" customFormat="1" x14ac:dyDescent="0.2">
      <c r="A483" s="3"/>
      <c r="B483" s="3"/>
    </row>
    <row r="484" spans="1:2" s="2" customFormat="1" x14ac:dyDescent="0.2">
      <c r="A484" s="3"/>
      <c r="B484" s="3"/>
    </row>
    <row r="485" spans="1:2" s="2" customFormat="1" x14ac:dyDescent="0.2">
      <c r="A485" s="3"/>
      <c r="B485" s="3"/>
    </row>
    <row r="486" spans="1:2" s="2" customFormat="1" x14ac:dyDescent="0.2">
      <c r="A486" s="3"/>
      <c r="B486" s="3"/>
    </row>
    <row r="487" spans="1:2" s="2" customFormat="1" x14ac:dyDescent="0.2">
      <c r="A487" s="3"/>
      <c r="B487" s="3"/>
    </row>
    <row r="488" spans="1:2" s="2" customFormat="1" x14ac:dyDescent="0.2">
      <c r="A488" s="3"/>
      <c r="B488" s="3"/>
    </row>
    <row r="489" spans="1:2" s="2" customFormat="1" x14ac:dyDescent="0.2">
      <c r="A489" s="3"/>
      <c r="B489" s="3"/>
    </row>
    <row r="490" spans="1:2" s="2" customFormat="1" x14ac:dyDescent="0.2">
      <c r="B490" s="3"/>
    </row>
  </sheetData>
  <mergeCells count="30">
    <mergeCell ref="X64:Z64"/>
    <mergeCell ref="AA64:AB64"/>
    <mergeCell ref="B70:F70"/>
    <mergeCell ref="P70:S70"/>
    <mergeCell ref="Y70:AB70"/>
    <mergeCell ref="C64:E64"/>
    <mergeCell ref="F64:H64"/>
    <mergeCell ref="I64:J64"/>
    <mergeCell ref="L64:N64"/>
    <mergeCell ref="O64:Q64"/>
    <mergeCell ref="R64:S64"/>
    <mergeCell ref="O3:Q3"/>
    <mergeCell ref="R3:T3"/>
    <mergeCell ref="U3:W3"/>
    <mergeCell ref="U64:W64"/>
    <mergeCell ref="C63:J63"/>
    <mergeCell ref="L63:S63"/>
    <mergeCell ref="U63:AB63"/>
    <mergeCell ref="B1:T1"/>
    <mergeCell ref="A2:A4"/>
    <mergeCell ref="B2:B4"/>
    <mergeCell ref="C2:K2"/>
    <mergeCell ref="L2:T2"/>
    <mergeCell ref="U2:AC2"/>
    <mergeCell ref="X3:Z3"/>
    <mergeCell ref="C3:E3"/>
    <mergeCell ref="F3:H3"/>
    <mergeCell ref="I3:K3"/>
    <mergeCell ref="L3:N3"/>
    <mergeCell ref="AA3:AC3"/>
  </mergeCells>
  <hyperlinks>
    <hyperlink ref="B70:E70" r:id="rId1" display="Fonte: AgroStat Brasil a partir dos dados da SECEX / MDIC" xr:uid="{7F34B850-A0FF-420B-BAC2-C15163D31202}"/>
    <hyperlink ref="B70:F70" r:id="rId2" display="Fonte: AgroStat Brasil a partir dos dados da SECEX / MDIC" xr:uid="{BBA932EB-E527-4BC2-97A5-E11ED048C685}"/>
  </hyperlinks>
  <printOptions horizontalCentered="1" verticalCentered="1"/>
  <pageMargins left="1.1023622047244095" right="1.1023622047244095" top="0.74803149606299213" bottom="0.74803149606299213" header="0.31496062992125984" footer="0.31496062992125984"/>
  <pageSetup paperSize="9" scale="75" orientation="landscape" horizontalDpi="300" verticalDpi="300" r:id="rId3"/>
  <headerFooter alignWithMargins="0">
    <oddHeader xml:space="preserve">&amp;R&amp;"Arial,Negrito"&amp;9
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BAL RESUM. (2)</vt:lpstr>
      <vt:lpstr>'BAL RESUM. (2)'!Titulos_de_impressao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Gastao Giometti</dc:creator>
  <cp:lastModifiedBy>Gastao Giometti</cp:lastModifiedBy>
  <dcterms:created xsi:type="dcterms:W3CDTF">2019-07-11T20:22:23Z</dcterms:created>
  <dcterms:modified xsi:type="dcterms:W3CDTF">2019-07-11T20:25:16Z</dcterms:modified>
</cp:coreProperties>
</file>