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tao.giometti\Documents\estatisticas\texto balança escrito fevereiro de 2024\"/>
    </mc:Choice>
  </mc:AlternateContent>
  <bookViews>
    <workbookView xWindow="0" yWindow="0" windowWidth="28800" windowHeight="117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D70" i="1"/>
  <c r="L61" i="1"/>
  <c r="O4" i="1"/>
  <c r="M4" i="1"/>
  <c r="S63" i="1" s="1"/>
  <c r="L4" i="1"/>
  <c r="R63" i="1" s="1"/>
  <c r="D4" i="1"/>
  <c r="J63" i="1" s="1"/>
  <c r="C4" i="1"/>
  <c r="I4" i="1" s="1"/>
  <c r="C2" i="1"/>
  <c r="C61" i="1" s="1"/>
  <c r="L63" i="1" l="1"/>
  <c r="M63" i="1"/>
  <c r="C63" i="1"/>
  <c r="O63" i="1"/>
  <c r="D63" i="1"/>
  <c r="P63" i="1"/>
  <c r="P4" i="1"/>
  <c r="F4" i="1"/>
  <c r="R4" i="1"/>
  <c r="F63" i="1"/>
  <c r="G4" i="1"/>
  <c r="S4" i="1"/>
  <c r="G63" i="1"/>
  <c r="I63" i="1"/>
  <c r="J4" i="1"/>
</calcChain>
</file>

<file path=xl/sharedStrings.xml><?xml version="1.0" encoding="utf-8"?>
<sst xmlns="http://schemas.openxmlformats.org/spreadsheetml/2006/main" count="174" uniqueCount="107">
  <si>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</si>
  <si>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</si>
  <si>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</si>
  <si>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</si>
  <si>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</si>
  <si>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</si>
  <si>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</si>
  <si>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</si>
  <si>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</si>
  <si>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</si>
  <si>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</si>
  <si>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</si>
  <si>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</si>
  <si>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</si>
  <si>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</si>
  <si>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</si>
  <si>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</si>
  <si>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</si>
  <si>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</si>
  <si>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</si>
  <si>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</si>
  <si>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</si>
  <si>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</si>
  <si>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</si>
  <si>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</si>
  <si>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</si>
  <si>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</si>
  <si>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</si>
  <si>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</si>
  <si>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</si>
  <si>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</si>
  <si>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</si>
  <si>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</si>
  <si>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</si>
  <si>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</si>
  <si>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</si>
  <si>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</si>
  <si>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</si>
  <si>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</si>
  <si>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</si>
  <si>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</si>
  <si>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</si>
  <si>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</si>
  <si>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</si>
  <si>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</si>
  <si>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</si>
  <si>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</si>
  <si>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</si>
  <si>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</si>
  <si>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</si>
  <si>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</si>
  <si>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</si>
  <si>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</si>
  <si>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</si>
  <si>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</si>
  <si>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</si>
  <si>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</si>
  <si>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</si>
  <si>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</si>
  <si>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</si>
  <si>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</si>
  <si>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</si>
  <si>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</si>
  <si>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</si>
  <si>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</si>
  <si>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</si>
  <si>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</si>
  <si>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</si>
  <si>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</si>
  <si>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</si>
  <si>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</si>
  <si>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</si>
  <si>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</si>
  <si>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</si>
  <si>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</si>
  <si>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</si>
  <si>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</si>
  <si>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</si>
  <si>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</si>
  <si>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</si>
  <si>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</si>
  <si>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</si>
  <si>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</si>
  <si>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</si>
  <si>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</t>
  </si>
  <si>
    <t>Salmões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</si>
  <si>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</si>
  <si>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</si>
  <si>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</si>
  <si>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</si>
  <si>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</si>
  <si>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</si>
  <si>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</si>
  <si>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</si>
  <si>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</si>
  <si>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</si>
  <si>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</si>
  <si>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</si>
  <si>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</si>
  <si>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</si>
  <si>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</si>
  <si>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</si>
  <si>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</si>
  <si>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</si>
  <si>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SECEX/MDIC</t>
  </si>
  <si>
    <t>Reprodução permitida desde que citada a fonte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</si>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</sst>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7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/>
    <xf numFmtId="0" fontId="2" fillId="0" borderId="21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3"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jan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Janeiro/2023</v>
          </cell>
          <cell r="E1" t="str">
            <v>Janeiro/2024</v>
          </cell>
          <cell r="M1" t="str">
            <v>Janeiro</v>
          </cell>
        </row>
        <row r="3">
          <cell r="M3">
            <v>2024</v>
          </cell>
        </row>
      </sheetData>
      <sheetData sheetId="1"/>
      <sheetData sheetId="2">
        <row r="1">
          <cell r="C1" t="str">
            <v>Fevereiro/22 - Janeiro/23</v>
          </cell>
          <cell r="E1" t="str">
            <v>Fevereiro/23 - Janeiro/24</v>
          </cell>
          <cell r="M1" t="str">
            <v>Fevereiro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88"/>
  <sheetViews>
    <sheetView showGridLines="0" tabSelected="1" topLeftCell="B1" zoomScaleNormal="100" zoomScaleSheetLayoutView="75" workbookViewId="0">
      <selection activeCell="Z10" sqref="Z10"/>
    </sheetView>
  </sheetViews>
  <sheetFormatPr defaultRowHeight="9" x14ac:dyDescent="0.2"/>
  <cols>
    <col min="1" max="1" width="53" style="92" hidden="1" customWidth="1"/>
    <col min="2" max="2" width="34.5703125" style="92" bestFit="1" customWidth="1"/>
    <col min="3" max="3" width="5.7109375" style="92" bestFit="1" customWidth="1"/>
    <col min="4" max="4" width="5.42578125" style="92" bestFit="1" customWidth="1"/>
    <col min="5" max="5" width="4.85546875" style="92" bestFit="1" customWidth="1"/>
    <col min="6" max="6" width="5.42578125" style="92" bestFit="1" customWidth="1"/>
    <col min="7" max="7" width="5.7109375" style="92" bestFit="1" customWidth="1"/>
    <col min="8" max="8" width="5.140625" style="92" bestFit="1" customWidth="1"/>
    <col min="9" max="9" width="5.42578125" style="92" bestFit="1" customWidth="1"/>
    <col min="10" max="10" width="5.5703125" style="92" customWidth="1"/>
    <col min="11" max="11" width="4.85546875" style="92" bestFit="1" customWidth="1"/>
    <col min="12" max="13" width="9.7109375" style="92" bestFit="1" customWidth="1"/>
    <col min="14" max="14" width="4.85546875" style="92" bestFit="1" customWidth="1"/>
    <col min="15" max="16" width="9.7109375" style="92" bestFit="1" customWidth="1"/>
    <col min="17" max="17" width="4.85546875" style="92" bestFit="1" customWidth="1"/>
    <col min="18" max="19" width="9.7109375" style="92" bestFit="1" customWidth="1"/>
    <col min="20" max="20" width="4.85546875" style="92" bestFit="1" customWidth="1"/>
    <col min="21" max="16384" width="9.140625" style="3"/>
  </cols>
  <sheetData>
    <row r="1" spans="1:2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</row>
    <row r="2" spans="1:21" x14ac:dyDescent="0.2">
      <c r="A2" s="4" t="s">
        <v>1</v>
      </c>
      <c r="B2" s="4" t="s">
        <v>2</v>
      </c>
      <c r="C2" s="5" t="str">
        <f>[1]Mês!M1</f>
        <v>Janeiro</v>
      </c>
      <c r="D2" s="6"/>
      <c r="E2" s="6"/>
      <c r="F2" s="6"/>
      <c r="G2" s="6"/>
      <c r="H2" s="6"/>
      <c r="I2" s="6"/>
      <c r="J2" s="6"/>
      <c r="K2" s="7"/>
      <c r="L2" s="8" t="s">
        <v>3</v>
      </c>
      <c r="M2" s="6"/>
      <c r="N2" s="6"/>
      <c r="O2" s="6"/>
      <c r="P2" s="6"/>
      <c r="Q2" s="6"/>
      <c r="R2" s="6"/>
      <c r="S2" s="6"/>
      <c r="T2" s="6"/>
    </row>
    <row r="3" spans="1:21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5"/>
    </row>
    <row r="4" spans="1:21" ht="27" x14ac:dyDescent="0.2">
      <c r="A4" s="13"/>
      <c r="B4" s="13"/>
      <c r="C4" s="14" t="str">
        <f>RIGHT([1]Mês!C1,4)</f>
        <v>2023</v>
      </c>
      <c r="D4" s="14" t="str">
        <f>RIGHT([1]Mês!E1,4)</f>
        <v>2024</v>
      </c>
      <c r="E4" s="15" t="s">
        <v>7</v>
      </c>
      <c r="F4" s="14" t="str">
        <f>$C$4</f>
        <v>2023</v>
      </c>
      <c r="G4" s="14" t="str">
        <f>$D$4</f>
        <v>2024</v>
      </c>
      <c r="H4" s="15" t="s">
        <v>7</v>
      </c>
      <c r="I4" s="14" t="str">
        <f>$C$4</f>
        <v>2023</v>
      </c>
      <c r="J4" s="14" t="str">
        <f>$D$4</f>
        <v>2024</v>
      </c>
      <c r="K4" s="16" t="s">
        <v>7</v>
      </c>
      <c r="L4" s="17" t="str">
        <f>'[1]12 meses'!C1</f>
        <v>Fevereiro/22 - Janeiro/23</v>
      </c>
      <c r="M4" s="18" t="str">
        <f>'[1]12 meses'!E1</f>
        <v>Fevereiro/23 - Janeiro/24</v>
      </c>
      <c r="N4" s="15" t="s">
        <v>7</v>
      </c>
      <c r="O4" s="18" t="str">
        <f>$L$4</f>
        <v>Fevereiro/22 - Janeiro/23</v>
      </c>
      <c r="P4" s="18" t="str">
        <f>$M$4</f>
        <v>Fevereiro/23 - Janeiro/24</v>
      </c>
      <c r="Q4" s="15" t="s">
        <v>7</v>
      </c>
      <c r="R4" s="18" t="str">
        <f>$L$4</f>
        <v>Fevereiro/22 - Janeiro/23</v>
      </c>
      <c r="S4" s="18" t="str">
        <f>$M$4</f>
        <v>Fevereiro/23 - Janeiro/24</v>
      </c>
      <c r="T4" s="19" t="s">
        <v>7</v>
      </c>
    </row>
    <row r="5" spans="1:21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</row>
    <row r="6" spans="1:21" s="33" customFormat="1" x14ac:dyDescent="0.2">
      <c r="A6" s="27" t="s">
        <v>9</v>
      </c>
      <c r="B6" s="27" t="s">
        <v>10</v>
      </c>
      <c r="C6" s="28">
        <v>1507.722424</v>
      </c>
      <c r="D6" s="29">
        <v>2503.0567590000001</v>
      </c>
      <c r="E6" s="30">
        <v>66.015754568362112</v>
      </c>
      <c r="F6" s="28">
        <v>2438.789002</v>
      </c>
      <c r="G6" s="29">
        <v>4856.085951</v>
      </c>
      <c r="H6" s="30">
        <v>99.118740777395061</v>
      </c>
      <c r="I6" s="28">
        <v>618.22585831064032</v>
      </c>
      <c r="J6" s="29">
        <v>515.44737557302767</v>
      </c>
      <c r="K6" s="31">
        <v>-16.624746661109324</v>
      </c>
      <c r="L6" s="28">
        <v>60239.662662000002</v>
      </c>
      <c r="M6" s="29">
        <v>68245.478952000005</v>
      </c>
      <c r="N6" s="30">
        <v>13.289942101634944</v>
      </c>
      <c r="O6" s="28">
        <v>100056.302878</v>
      </c>
      <c r="P6" s="29">
        <v>129088.684305</v>
      </c>
      <c r="Q6" s="30">
        <v>29.016044558831624</v>
      </c>
      <c r="R6" s="28">
        <v>602.0576508353605</v>
      </c>
      <c r="S6" s="29">
        <v>528.67127215236974</v>
      </c>
      <c r="T6" s="30">
        <v>-12.189261041889676</v>
      </c>
      <c r="U6" s="32"/>
    </row>
    <row r="7" spans="1:21" x14ac:dyDescent="0.2">
      <c r="A7" s="34" t="s">
        <v>11</v>
      </c>
      <c r="B7" s="35" t="s">
        <v>12</v>
      </c>
      <c r="C7" s="36">
        <v>500.40421600000002</v>
      </c>
      <c r="D7" s="37">
        <v>1456.8266530000001</v>
      </c>
      <c r="E7" s="38">
        <v>191.12997181462595</v>
      </c>
      <c r="F7" s="36">
        <v>839.58849199999997</v>
      </c>
      <c r="G7" s="37">
        <v>2854.8600769999998</v>
      </c>
      <c r="H7" s="38">
        <v>240.03087276713174</v>
      </c>
      <c r="I7" s="36">
        <v>596.0112850141353</v>
      </c>
      <c r="J7" s="37">
        <v>510.29704213415994</v>
      </c>
      <c r="K7" s="39">
        <v>-14.381312071623364</v>
      </c>
      <c r="L7" s="36">
        <v>45811.842893000001</v>
      </c>
      <c r="M7" s="37">
        <v>54194.983227999997</v>
      </c>
      <c r="N7" s="38">
        <v>18.299068113413377</v>
      </c>
      <c r="O7" s="36">
        <v>77113.989317</v>
      </c>
      <c r="P7" s="37">
        <v>103880.379009</v>
      </c>
      <c r="Q7" s="38">
        <v>34.710160801004328</v>
      </c>
      <c r="R7" s="36">
        <v>594.07953470902396</v>
      </c>
      <c r="S7" s="37">
        <v>521.70567478681073</v>
      </c>
      <c r="T7" s="38">
        <v>-12.182520301370324</v>
      </c>
      <c r="U7" s="40"/>
    </row>
    <row r="8" spans="1:21" x14ac:dyDescent="0.2">
      <c r="A8" s="41" t="s">
        <v>13</v>
      </c>
      <c r="B8" s="42" t="s">
        <v>14</v>
      </c>
      <c r="C8" s="43">
        <v>748.43303500000002</v>
      </c>
      <c r="D8" s="44">
        <v>977.64345600000001</v>
      </c>
      <c r="E8" s="45">
        <v>30.625374653592097</v>
      </c>
      <c r="F8" s="43">
        <v>1398.8655980000001</v>
      </c>
      <c r="G8" s="44">
        <v>1934.204986</v>
      </c>
      <c r="H8" s="45">
        <v>38.269537028102675</v>
      </c>
      <c r="I8" s="43">
        <v>535.02855175654986</v>
      </c>
      <c r="J8" s="44">
        <v>505.44976518843487</v>
      </c>
      <c r="K8" s="46">
        <v>-5.528450111868799</v>
      </c>
      <c r="L8" s="43">
        <v>10447.698630000001</v>
      </c>
      <c r="M8" s="44">
        <v>11728.031344999999</v>
      </c>
      <c r="N8" s="45">
        <v>12.254686513674805</v>
      </c>
      <c r="O8" s="43">
        <v>20297.234017999999</v>
      </c>
      <c r="P8" s="44">
        <v>23009.055288</v>
      </c>
      <c r="Q8" s="45">
        <v>13.360545912783506</v>
      </c>
      <c r="R8" s="43">
        <v>514.73509251234771</v>
      </c>
      <c r="S8" s="44">
        <v>509.71372784334022</v>
      </c>
      <c r="T8" s="45">
        <v>-0.97552405927852082</v>
      </c>
      <c r="U8" s="40"/>
    </row>
    <row r="9" spans="1:21" x14ac:dyDescent="0.2">
      <c r="A9" s="34" t="s">
        <v>15</v>
      </c>
      <c r="B9" s="35" t="s">
        <v>16</v>
      </c>
      <c r="C9" s="47">
        <v>258.88517300000001</v>
      </c>
      <c r="D9" s="48">
        <v>68.586650000000006</v>
      </c>
      <c r="E9" s="38">
        <v>-73.506922314164356</v>
      </c>
      <c r="F9" s="36">
        <v>200.334912</v>
      </c>
      <c r="G9" s="37">
        <v>67.020887999999999</v>
      </c>
      <c r="H9" s="38">
        <v>-66.545577437845679</v>
      </c>
      <c r="I9" s="36">
        <v>1292.2618949212408</v>
      </c>
      <c r="J9" s="37">
        <v>1023.3622986314357</v>
      </c>
      <c r="K9" s="39">
        <v>-20.808444274849847</v>
      </c>
      <c r="L9" s="36">
        <v>3980.1211389999999</v>
      </c>
      <c r="M9" s="37">
        <v>2322.464379</v>
      </c>
      <c r="N9" s="38">
        <v>-41.648399687062884</v>
      </c>
      <c r="O9" s="36">
        <v>2645.0795429999998</v>
      </c>
      <c r="P9" s="37">
        <v>2199.250008</v>
      </c>
      <c r="Q9" s="38">
        <v>-16.855052097765967</v>
      </c>
      <c r="R9" s="36">
        <v>1504.7264455744196</v>
      </c>
      <c r="S9" s="37">
        <v>1056.0256317161736</v>
      </c>
      <c r="T9" s="38">
        <v>-29.819427655965558</v>
      </c>
      <c r="U9" s="40"/>
    </row>
    <row r="10" spans="1:21" s="33" customFormat="1" x14ac:dyDescent="0.2">
      <c r="A10" s="27" t="s">
        <v>17</v>
      </c>
      <c r="B10" s="27" t="s">
        <v>18</v>
      </c>
      <c r="C10" s="28">
        <v>1942.7007940000001</v>
      </c>
      <c r="D10" s="29">
        <v>1801.136227</v>
      </c>
      <c r="E10" s="30">
        <v>-7.2869979482800389</v>
      </c>
      <c r="F10" s="28">
        <v>704.83222899999998</v>
      </c>
      <c r="G10" s="29">
        <v>716.59351500000002</v>
      </c>
      <c r="H10" s="30">
        <v>1.6686646149377538</v>
      </c>
      <c r="I10" s="28">
        <v>2756.2598786895146</v>
      </c>
      <c r="J10" s="29">
        <v>2513.4698951329469</v>
      </c>
      <c r="K10" s="31">
        <v>-8.8086753151884967</v>
      </c>
      <c r="L10" s="28">
        <v>26011.987324000002</v>
      </c>
      <c r="M10" s="29">
        <v>23369.575955</v>
      </c>
      <c r="N10" s="30">
        <v>-10.158437093201167</v>
      </c>
      <c r="O10" s="28">
        <v>8479.524195</v>
      </c>
      <c r="P10" s="29">
        <v>8829.2442310000006</v>
      </c>
      <c r="Q10" s="30">
        <v>4.1242884383326128</v>
      </c>
      <c r="R10" s="28">
        <v>3067.6234569078911</v>
      </c>
      <c r="S10" s="29">
        <v>2646.8376390527328</v>
      </c>
      <c r="T10" s="30">
        <v>-13.716997009773246</v>
      </c>
      <c r="U10" s="32"/>
    </row>
    <row r="11" spans="1:21" x14ac:dyDescent="0.2">
      <c r="A11" s="34" t="s">
        <v>19</v>
      </c>
      <c r="B11" s="35" t="s">
        <v>20</v>
      </c>
      <c r="C11" s="36">
        <v>838.696236</v>
      </c>
      <c r="D11" s="37">
        <v>671.15462500000001</v>
      </c>
      <c r="E11" s="38">
        <v>-19.976435306191121</v>
      </c>
      <c r="F11" s="36">
        <v>408.88518299999998</v>
      </c>
      <c r="G11" s="37">
        <v>394.21554500000002</v>
      </c>
      <c r="H11" s="38">
        <v>-3.5877157231202439</v>
      </c>
      <c r="I11" s="36">
        <v>2051.1778632976288</v>
      </c>
      <c r="J11" s="37">
        <v>1702.5067466581004</v>
      </c>
      <c r="K11" s="39">
        <v>-16.998580321990133</v>
      </c>
      <c r="L11" s="36">
        <v>9752.3903840000003</v>
      </c>
      <c r="M11" s="37">
        <v>9451.0816400000003</v>
      </c>
      <c r="N11" s="38">
        <v>-3.0895886253111238</v>
      </c>
      <c r="O11" s="36">
        <v>4722.2421439999998</v>
      </c>
      <c r="P11" s="37">
        <v>4994.6437260000002</v>
      </c>
      <c r="Q11" s="38">
        <v>5.7684797537565835</v>
      </c>
      <c r="R11" s="36">
        <v>2065.2033687834537</v>
      </c>
      <c r="S11" s="37">
        <v>1892.2434028280479</v>
      </c>
      <c r="T11" s="38">
        <v>-8.3749604794268286</v>
      </c>
      <c r="U11" s="40"/>
    </row>
    <row r="12" spans="1:21" x14ac:dyDescent="0.2">
      <c r="A12" s="41" t="s">
        <v>21</v>
      </c>
      <c r="B12" s="42" t="s">
        <v>22</v>
      </c>
      <c r="C12" s="43">
        <v>806.16365399999995</v>
      </c>
      <c r="D12" s="44">
        <v>639.55650500000002</v>
      </c>
      <c r="E12" s="45">
        <v>-20.666665902553817</v>
      </c>
      <c r="F12" s="43">
        <v>399.741106</v>
      </c>
      <c r="G12" s="44">
        <v>384.26960600000001</v>
      </c>
      <c r="H12" s="45">
        <v>-3.8703800454287007</v>
      </c>
      <c r="I12" s="43">
        <v>2016.7144231596735</v>
      </c>
      <c r="J12" s="44">
        <v>1664.3431981451065</v>
      </c>
      <c r="K12" s="46">
        <v>-17.472539540947587</v>
      </c>
      <c r="L12" s="43">
        <v>9376.2685160000001</v>
      </c>
      <c r="M12" s="44">
        <v>9075.1864800000003</v>
      </c>
      <c r="N12" s="45">
        <v>-3.211107227637755</v>
      </c>
      <c r="O12" s="43">
        <v>4607.6125270000002</v>
      </c>
      <c r="P12" s="44">
        <v>4878.6950569999999</v>
      </c>
      <c r="Q12" s="45">
        <v>5.883362118917157</v>
      </c>
      <c r="R12" s="43">
        <v>2034.9516069453123</v>
      </c>
      <c r="S12" s="44">
        <v>1860.166781069629</v>
      </c>
      <c r="T12" s="45">
        <v>-8.5891391853811569</v>
      </c>
      <c r="U12" s="40"/>
    </row>
    <row r="13" spans="1:21" x14ac:dyDescent="0.2">
      <c r="A13" s="34" t="s">
        <v>23</v>
      </c>
      <c r="B13" s="35" t="s">
        <v>24</v>
      </c>
      <c r="C13" s="36">
        <v>848.267517</v>
      </c>
      <c r="D13" s="37">
        <v>897.43612199999995</v>
      </c>
      <c r="E13" s="38">
        <v>5.7963559861269554</v>
      </c>
      <c r="F13" s="36">
        <v>181.76276899999999</v>
      </c>
      <c r="G13" s="37">
        <v>204.59306599999999</v>
      </c>
      <c r="H13" s="38">
        <v>12.560491417249487</v>
      </c>
      <c r="I13" s="36">
        <v>4666.8936750187822</v>
      </c>
      <c r="J13" s="37">
        <v>4386.4444653270893</v>
      </c>
      <c r="K13" s="39">
        <v>-6.0093336000538784</v>
      </c>
      <c r="L13" s="36">
        <v>13013.048973999999</v>
      </c>
      <c r="M13" s="37">
        <v>10589.990481000001</v>
      </c>
      <c r="N13" s="38">
        <v>-18.620221116828628</v>
      </c>
      <c r="O13" s="36">
        <v>2288.892386</v>
      </c>
      <c r="P13" s="37">
        <v>2312.7132799999999</v>
      </c>
      <c r="Q13" s="38">
        <v>1.040717079828668</v>
      </c>
      <c r="R13" s="36">
        <v>5685.3039721719797</v>
      </c>
      <c r="S13" s="37">
        <v>4579.0330226321876</v>
      </c>
      <c r="T13" s="38">
        <v>-19.45843098196136</v>
      </c>
      <c r="U13" s="40"/>
    </row>
    <row r="14" spans="1:21" x14ac:dyDescent="0.2">
      <c r="A14" s="41" t="s">
        <v>25</v>
      </c>
      <c r="B14" s="42" t="s">
        <v>22</v>
      </c>
      <c r="C14" s="43">
        <v>775.785841</v>
      </c>
      <c r="D14" s="44">
        <v>821.784806</v>
      </c>
      <c r="E14" s="45">
        <v>5.9293380426622244</v>
      </c>
      <c r="F14" s="43">
        <v>160.191236</v>
      </c>
      <c r="G14" s="44">
        <v>181.690271</v>
      </c>
      <c r="H14" s="45">
        <v>13.420855932468111</v>
      </c>
      <c r="I14" s="43">
        <v>4842.8731831496698</v>
      </c>
      <c r="J14" s="44">
        <v>4522.998405346646</v>
      </c>
      <c r="K14" s="46">
        <v>-6.6050620304491714</v>
      </c>
      <c r="L14" s="43">
        <v>11858.263813</v>
      </c>
      <c r="M14" s="44">
        <v>9541.3577769999993</v>
      </c>
      <c r="N14" s="45">
        <v>-19.538324265142581</v>
      </c>
      <c r="O14" s="43">
        <v>2013.329459</v>
      </c>
      <c r="P14" s="44">
        <v>2027.3788999999999</v>
      </c>
      <c r="Q14" s="45">
        <v>0.6978212600623257</v>
      </c>
      <c r="R14" s="43">
        <v>5889.8774663983095</v>
      </c>
      <c r="S14" s="44">
        <v>4706.2528750792462</v>
      </c>
      <c r="T14" s="45">
        <v>-20.095911979011948</v>
      </c>
      <c r="U14" s="40"/>
    </row>
    <row r="15" spans="1:21" x14ac:dyDescent="0.2">
      <c r="A15" s="34" t="s">
        <v>26</v>
      </c>
      <c r="B15" s="35" t="s">
        <v>27</v>
      </c>
      <c r="C15" s="36">
        <v>210.145712</v>
      </c>
      <c r="D15" s="37">
        <v>193.49478500000001</v>
      </c>
      <c r="E15" s="38">
        <v>-7.9235149942055383</v>
      </c>
      <c r="F15" s="36">
        <v>87.670659000000001</v>
      </c>
      <c r="G15" s="37">
        <v>93.304484000000002</v>
      </c>
      <c r="H15" s="38">
        <v>6.426123704625053</v>
      </c>
      <c r="I15" s="36">
        <v>2396.9902176736232</v>
      </c>
      <c r="J15" s="37">
        <v>2073.7994221156619</v>
      </c>
      <c r="K15" s="39">
        <v>-13.483192095445062</v>
      </c>
      <c r="L15" s="36">
        <v>2592.5109349999998</v>
      </c>
      <c r="M15" s="37">
        <v>2768.7517939999998</v>
      </c>
      <c r="N15" s="38">
        <v>6.7980758198807667</v>
      </c>
      <c r="O15" s="36">
        <v>1113.3957829999999</v>
      </c>
      <c r="P15" s="37">
        <v>1206.4185869999999</v>
      </c>
      <c r="Q15" s="38">
        <v>8.3548730308061536</v>
      </c>
      <c r="R15" s="36">
        <v>2328.472026375548</v>
      </c>
      <c r="S15" s="37">
        <v>2295.0175203161057</v>
      </c>
      <c r="T15" s="38">
        <v>-1.4367579116471907</v>
      </c>
      <c r="U15" s="40"/>
    </row>
    <row r="16" spans="1:21" x14ac:dyDescent="0.2">
      <c r="A16" s="41" t="s">
        <v>28</v>
      </c>
      <c r="B16" s="42" t="s">
        <v>22</v>
      </c>
      <c r="C16" s="43">
        <v>197.978373</v>
      </c>
      <c r="D16" s="44">
        <v>182.840732</v>
      </c>
      <c r="E16" s="45">
        <v>-7.6461083958902947</v>
      </c>
      <c r="F16" s="43">
        <v>79.983093999999994</v>
      </c>
      <c r="G16" s="44">
        <v>83.796859999999995</v>
      </c>
      <c r="H16" s="45">
        <v>4.7682151430651132</v>
      </c>
      <c r="I16" s="43">
        <v>2475.2527452863978</v>
      </c>
      <c r="J16" s="44">
        <v>2181.9520683710584</v>
      </c>
      <c r="K16" s="46">
        <v>-11.849322356024828</v>
      </c>
      <c r="L16" s="43">
        <v>2454.5784840000001</v>
      </c>
      <c r="M16" s="44">
        <v>2615.7733979999998</v>
      </c>
      <c r="N16" s="45">
        <v>6.5671118300244968</v>
      </c>
      <c r="O16" s="43">
        <v>1025.846129</v>
      </c>
      <c r="P16" s="44">
        <v>1091.8942460000001</v>
      </c>
      <c r="Q16" s="45">
        <v>6.4384038826938106</v>
      </c>
      <c r="R16" s="43">
        <v>2392.7355327574664</v>
      </c>
      <c r="S16" s="44">
        <v>2395.6288876715994</v>
      </c>
      <c r="T16" s="45">
        <v>0.12092247030739411</v>
      </c>
      <c r="U16" s="40"/>
    </row>
    <row r="17" spans="1:21" s="33" customFormat="1" x14ac:dyDescent="0.2">
      <c r="A17" s="27" t="s">
        <v>29</v>
      </c>
      <c r="B17" s="49" t="s">
        <v>30</v>
      </c>
      <c r="C17" s="50">
        <v>1246.735136</v>
      </c>
      <c r="D17" s="51">
        <v>1252.1755900000001</v>
      </c>
      <c r="E17" s="52">
        <v>0.43637608686115659</v>
      </c>
      <c r="F17" s="50">
        <v>2521.7326039999998</v>
      </c>
      <c r="G17" s="51">
        <v>2718.862185</v>
      </c>
      <c r="H17" s="52">
        <v>7.8172277539383384</v>
      </c>
      <c r="I17" s="50">
        <v>494.39624725572219</v>
      </c>
      <c r="J17" s="51">
        <v>460.55132801812101</v>
      </c>
      <c r="K17" s="53">
        <v>-6.8457071479539717</v>
      </c>
      <c r="L17" s="50">
        <v>16467.150428000001</v>
      </c>
      <c r="M17" s="51">
        <v>14284.783004000001</v>
      </c>
      <c r="N17" s="52">
        <v>-13.252854120341306</v>
      </c>
      <c r="O17" s="50">
        <v>31930.929372999999</v>
      </c>
      <c r="P17" s="51">
        <v>29353.985218000002</v>
      </c>
      <c r="Q17" s="52">
        <v>-8.0703700318193619</v>
      </c>
      <c r="R17" s="50">
        <v>515.71159221955543</v>
      </c>
      <c r="S17" s="51">
        <v>486.63862497418251</v>
      </c>
      <c r="T17" s="52">
        <v>-5.637446914901922</v>
      </c>
      <c r="U17" s="32"/>
    </row>
    <row r="18" spans="1:21" x14ac:dyDescent="0.2">
      <c r="A18" s="41" t="s">
        <v>31</v>
      </c>
      <c r="B18" s="42" t="s">
        <v>32</v>
      </c>
      <c r="C18" s="43">
        <v>753.16593</v>
      </c>
      <c r="D18" s="44">
        <v>715.816506</v>
      </c>
      <c r="E18" s="45">
        <v>-4.9589901125771885</v>
      </c>
      <c r="F18" s="43">
        <v>1699.553359</v>
      </c>
      <c r="G18" s="44">
        <v>1714.6125930000001</v>
      </c>
      <c r="H18" s="45">
        <v>0.88607009131274062</v>
      </c>
      <c r="I18" s="43">
        <v>443.15521252192707</v>
      </c>
      <c r="J18" s="44">
        <v>417.48002372218667</v>
      </c>
      <c r="K18" s="46">
        <v>-5.7937237505629069</v>
      </c>
      <c r="L18" s="43">
        <v>8511.9759080000003</v>
      </c>
      <c r="M18" s="44">
        <v>7901.9178030000003</v>
      </c>
      <c r="N18" s="45">
        <v>-7.1670562933176978</v>
      </c>
      <c r="O18" s="43">
        <v>19877.928128</v>
      </c>
      <c r="P18" s="44">
        <v>19117.113960999999</v>
      </c>
      <c r="Q18" s="45">
        <v>-3.8274319239957388</v>
      </c>
      <c r="R18" s="43">
        <v>428.21243004747828</v>
      </c>
      <c r="S18" s="44">
        <v>413.34261118704228</v>
      </c>
      <c r="T18" s="45">
        <v>-3.4725332141309684</v>
      </c>
      <c r="U18" s="40"/>
    </row>
    <row r="19" spans="1:21" x14ac:dyDescent="0.2">
      <c r="A19" s="34" t="s">
        <v>33</v>
      </c>
      <c r="B19" s="35" t="s">
        <v>34</v>
      </c>
      <c r="C19" s="36">
        <v>298.55336299999999</v>
      </c>
      <c r="D19" s="37">
        <v>336.15572500000002</v>
      </c>
      <c r="E19" s="38">
        <v>12.594854608956464</v>
      </c>
      <c r="F19" s="36">
        <v>650.95189400000004</v>
      </c>
      <c r="G19" s="37">
        <v>795.81176600000003</v>
      </c>
      <c r="H19" s="38">
        <v>22.253544898664977</v>
      </c>
      <c r="I19" s="36">
        <v>458.64120797841935</v>
      </c>
      <c r="J19" s="37">
        <v>422.40607560959336</v>
      </c>
      <c r="K19" s="39">
        <v>-7.9005400601794502</v>
      </c>
      <c r="L19" s="36">
        <v>5242.8658880000003</v>
      </c>
      <c r="M19" s="37">
        <v>3994.4127539999999</v>
      </c>
      <c r="N19" s="38">
        <v>-23.812417877357696</v>
      </c>
      <c r="O19" s="36">
        <v>9546.1670900000008</v>
      </c>
      <c r="P19" s="37">
        <v>7978.9503539999996</v>
      </c>
      <c r="Q19" s="38">
        <v>-16.417235537828834</v>
      </c>
      <c r="R19" s="36">
        <v>549.21161955064838</v>
      </c>
      <c r="S19" s="37">
        <v>500.61882538190315</v>
      </c>
      <c r="T19" s="38">
        <v>-8.8477359981026353</v>
      </c>
      <c r="U19" s="40"/>
    </row>
    <row r="20" spans="1:21" x14ac:dyDescent="0.2">
      <c r="A20" s="41" t="s">
        <v>35</v>
      </c>
      <c r="B20" s="42" t="s">
        <v>36</v>
      </c>
      <c r="C20" s="43">
        <v>194.12164200000001</v>
      </c>
      <c r="D20" s="44">
        <v>199.614127</v>
      </c>
      <c r="E20" s="45">
        <v>2.8294037405679928</v>
      </c>
      <c r="F20" s="43">
        <v>170.917856</v>
      </c>
      <c r="G20" s="44">
        <v>208.16155499999999</v>
      </c>
      <c r="H20" s="45">
        <v>21.790408487220891</v>
      </c>
      <c r="I20" s="43">
        <v>1135.7598705193213</v>
      </c>
      <c r="J20" s="44">
        <v>958.93848890588856</v>
      </c>
      <c r="K20" s="46">
        <v>-15.568553371460636</v>
      </c>
      <c r="L20" s="43">
        <v>2705.5097679999999</v>
      </c>
      <c r="M20" s="44">
        <v>2376.2767180000001</v>
      </c>
      <c r="N20" s="45">
        <v>-12.168983970934965</v>
      </c>
      <c r="O20" s="43">
        <v>2504.61249</v>
      </c>
      <c r="P20" s="44">
        <v>2253.1282930000002</v>
      </c>
      <c r="Q20" s="45">
        <v>-10.04084256562977</v>
      </c>
      <c r="R20" s="43">
        <v>1080.2109223690727</v>
      </c>
      <c r="S20" s="44">
        <v>1054.6566413384433</v>
      </c>
      <c r="T20" s="45">
        <v>-2.3656751196872605</v>
      </c>
      <c r="U20" s="40"/>
    </row>
    <row r="21" spans="1:21" s="33" customFormat="1" x14ac:dyDescent="0.2">
      <c r="A21" s="54" t="s">
        <v>37</v>
      </c>
      <c r="B21" s="49" t="s">
        <v>38</v>
      </c>
      <c r="C21" s="50">
        <v>2040.39949</v>
      </c>
      <c r="D21" s="51">
        <v>1462.8853120000001</v>
      </c>
      <c r="E21" s="52">
        <v>-28.303975806228021</v>
      </c>
      <c r="F21" s="50">
        <v>6883.8785280000002</v>
      </c>
      <c r="G21" s="51">
        <v>6093.331983</v>
      </c>
      <c r="H21" s="52">
        <v>-11.484028106894574</v>
      </c>
      <c r="I21" s="50">
        <v>296.402599450401</v>
      </c>
      <c r="J21" s="51">
        <v>240.07969959315446</v>
      </c>
      <c r="K21" s="53">
        <v>-19.002161236670069</v>
      </c>
      <c r="L21" s="50">
        <v>15497.013408000001</v>
      </c>
      <c r="M21" s="51">
        <v>14964.449796000001</v>
      </c>
      <c r="N21" s="52">
        <v>-3.4365564381913405</v>
      </c>
      <c r="O21" s="50">
        <v>52103.602444999997</v>
      </c>
      <c r="P21" s="51">
        <v>59872.026770999997</v>
      </c>
      <c r="Q21" s="52">
        <v>14.909572393195392</v>
      </c>
      <c r="R21" s="50">
        <v>297.42690871247299</v>
      </c>
      <c r="S21" s="51">
        <v>249.94059167624968</v>
      </c>
      <c r="T21" s="52">
        <v>-15.965709774474046</v>
      </c>
      <c r="U21" s="32"/>
    </row>
    <row r="22" spans="1:21" x14ac:dyDescent="0.2">
      <c r="A22" s="34" t="s">
        <v>39</v>
      </c>
      <c r="B22" s="42" t="s">
        <v>40</v>
      </c>
      <c r="C22" s="43">
        <v>1753.0530779999999</v>
      </c>
      <c r="D22" s="44">
        <v>1123.2635049999999</v>
      </c>
      <c r="E22" s="45">
        <v>-35.925299747256147</v>
      </c>
      <c r="F22" s="43">
        <v>6137.638269</v>
      </c>
      <c r="G22" s="44">
        <v>4873.6623170000003</v>
      </c>
      <c r="H22" s="45">
        <v>-20.593848913907042</v>
      </c>
      <c r="I22" s="43">
        <v>285.62339472730497</v>
      </c>
      <c r="J22" s="44">
        <v>230.47626855104491</v>
      </c>
      <c r="K22" s="46">
        <v>-19.307636277102237</v>
      </c>
      <c r="L22" s="43">
        <v>13162.335655000001</v>
      </c>
      <c r="M22" s="44">
        <v>12835.663146000001</v>
      </c>
      <c r="N22" s="45">
        <v>-2.4818734118507768</v>
      </c>
      <c r="O22" s="43">
        <v>46569.550143</v>
      </c>
      <c r="P22" s="44">
        <v>54603.947968</v>
      </c>
      <c r="Q22" s="45">
        <v>17.252470338083505</v>
      </c>
      <c r="R22" s="43">
        <v>282.63823924823697</v>
      </c>
      <c r="S22" s="44">
        <v>235.06840848801244</v>
      </c>
      <c r="T22" s="45">
        <v>-16.830642197160262</v>
      </c>
      <c r="U22" s="40"/>
    </row>
    <row r="23" spans="1:21" s="33" customFormat="1" x14ac:dyDescent="0.2">
      <c r="A23" s="27" t="s">
        <v>41</v>
      </c>
      <c r="B23" s="49" t="s">
        <v>42</v>
      </c>
      <c r="C23" s="50">
        <v>1080.656567</v>
      </c>
      <c r="D23" s="51">
        <v>1835.8049060000001</v>
      </c>
      <c r="E23" s="52">
        <v>69.878660997393467</v>
      </c>
      <c r="F23" s="50">
        <v>2230.4813770000001</v>
      </c>
      <c r="G23" s="51">
        <v>3413.7944259999999</v>
      </c>
      <c r="H23" s="52">
        <v>53.051913421108999</v>
      </c>
      <c r="I23" s="50">
        <v>484.49477235872922</v>
      </c>
      <c r="J23" s="51">
        <v>537.76082473455892</v>
      </c>
      <c r="K23" s="53">
        <v>10.994143882400964</v>
      </c>
      <c r="L23" s="50">
        <v>13269.581284</v>
      </c>
      <c r="M23" s="51">
        <v>18138.718302000001</v>
      </c>
      <c r="N23" s="52">
        <v>36.693976349284199</v>
      </c>
      <c r="O23" s="50">
        <v>30049.028452999999</v>
      </c>
      <c r="P23" s="51">
        <v>34519.965190000003</v>
      </c>
      <c r="Q23" s="52">
        <v>14.878806294829271</v>
      </c>
      <c r="R23" s="50">
        <v>441.59768109491768</v>
      </c>
      <c r="S23" s="51">
        <v>525.455868862074</v>
      </c>
      <c r="T23" s="52">
        <v>18.989725570848659</v>
      </c>
      <c r="U23" s="32"/>
    </row>
    <row r="24" spans="1:21" x14ac:dyDescent="0.2">
      <c r="A24" s="34" t="s">
        <v>43</v>
      </c>
      <c r="B24" s="42" t="s">
        <v>44</v>
      </c>
      <c r="C24" s="43">
        <v>895.35597499999994</v>
      </c>
      <c r="D24" s="44">
        <v>1688.5743379999999</v>
      </c>
      <c r="E24" s="45">
        <v>88.592513497215435</v>
      </c>
      <c r="F24" s="43">
        <v>2023.7345210000001</v>
      </c>
      <c r="G24" s="44">
        <v>3200.2568980000001</v>
      </c>
      <c r="H24" s="45">
        <v>58.136201403464625</v>
      </c>
      <c r="I24" s="43">
        <v>442.42758410701634</v>
      </c>
      <c r="J24" s="44">
        <v>527.63712158710575</v>
      </c>
      <c r="K24" s="46">
        <v>19.259544508752533</v>
      </c>
      <c r="L24" s="43">
        <v>11387.483646000001</v>
      </c>
      <c r="M24" s="44">
        <v>16544.271927999998</v>
      </c>
      <c r="N24" s="45">
        <v>45.284704174406308</v>
      </c>
      <c r="O24" s="43">
        <v>27928.559078999999</v>
      </c>
      <c r="P24" s="44">
        <v>32461.110904000001</v>
      </c>
      <c r="Q24" s="45">
        <v>16.229092994661908</v>
      </c>
      <c r="R24" s="43">
        <v>407.73616761927616</v>
      </c>
      <c r="S24" s="44">
        <v>509.66437892183603</v>
      </c>
      <c r="T24" s="45">
        <v>24.998570006116161</v>
      </c>
      <c r="U24" s="40"/>
    </row>
    <row r="25" spans="1:21" x14ac:dyDescent="0.2">
      <c r="A25" s="41" t="s">
        <v>45</v>
      </c>
      <c r="B25" s="35" t="s">
        <v>46</v>
      </c>
      <c r="C25" s="36">
        <v>183.93446499999999</v>
      </c>
      <c r="D25" s="37">
        <v>145.840101</v>
      </c>
      <c r="E25" s="38">
        <v>-20.710835242323931</v>
      </c>
      <c r="F25" s="36">
        <v>204.91150099999999</v>
      </c>
      <c r="G25" s="37">
        <v>211.36784800000001</v>
      </c>
      <c r="H25" s="38">
        <v>3.1507977680569565</v>
      </c>
      <c r="I25" s="36">
        <v>897.6288012257545</v>
      </c>
      <c r="J25" s="37">
        <v>689.98242816949153</v>
      </c>
      <c r="K25" s="39">
        <v>-23.132766325313092</v>
      </c>
      <c r="L25" s="36">
        <v>1854.96415</v>
      </c>
      <c r="M25" s="37">
        <v>1569.8682409999999</v>
      </c>
      <c r="N25" s="38">
        <v>-15.369348728383791</v>
      </c>
      <c r="O25" s="36">
        <v>2070.5759779999998</v>
      </c>
      <c r="P25" s="37">
        <v>2019.587861</v>
      </c>
      <c r="Q25" s="38">
        <v>-2.4625088642847071</v>
      </c>
      <c r="R25" s="36">
        <v>895.86867118575265</v>
      </c>
      <c r="S25" s="37">
        <v>777.32109175120456</v>
      </c>
      <c r="T25" s="38">
        <v>-13.232696180528446</v>
      </c>
      <c r="U25" s="40"/>
    </row>
    <row r="26" spans="1:21" s="33" customFormat="1" x14ac:dyDescent="0.2">
      <c r="A26" s="55" t="s">
        <v>47</v>
      </c>
      <c r="B26" s="54" t="s">
        <v>48</v>
      </c>
      <c r="C26" s="28">
        <v>696.96056099999998</v>
      </c>
      <c r="D26" s="29">
        <v>806.51225799999997</v>
      </c>
      <c r="E26" s="30">
        <v>15.718493000926049</v>
      </c>
      <c r="F26" s="28">
        <v>178.07198700000001</v>
      </c>
      <c r="G26" s="29">
        <v>231.98513600000001</v>
      </c>
      <c r="H26" s="30">
        <v>30.276041677459364</v>
      </c>
      <c r="I26" s="28">
        <v>3913.9258944754738</v>
      </c>
      <c r="J26" s="29">
        <v>3476.5686798140373</v>
      </c>
      <c r="K26" s="31">
        <v>-11.17438670156654</v>
      </c>
      <c r="L26" s="28">
        <v>9220.8136259999992</v>
      </c>
      <c r="M26" s="29">
        <v>8196.1966560000001</v>
      </c>
      <c r="N26" s="30">
        <v>-11.11200173389123</v>
      </c>
      <c r="O26" s="28">
        <v>2221.4943960000001</v>
      </c>
      <c r="P26" s="29">
        <v>2264.1214949999999</v>
      </c>
      <c r="Q26" s="30">
        <v>1.9188479195245245</v>
      </c>
      <c r="R26" s="28">
        <v>4150.7255848148443</v>
      </c>
      <c r="S26" s="29">
        <v>3620.0339399189356</v>
      </c>
      <c r="T26" s="30">
        <v>-12.785515063617048</v>
      </c>
      <c r="U26" s="32"/>
    </row>
    <row r="27" spans="1:21" x14ac:dyDescent="0.2">
      <c r="A27" s="56" t="s">
        <v>49</v>
      </c>
      <c r="B27" s="35" t="s">
        <v>50</v>
      </c>
      <c r="C27" s="36">
        <v>626.87867100000005</v>
      </c>
      <c r="D27" s="37">
        <v>739.31233899999995</v>
      </c>
      <c r="E27" s="38">
        <v>17.935475108866772</v>
      </c>
      <c r="F27" s="36">
        <v>169.553056</v>
      </c>
      <c r="G27" s="37">
        <v>223.97511900000001</v>
      </c>
      <c r="H27" s="38">
        <v>32.097364850799281</v>
      </c>
      <c r="I27" s="36">
        <v>3697.2419476768382</v>
      </c>
      <c r="J27" s="37">
        <v>3300.8681602709626</v>
      </c>
      <c r="K27" s="39">
        <v>-10.720796556334033</v>
      </c>
      <c r="L27" s="36">
        <v>8481.5856050000002</v>
      </c>
      <c r="M27" s="37">
        <v>7427.7996160000002</v>
      </c>
      <c r="N27" s="38">
        <v>-12.424398432986161</v>
      </c>
      <c r="O27" s="36">
        <v>2123.5585959999999</v>
      </c>
      <c r="P27" s="37">
        <v>2170.9893809999999</v>
      </c>
      <c r="Q27" s="38">
        <v>2.233551976825221</v>
      </c>
      <c r="R27" s="36">
        <v>3994.0435931347388</v>
      </c>
      <c r="S27" s="37">
        <v>3421.3891974812936</v>
      </c>
      <c r="T27" s="38">
        <v>-14.337710200203279</v>
      </c>
      <c r="U27" s="40"/>
    </row>
    <row r="28" spans="1:21" x14ac:dyDescent="0.2">
      <c r="A28" s="34" t="s">
        <v>51</v>
      </c>
      <c r="B28" s="42" t="s">
        <v>52</v>
      </c>
      <c r="C28" s="43">
        <v>62.108567000000001</v>
      </c>
      <c r="D28" s="44">
        <v>63.449285000000003</v>
      </c>
      <c r="E28" s="45">
        <v>2.1586683846690713</v>
      </c>
      <c r="F28" s="43">
        <v>7.381157</v>
      </c>
      <c r="G28" s="44">
        <v>7.4794960000000001</v>
      </c>
      <c r="H28" s="45">
        <v>1.3322979039736005</v>
      </c>
      <c r="I28" s="43">
        <v>8414.4758064352245</v>
      </c>
      <c r="J28" s="44">
        <v>8483.0963209285765</v>
      </c>
      <c r="K28" s="46">
        <v>0.81550551777536118</v>
      </c>
      <c r="L28" s="43">
        <v>645.058131</v>
      </c>
      <c r="M28" s="44">
        <v>677.15860599999996</v>
      </c>
      <c r="N28" s="45">
        <v>4.976369331278141</v>
      </c>
      <c r="O28" s="43">
        <v>83.949027999999998</v>
      </c>
      <c r="P28" s="44">
        <v>79.88261</v>
      </c>
      <c r="Q28" s="45">
        <v>-4.8439131421509689</v>
      </c>
      <c r="R28" s="43">
        <v>7683.9261438500516</v>
      </c>
      <c r="S28" s="44">
        <v>8476.9213975357088</v>
      </c>
      <c r="T28" s="45">
        <v>10.320183182920672</v>
      </c>
      <c r="U28" s="40"/>
    </row>
    <row r="29" spans="1:21" s="33" customFormat="1" x14ac:dyDescent="0.2">
      <c r="A29" s="54" t="s">
        <v>53</v>
      </c>
      <c r="B29" s="49" t="s">
        <v>54</v>
      </c>
      <c r="C29" s="50">
        <v>263.96421900000001</v>
      </c>
      <c r="D29" s="51">
        <v>507.451369</v>
      </c>
      <c r="E29" s="52">
        <v>92.242483061691004</v>
      </c>
      <c r="F29" s="50">
        <v>134.48434900000001</v>
      </c>
      <c r="G29" s="51">
        <v>260.05461400000002</v>
      </c>
      <c r="H29" s="52">
        <v>93.371656950207637</v>
      </c>
      <c r="I29" s="50">
        <v>1962.7876475053613</v>
      </c>
      <c r="J29" s="51">
        <v>1951.3261510522555</v>
      </c>
      <c r="K29" s="53">
        <v>-0.58393970777598225</v>
      </c>
      <c r="L29" s="50">
        <v>4016.3825200000001</v>
      </c>
      <c r="M29" s="51">
        <v>3693.0297519999999</v>
      </c>
      <c r="N29" s="52">
        <v>-8.0508459139494555</v>
      </c>
      <c r="O29" s="50">
        <v>1870.544523</v>
      </c>
      <c r="P29" s="51">
        <v>1878.951509</v>
      </c>
      <c r="Q29" s="52">
        <v>0.44944057180293928</v>
      </c>
      <c r="R29" s="50">
        <v>2147.1729063997268</v>
      </c>
      <c r="S29" s="51">
        <v>1965.4736880173527</v>
      </c>
      <c r="T29" s="52">
        <v>-8.4622536844058072</v>
      </c>
      <c r="U29" s="32"/>
    </row>
    <row r="30" spans="1:21" x14ac:dyDescent="0.2">
      <c r="A30" s="34"/>
      <c r="B30" s="42" t="s">
        <v>55</v>
      </c>
      <c r="C30" s="43">
        <v>233.36678900000001</v>
      </c>
      <c r="D30" s="44">
        <v>481.83392099999998</v>
      </c>
      <c r="E30" s="45">
        <v>106.47064780070311</v>
      </c>
      <c r="F30" s="43">
        <v>123.98784999999999</v>
      </c>
      <c r="G30" s="44">
        <v>250.26174800000001</v>
      </c>
      <c r="H30" s="45">
        <v>101.84376775627615</v>
      </c>
      <c r="I30" s="43">
        <v>1882.1746566296617</v>
      </c>
      <c r="J30" s="44">
        <v>1925.3198894782752</v>
      </c>
      <c r="K30" s="46">
        <v>2.2923076079385707</v>
      </c>
      <c r="L30" s="43">
        <v>3529.2233019999999</v>
      </c>
      <c r="M30" s="44">
        <v>3322.443698</v>
      </c>
      <c r="N30" s="45">
        <v>-5.8590683078290517</v>
      </c>
      <c r="O30" s="43">
        <v>1728.360228</v>
      </c>
      <c r="P30" s="44">
        <v>1744.5022550000001</v>
      </c>
      <c r="Q30" s="45">
        <v>0.9339503847921371</v>
      </c>
      <c r="R30" s="43">
        <v>2041.9489206158703</v>
      </c>
      <c r="S30" s="44">
        <v>1904.5224438531893</v>
      </c>
      <c r="T30" s="45">
        <v>-6.7301623157758446</v>
      </c>
      <c r="U30" s="40"/>
    </row>
    <row r="31" spans="1:21" s="33" customFormat="1" x14ac:dyDescent="0.2">
      <c r="A31" s="54" t="s">
        <v>56</v>
      </c>
      <c r="B31" s="49" t="s">
        <v>57</v>
      </c>
      <c r="C31" s="50">
        <v>318.86763400000001</v>
      </c>
      <c r="D31" s="51">
        <v>306.61577299999999</v>
      </c>
      <c r="E31" s="52">
        <v>-3.842303104365874</v>
      </c>
      <c r="F31" s="50">
        <v>52.573943999999997</v>
      </c>
      <c r="G31" s="51">
        <v>44.784322000000003</v>
      </c>
      <c r="H31" s="52">
        <v>-14.81650682322786</v>
      </c>
      <c r="I31" s="50">
        <v>6065.1267479571261</v>
      </c>
      <c r="J31" s="51">
        <v>6846.4980445612191</v>
      </c>
      <c r="K31" s="53">
        <v>12.883016778953159</v>
      </c>
      <c r="L31" s="50">
        <v>2531.521197</v>
      </c>
      <c r="M31" s="51">
        <v>2717.2265189999998</v>
      </c>
      <c r="N31" s="52">
        <v>7.3357206023031196</v>
      </c>
      <c r="O31" s="50">
        <v>565.864959</v>
      </c>
      <c r="P31" s="51">
        <v>504.27418399999999</v>
      </c>
      <c r="Q31" s="52">
        <v>-10.884359248687813</v>
      </c>
      <c r="R31" s="50">
        <v>4473.7196688653767</v>
      </c>
      <c r="S31" s="51">
        <v>5388.3910880514159</v>
      </c>
      <c r="T31" s="52">
        <v>20.445434378726233</v>
      </c>
      <c r="U31" s="32"/>
    </row>
    <row r="32" spans="1:21" s="33" customFormat="1" x14ac:dyDescent="0.2">
      <c r="A32" s="55" t="s">
        <v>58</v>
      </c>
      <c r="B32" s="54" t="s">
        <v>59</v>
      </c>
      <c r="C32" s="28">
        <v>222.39478</v>
      </c>
      <c r="D32" s="29">
        <v>278.60536300000001</v>
      </c>
      <c r="E32" s="30">
        <v>25.275135954180229</v>
      </c>
      <c r="F32" s="28">
        <v>220.727248</v>
      </c>
      <c r="G32" s="29">
        <v>236.97194200000001</v>
      </c>
      <c r="H32" s="30">
        <v>7.3596233121159704</v>
      </c>
      <c r="I32" s="28">
        <v>1007.5547174855366</v>
      </c>
      <c r="J32" s="29">
        <v>1175.6892425686415</v>
      </c>
      <c r="K32" s="31">
        <v>16.687384036343268</v>
      </c>
      <c r="L32" s="28">
        <v>2282.682812</v>
      </c>
      <c r="M32" s="29">
        <v>2738.001491</v>
      </c>
      <c r="N32" s="30">
        <v>19.946646840568572</v>
      </c>
      <c r="O32" s="28">
        <v>2650.162593</v>
      </c>
      <c r="P32" s="29">
        <v>2826.4951919999999</v>
      </c>
      <c r="Q32" s="30">
        <v>6.6536520991487658</v>
      </c>
      <c r="R32" s="28">
        <v>861.33689232100642</v>
      </c>
      <c r="S32" s="29">
        <v>968.69136687355103</v>
      </c>
      <c r="T32" s="30">
        <v>12.463703286093008</v>
      </c>
      <c r="U32" s="32"/>
    </row>
    <row r="33" spans="1:21" s="33" customFormat="1" x14ac:dyDescent="0.2">
      <c r="A33" s="54" t="s">
        <v>60</v>
      </c>
      <c r="B33" s="49" t="s">
        <v>61</v>
      </c>
      <c r="C33" s="50">
        <v>141.575795</v>
      </c>
      <c r="D33" s="51">
        <v>136.505585</v>
      </c>
      <c r="E33" s="52">
        <v>-3.5812689591465885</v>
      </c>
      <c r="F33" s="50">
        <v>42.097175999999997</v>
      </c>
      <c r="G33" s="51">
        <v>43.737658000000003</v>
      </c>
      <c r="H33" s="52">
        <v>3.8968932262819944</v>
      </c>
      <c r="I33" s="50">
        <v>3363.0710763116272</v>
      </c>
      <c r="J33" s="51">
        <v>3121.0081024457227</v>
      </c>
      <c r="K33" s="53">
        <v>-7.1976764205465944</v>
      </c>
      <c r="L33" s="50">
        <v>1700.0027</v>
      </c>
      <c r="M33" s="51">
        <v>1518.59536</v>
      </c>
      <c r="N33" s="52">
        <v>-10.671003051936323</v>
      </c>
      <c r="O33" s="50">
        <v>380.61965600000002</v>
      </c>
      <c r="P33" s="51">
        <v>444.777672</v>
      </c>
      <c r="Q33" s="52">
        <v>16.856201456921085</v>
      </c>
      <c r="R33" s="50">
        <v>4466.4080617003128</v>
      </c>
      <c r="S33" s="51">
        <v>3414.2796628514216</v>
      </c>
      <c r="T33" s="52">
        <v>-23.556477247812357</v>
      </c>
      <c r="U33" s="32"/>
    </row>
    <row r="34" spans="1:21" s="33" customFormat="1" x14ac:dyDescent="0.2">
      <c r="A34" s="55" t="s">
        <v>62</v>
      </c>
      <c r="B34" s="54" t="s">
        <v>63</v>
      </c>
      <c r="C34" s="28">
        <v>88.367968000000005</v>
      </c>
      <c r="D34" s="29">
        <v>92.104186999999996</v>
      </c>
      <c r="E34" s="30">
        <v>4.2280241184226242</v>
      </c>
      <c r="F34" s="28">
        <v>90.014848000000001</v>
      </c>
      <c r="G34" s="29">
        <v>83.937946999999994</v>
      </c>
      <c r="H34" s="30">
        <v>-6.750998457498925</v>
      </c>
      <c r="I34" s="28">
        <v>981.70435170873145</v>
      </c>
      <c r="J34" s="29">
        <v>1097.2890127989431</v>
      </c>
      <c r="K34" s="31">
        <v>11.773876818313745</v>
      </c>
      <c r="L34" s="28">
        <v>1099.6222889999999</v>
      </c>
      <c r="M34" s="29">
        <v>1352.7742479999999</v>
      </c>
      <c r="N34" s="30">
        <v>23.021719506087599</v>
      </c>
      <c r="O34" s="28">
        <v>1049.020413</v>
      </c>
      <c r="P34" s="29">
        <v>1102.190552</v>
      </c>
      <c r="Q34" s="30">
        <v>5.0685514162630563</v>
      </c>
      <c r="R34" s="28">
        <v>1048.237265331461</v>
      </c>
      <c r="S34" s="29">
        <v>1227.3506115120463</v>
      </c>
      <c r="T34" s="30">
        <v>17.087099658105377</v>
      </c>
      <c r="U34" s="32"/>
    </row>
    <row r="35" spans="1:21" s="33" customFormat="1" x14ac:dyDescent="0.2">
      <c r="A35" s="54" t="s">
        <v>64</v>
      </c>
      <c r="B35" s="49" t="s">
        <v>65</v>
      </c>
      <c r="C35" s="50">
        <v>20.424240000000001</v>
      </c>
      <c r="D35" s="51">
        <v>35.554231999999999</v>
      </c>
      <c r="E35" s="52">
        <v>74.078604638410027</v>
      </c>
      <c r="F35" s="50">
        <v>4.488702</v>
      </c>
      <c r="G35" s="51">
        <v>13.466412999999999</v>
      </c>
      <c r="H35" s="52">
        <v>200.0068393936599</v>
      </c>
      <c r="I35" s="50">
        <v>4550.143894604721</v>
      </c>
      <c r="J35" s="51">
        <v>2640.215475345959</v>
      </c>
      <c r="K35" s="53">
        <v>-41.975121303821552</v>
      </c>
      <c r="L35" s="50">
        <v>307.94418300000001</v>
      </c>
      <c r="M35" s="51">
        <v>632.83017099999995</v>
      </c>
      <c r="N35" s="52">
        <v>105.50158305799199</v>
      </c>
      <c r="O35" s="50">
        <v>79.294157999999996</v>
      </c>
      <c r="P35" s="51">
        <v>209.493154</v>
      </c>
      <c r="Q35" s="52">
        <v>164.19746332384287</v>
      </c>
      <c r="R35" s="50">
        <v>3883.5670970867745</v>
      </c>
      <c r="S35" s="51">
        <v>3020.7677860442159</v>
      </c>
      <c r="T35" s="52">
        <v>-22.216670639984059</v>
      </c>
      <c r="U35" s="32"/>
    </row>
    <row r="36" spans="1:21" s="33" customFormat="1" x14ac:dyDescent="0.2">
      <c r="A36" s="55" t="s">
        <v>66</v>
      </c>
      <c r="B36" s="54" t="s">
        <v>67</v>
      </c>
      <c r="C36" s="28">
        <v>25.369565000000001</v>
      </c>
      <c r="D36" s="29">
        <v>31.703626</v>
      </c>
      <c r="E36" s="30">
        <v>24.967164395605511</v>
      </c>
      <c r="F36" s="28">
        <v>6.0979619999999999</v>
      </c>
      <c r="G36" s="29">
        <v>6.1078150000000004</v>
      </c>
      <c r="H36" s="30">
        <v>0.1615785733003916</v>
      </c>
      <c r="I36" s="28">
        <v>4160.3350430848868</v>
      </c>
      <c r="J36" s="29">
        <v>5190.6657290700514</v>
      </c>
      <c r="K36" s="31">
        <v>24.765569967681621</v>
      </c>
      <c r="L36" s="28">
        <v>340.93740300000002</v>
      </c>
      <c r="M36" s="29">
        <v>379.30821400000002</v>
      </c>
      <c r="N36" s="30">
        <v>11.25450322034629</v>
      </c>
      <c r="O36" s="28">
        <v>83.859059000000002</v>
      </c>
      <c r="P36" s="29">
        <v>89.363809000000003</v>
      </c>
      <c r="Q36" s="30">
        <v>6.5642878248848513</v>
      </c>
      <c r="R36" s="28">
        <v>4065.6001517975537</v>
      </c>
      <c r="S36" s="29">
        <v>4244.5394645163342</v>
      </c>
      <c r="T36" s="30">
        <v>4.4013013094675424</v>
      </c>
      <c r="U36" s="32"/>
    </row>
    <row r="37" spans="1:21" s="33" customFormat="1" x14ac:dyDescent="0.2">
      <c r="A37" s="54" t="s">
        <v>68</v>
      </c>
      <c r="B37" s="49" t="s">
        <v>69</v>
      </c>
      <c r="C37" s="50">
        <v>29.545963</v>
      </c>
      <c r="D37" s="51">
        <v>25.428806999999999</v>
      </c>
      <c r="E37" s="52">
        <v>-13.934749732137686</v>
      </c>
      <c r="F37" s="50">
        <v>6.3520139999999996</v>
      </c>
      <c r="G37" s="51">
        <v>4.5444639999999996</v>
      </c>
      <c r="H37" s="52">
        <v>-28.45632896904824</v>
      </c>
      <c r="I37" s="50">
        <v>4651.4322858860205</v>
      </c>
      <c r="J37" s="51">
        <v>5595.5569237648278</v>
      </c>
      <c r="K37" s="53">
        <v>20.297503647287151</v>
      </c>
      <c r="L37" s="50">
        <v>374.20890100000003</v>
      </c>
      <c r="M37" s="51">
        <v>333.46338600000001</v>
      </c>
      <c r="N37" s="52">
        <v>-10.888440892537721</v>
      </c>
      <c r="O37" s="50">
        <v>64.234195</v>
      </c>
      <c r="P37" s="51">
        <v>58.233975999999998</v>
      </c>
      <c r="Q37" s="52">
        <v>-9.3411601095024217</v>
      </c>
      <c r="R37" s="50">
        <v>5825.6961264946194</v>
      </c>
      <c r="S37" s="51">
        <v>5726.2685618443784</v>
      </c>
      <c r="T37" s="52">
        <v>-1.706707018206044</v>
      </c>
      <c r="U37" s="32"/>
    </row>
    <row r="38" spans="1:21" s="33" customFormat="1" x14ac:dyDescent="0.2">
      <c r="A38" s="55" t="s">
        <v>70</v>
      </c>
      <c r="B38" s="54" t="s">
        <v>71</v>
      </c>
      <c r="C38" s="28">
        <v>6.6586100000000004</v>
      </c>
      <c r="D38" s="29">
        <v>9.2089169999999996</v>
      </c>
      <c r="E38" s="30">
        <v>38.300891627531854</v>
      </c>
      <c r="F38" s="28">
        <v>2.3337680000000001</v>
      </c>
      <c r="G38" s="29">
        <v>3.5825969999999998</v>
      </c>
      <c r="H38" s="30">
        <v>53.511274471155645</v>
      </c>
      <c r="I38" s="28">
        <v>2853.1584973313543</v>
      </c>
      <c r="J38" s="29">
        <v>2570.4585249192137</v>
      </c>
      <c r="K38" s="31">
        <v>-9.9083164386611688</v>
      </c>
      <c r="L38" s="28">
        <v>99.561646999999994</v>
      </c>
      <c r="M38" s="29">
        <v>84.269238000000001</v>
      </c>
      <c r="N38" s="30">
        <v>-15.359738876155793</v>
      </c>
      <c r="O38" s="28">
        <v>35.107849000000002</v>
      </c>
      <c r="P38" s="29">
        <v>31.484373999999999</v>
      </c>
      <c r="Q38" s="30">
        <v>-10.320982638383802</v>
      </c>
      <c r="R38" s="28">
        <v>2835.8800050666728</v>
      </c>
      <c r="S38" s="29">
        <v>2676.5416393541759</v>
      </c>
      <c r="T38" s="30">
        <v>-5.618656834133251</v>
      </c>
      <c r="U38" s="32"/>
    </row>
    <row r="39" spans="1:21" s="33" customFormat="1" ht="9.75" thickBot="1" x14ac:dyDescent="0.25">
      <c r="A39" s="54" t="s">
        <v>72</v>
      </c>
      <c r="B39" s="57" t="s">
        <v>72</v>
      </c>
      <c r="C39" s="58">
        <v>574.5408099999986</v>
      </c>
      <c r="D39" s="59">
        <v>635.09234999999535</v>
      </c>
      <c r="E39" s="60">
        <v>10.539119057529934</v>
      </c>
      <c r="F39" s="61" t="s">
        <v>73</v>
      </c>
      <c r="G39" s="62" t="s">
        <v>73</v>
      </c>
      <c r="H39" s="63" t="s">
        <v>73</v>
      </c>
      <c r="I39" s="61" t="s">
        <v>73</v>
      </c>
      <c r="J39" s="62" t="s">
        <v>73</v>
      </c>
      <c r="K39" s="64" t="s">
        <v>73</v>
      </c>
      <c r="L39" s="58">
        <v>6835.1061369999661</v>
      </c>
      <c r="M39" s="59">
        <v>7352.5388269999821</v>
      </c>
      <c r="N39" s="60">
        <v>7.5702217292433316</v>
      </c>
      <c r="O39" s="61" t="s">
        <v>73</v>
      </c>
      <c r="P39" s="62" t="s">
        <v>73</v>
      </c>
      <c r="Q39" s="63" t="s">
        <v>73</v>
      </c>
      <c r="R39" s="61" t="s">
        <v>73</v>
      </c>
      <c r="S39" s="62" t="s">
        <v>73</v>
      </c>
      <c r="T39" s="63" t="s">
        <v>73</v>
      </c>
      <c r="U39" s="32"/>
    </row>
    <row r="40" spans="1:21" s="33" customFormat="1" x14ac:dyDescent="0.2">
      <c r="A40" s="54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32"/>
    </row>
    <row r="41" spans="1:21" s="33" customFormat="1" x14ac:dyDescent="0.2">
      <c r="A41" s="55" t="s">
        <v>37</v>
      </c>
      <c r="B41" s="49" t="s">
        <v>38</v>
      </c>
      <c r="C41" s="50">
        <v>382.65679399999999</v>
      </c>
      <c r="D41" s="51">
        <v>378.20171499999998</v>
      </c>
      <c r="E41" s="52">
        <v>-1.1642492880970523</v>
      </c>
      <c r="F41" s="50">
        <v>925.48693500000002</v>
      </c>
      <c r="G41" s="51">
        <v>1054.5708709999999</v>
      </c>
      <c r="H41" s="52">
        <v>13.947677824322803</v>
      </c>
      <c r="I41" s="50">
        <v>413.46536566720954</v>
      </c>
      <c r="J41" s="51">
        <v>358.63091367332106</v>
      </c>
      <c r="K41" s="53">
        <v>-13.26216330245753</v>
      </c>
      <c r="L41" s="50">
        <v>4557.8176320000002</v>
      </c>
      <c r="M41" s="51">
        <v>3678.183184</v>
      </c>
      <c r="N41" s="52">
        <v>-19.29946564391193</v>
      </c>
      <c r="O41" s="50">
        <v>11755.701182000001</v>
      </c>
      <c r="P41" s="51">
        <v>9071.1059459999997</v>
      </c>
      <c r="Q41" s="52">
        <v>-22.836538581897415</v>
      </c>
      <c r="R41" s="50">
        <v>387.71125273061574</v>
      </c>
      <c r="S41" s="51">
        <v>405.48343343095161</v>
      </c>
      <c r="T41" s="52">
        <v>4.5838702320781133</v>
      </c>
      <c r="U41" s="32"/>
    </row>
    <row r="42" spans="1:21" x14ac:dyDescent="0.2">
      <c r="A42" s="56" t="s">
        <v>75</v>
      </c>
      <c r="B42" s="42" t="s">
        <v>76</v>
      </c>
      <c r="C42" s="43">
        <v>156.70629400000001</v>
      </c>
      <c r="D42" s="44">
        <v>153.24771200000001</v>
      </c>
      <c r="E42" s="45">
        <v>-2.2070472804366137</v>
      </c>
      <c r="F42" s="43">
        <v>439.98207000000002</v>
      </c>
      <c r="G42" s="44">
        <v>614.02906299999995</v>
      </c>
      <c r="H42" s="45">
        <v>39.557746750907356</v>
      </c>
      <c r="I42" s="43">
        <v>356.16518191298115</v>
      </c>
      <c r="J42" s="44">
        <v>249.57729403111333</v>
      </c>
      <c r="K42" s="46">
        <v>-29.926532208841671</v>
      </c>
      <c r="L42" s="43">
        <v>2067.935915</v>
      </c>
      <c r="M42" s="44">
        <v>1288.8326950000001</v>
      </c>
      <c r="N42" s="45">
        <v>-37.675404462425035</v>
      </c>
      <c r="O42" s="43">
        <v>5653.8514560000003</v>
      </c>
      <c r="P42" s="44">
        <v>4354.8745449999997</v>
      </c>
      <c r="Q42" s="45">
        <v>-22.975080281274384</v>
      </c>
      <c r="R42" s="43">
        <v>365.75702971563885</v>
      </c>
      <c r="S42" s="44">
        <v>295.95173906439135</v>
      </c>
      <c r="T42" s="45">
        <v>-19.085153525420484</v>
      </c>
      <c r="U42" s="40"/>
    </row>
    <row r="43" spans="1:21" x14ac:dyDescent="0.2">
      <c r="A43" s="34" t="s">
        <v>77</v>
      </c>
      <c r="B43" s="35" t="s">
        <v>78</v>
      </c>
      <c r="C43" s="36">
        <v>46.309632000000001</v>
      </c>
      <c r="D43" s="37">
        <v>48.919468000000002</v>
      </c>
      <c r="E43" s="38">
        <v>5.6356224122014131</v>
      </c>
      <c r="F43" s="36">
        <v>75.068189000000004</v>
      </c>
      <c r="G43" s="37">
        <v>75.533586999999997</v>
      </c>
      <c r="H43" s="38">
        <v>0.6199670009356284</v>
      </c>
      <c r="I43" s="36">
        <v>616.90088194348198</v>
      </c>
      <c r="J43" s="37">
        <v>647.651858503688</v>
      </c>
      <c r="K43" s="39">
        <v>4.9847515962901934</v>
      </c>
      <c r="L43" s="36">
        <v>752.16150700000003</v>
      </c>
      <c r="M43" s="37">
        <v>870.38479400000006</v>
      </c>
      <c r="N43" s="38">
        <v>15.717806069541385</v>
      </c>
      <c r="O43" s="36">
        <v>1289.170417</v>
      </c>
      <c r="P43" s="37">
        <v>1301.157541</v>
      </c>
      <c r="Q43" s="38">
        <v>0.92983238227688503</v>
      </c>
      <c r="R43" s="36">
        <v>583.44614263670314</v>
      </c>
      <c r="S43" s="37">
        <v>668.93113752472198</v>
      </c>
      <c r="T43" s="38">
        <v>14.651737091224227</v>
      </c>
      <c r="U43" s="40"/>
    </row>
    <row r="44" spans="1:21" x14ac:dyDescent="0.2">
      <c r="A44" s="56" t="s">
        <v>79</v>
      </c>
      <c r="B44" s="42" t="s">
        <v>80</v>
      </c>
      <c r="C44" s="43">
        <v>41.964167000000003</v>
      </c>
      <c r="D44" s="44">
        <v>88.372298000000001</v>
      </c>
      <c r="E44" s="45">
        <v>110.58990161773016</v>
      </c>
      <c r="F44" s="43">
        <v>90.079076000000001</v>
      </c>
      <c r="G44" s="44">
        <v>142.546525</v>
      </c>
      <c r="H44" s="45">
        <v>58.245989334970538</v>
      </c>
      <c r="I44" s="43">
        <v>465.85920796967326</v>
      </c>
      <c r="J44" s="44">
        <v>619.95406762809546</v>
      </c>
      <c r="K44" s="46">
        <v>33.077560134531801</v>
      </c>
      <c r="L44" s="43">
        <v>380.25491699999998</v>
      </c>
      <c r="M44" s="44">
        <v>572.00474499999996</v>
      </c>
      <c r="N44" s="45">
        <v>50.42665312859058</v>
      </c>
      <c r="O44" s="43">
        <v>941.23858099999995</v>
      </c>
      <c r="P44" s="44">
        <v>1088.2373680000001</v>
      </c>
      <c r="Q44" s="45">
        <v>15.617590477838705</v>
      </c>
      <c r="R44" s="43">
        <v>403.99418880174443</v>
      </c>
      <c r="S44" s="44">
        <v>525.6249801927404</v>
      </c>
      <c r="T44" s="45">
        <v>30.107064597081347</v>
      </c>
      <c r="U44" s="40"/>
    </row>
    <row r="45" spans="1:21" s="33" customFormat="1" x14ac:dyDescent="0.2">
      <c r="A45" s="55" t="s">
        <v>29</v>
      </c>
      <c r="B45" s="49" t="s">
        <v>81</v>
      </c>
      <c r="C45" s="50">
        <v>150.12844000000001</v>
      </c>
      <c r="D45" s="51">
        <v>131.37572599999999</v>
      </c>
      <c r="E45" s="52">
        <v>-12.491113609120319</v>
      </c>
      <c r="F45" s="50">
        <v>102.861718</v>
      </c>
      <c r="G45" s="51">
        <v>93.457616000000002</v>
      </c>
      <c r="H45" s="52">
        <v>-9.14247028228713</v>
      </c>
      <c r="I45" s="50">
        <v>1459.5171354225295</v>
      </c>
      <c r="J45" s="51">
        <v>1405.7252006085837</v>
      </c>
      <c r="K45" s="53">
        <v>-3.6855980315964598</v>
      </c>
      <c r="L45" s="50">
        <v>1711.1473140000001</v>
      </c>
      <c r="M45" s="51">
        <v>1459.8544059999999</v>
      </c>
      <c r="N45" s="52">
        <v>-14.685638456958717</v>
      </c>
      <c r="O45" s="50">
        <v>1171.7660229999999</v>
      </c>
      <c r="P45" s="51">
        <v>1047.211957</v>
      </c>
      <c r="Q45" s="52">
        <v>-10.629602118101344</v>
      </c>
      <c r="R45" s="50">
        <v>1460.3148413699996</v>
      </c>
      <c r="S45" s="51">
        <v>1394.0390923172013</v>
      </c>
      <c r="T45" s="52">
        <v>-4.5384561722745742</v>
      </c>
      <c r="U45" s="32"/>
    </row>
    <row r="46" spans="1:21" x14ac:dyDescent="0.2">
      <c r="A46" s="56" t="s">
        <v>35</v>
      </c>
      <c r="B46" s="42" t="s">
        <v>36</v>
      </c>
      <c r="C46" s="43">
        <v>91.633612999999997</v>
      </c>
      <c r="D46" s="44">
        <v>81.051368999999994</v>
      </c>
      <c r="E46" s="45">
        <v>-11.548430377835261</v>
      </c>
      <c r="F46" s="43">
        <v>57.816640999999997</v>
      </c>
      <c r="G46" s="44">
        <v>52.174778000000003</v>
      </c>
      <c r="H46" s="45">
        <v>-9.7581992008148539</v>
      </c>
      <c r="I46" s="43">
        <v>1584.9003230748046</v>
      </c>
      <c r="J46" s="44">
        <v>1553.4588187418829</v>
      </c>
      <c r="K46" s="46">
        <v>-1.9838158826242958</v>
      </c>
      <c r="L46" s="43">
        <v>931.19256499999995</v>
      </c>
      <c r="M46" s="44">
        <v>879.26099599999998</v>
      </c>
      <c r="N46" s="45">
        <v>-5.5768882776678907</v>
      </c>
      <c r="O46" s="43">
        <v>604.15087200000005</v>
      </c>
      <c r="P46" s="44">
        <v>562.21731699999998</v>
      </c>
      <c r="Q46" s="45">
        <v>-6.9409078002621971</v>
      </c>
      <c r="R46" s="43">
        <v>1541.3245402052485</v>
      </c>
      <c r="S46" s="44">
        <v>1563.9166020209941</v>
      </c>
      <c r="T46" s="45">
        <v>1.4657563171437626</v>
      </c>
      <c r="U46" s="40"/>
    </row>
    <row r="47" spans="1:21" x14ac:dyDescent="0.2">
      <c r="A47" s="34" t="s">
        <v>82</v>
      </c>
      <c r="B47" s="35" t="s">
        <v>83</v>
      </c>
      <c r="C47" s="36">
        <v>26.896000999999998</v>
      </c>
      <c r="D47" s="37">
        <v>17.148859999999999</v>
      </c>
      <c r="E47" s="38">
        <v>-36.240112424148109</v>
      </c>
      <c r="F47" s="36">
        <v>17.781731000000001</v>
      </c>
      <c r="G47" s="37">
        <v>10.854654</v>
      </c>
      <c r="H47" s="38">
        <v>-38.956145495621321</v>
      </c>
      <c r="I47" s="36">
        <v>1512.5637093486566</v>
      </c>
      <c r="J47" s="37">
        <v>1579.862425831353</v>
      </c>
      <c r="K47" s="39">
        <v>4.4493145027046044</v>
      </c>
      <c r="L47" s="36">
        <v>449.35477200000003</v>
      </c>
      <c r="M47" s="37">
        <v>234.10372699999999</v>
      </c>
      <c r="N47" s="38">
        <v>-47.902249717290204</v>
      </c>
      <c r="O47" s="36">
        <v>248.73692600000001</v>
      </c>
      <c r="P47" s="37">
        <v>155.87323699999999</v>
      </c>
      <c r="Q47" s="38">
        <v>-37.33409851659902</v>
      </c>
      <c r="R47" s="36">
        <v>1806.546294618114</v>
      </c>
      <c r="S47" s="37">
        <v>1501.8853236492421</v>
      </c>
      <c r="T47" s="38">
        <v>-16.864276984015746</v>
      </c>
      <c r="U47" s="40"/>
    </row>
    <row r="48" spans="1:21" s="33" customFormat="1" x14ac:dyDescent="0.2">
      <c r="A48" s="54" t="s">
        <v>68</v>
      </c>
      <c r="B48" s="54" t="s">
        <v>69</v>
      </c>
      <c r="C48" s="28">
        <v>132.71221</v>
      </c>
      <c r="D48" s="29">
        <v>168.804473</v>
      </c>
      <c r="E48" s="30">
        <v>27.195887251067564</v>
      </c>
      <c r="F48" s="28">
        <v>30.165799</v>
      </c>
      <c r="G48" s="29">
        <v>32.218553</v>
      </c>
      <c r="H48" s="30">
        <v>6.8049051178787012</v>
      </c>
      <c r="I48" s="28">
        <v>4399.4263172011451</v>
      </c>
      <c r="J48" s="29">
        <v>5239.3561250252296</v>
      </c>
      <c r="K48" s="31">
        <v>19.091803050322163</v>
      </c>
      <c r="L48" s="28">
        <v>1409.166688</v>
      </c>
      <c r="M48" s="29">
        <v>1459.889171</v>
      </c>
      <c r="N48" s="30">
        <v>3.599466509671001</v>
      </c>
      <c r="O48" s="28">
        <v>303.16396400000002</v>
      </c>
      <c r="P48" s="29">
        <v>271.95748300000002</v>
      </c>
      <c r="Q48" s="30">
        <v>-10.293598417257799</v>
      </c>
      <c r="R48" s="28">
        <v>4648.1998368381273</v>
      </c>
      <c r="S48" s="29">
        <v>5368.0786970660411</v>
      </c>
      <c r="T48" s="30">
        <v>15.487261423717126</v>
      </c>
      <c r="U48" s="32"/>
    </row>
    <row r="49" spans="1:21" x14ac:dyDescent="0.2">
      <c r="A49" s="34" t="s">
        <v>84</v>
      </c>
      <c r="B49" s="35" t="s">
        <v>85</v>
      </c>
      <c r="C49" s="36">
        <v>77.712727999999998</v>
      </c>
      <c r="D49" s="37">
        <v>92.230530999999999</v>
      </c>
      <c r="E49" s="38">
        <v>18.681370958950261</v>
      </c>
      <c r="F49" s="36">
        <v>9.9121050000000004</v>
      </c>
      <c r="G49" s="37">
        <v>11.617573</v>
      </c>
      <c r="H49" s="38">
        <v>17.205911357880076</v>
      </c>
      <c r="I49" s="36">
        <v>7840.1840981305177</v>
      </c>
      <c r="J49" s="37">
        <v>7938.8811243105592</v>
      </c>
      <c r="K49" s="39">
        <v>1.2588610795960298</v>
      </c>
      <c r="L49" s="36">
        <v>812.21242800000005</v>
      </c>
      <c r="M49" s="37">
        <v>852.28500299999996</v>
      </c>
      <c r="N49" s="38">
        <v>4.933755458368827</v>
      </c>
      <c r="O49" s="36">
        <v>101.204252</v>
      </c>
      <c r="P49" s="37">
        <v>116.517644</v>
      </c>
      <c r="Q49" s="38">
        <v>15.131174528121605</v>
      </c>
      <c r="R49" s="36">
        <v>8025.4773089968603</v>
      </c>
      <c r="S49" s="37">
        <v>7314.6432912769842</v>
      </c>
      <c r="T49" s="38">
        <v>-8.8572179616407958</v>
      </c>
      <c r="U49" s="40"/>
    </row>
    <row r="50" spans="1:21" s="33" customFormat="1" x14ac:dyDescent="0.2">
      <c r="A50" s="54" t="s">
        <v>86</v>
      </c>
      <c r="B50" s="54" t="s">
        <v>87</v>
      </c>
      <c r="C50" s="28">
        <v>88.673935</v>
      </c>
      <c r="D50" s="29">
        <v>93.075502999999998</v>
      </c>
      <c r="E50" s="30">
        <v>4.9637675377775858</v>
      </c>
      <c r="F50" s="28">
        <v>78.825173000000007</v>
      </c>
      <c r="G50" s="29">
        <v>76.720642999999995</v>
      </c>
      <c r="H50" s="30">
        <v>-2.6698704486192604</v>
      </c>
      <c r="I50" s="28">
        <v>1124.9443753203052</v>
      </c>
      <c r="J50" s="29">
        <v>1213.1741779067206</v>
      </c>
      <c r="K50" s="31">
        <v>7.8430369111622822</v>
      </c>
      <c r="L50" s="28">
        <v>957.14932399999998</v>
      </c>
      <c r="M50" s="29">
        <v>922.98755900000003</v>
      </c>
      <c r="N50" s="30">
        <v>-3.5691155124296881</v>
      </c>
      <c r="O50" s="28">
        <v>1042.708848</v>
      </c>
      <c r="P50" s="29">
        <v>892.61586</v>
      </c>
      <c r="Q50" s="30">
        <v>-14.394525210742238</v>
      </c>
      <c r="R50" s="28">
        <v>917.94495254920855</v>
      </c>
      <c r="S50" s="29">
        <v>1034.0254978216499</v>
      </c>
      <c r="T50" s="30">
        <v>12.645697865659166</v>
      </c>
      <c r="U50" s="32"/>
    </row>
    <row r="51" spans="1:21" s="33" customFormat="1" x14ac:dyDescent="0.2">
      <c r="A51" s="55" t="s">
        <v>88</v>
      </c>
      <c r="B51" s="49" t="s">
        <v>89</v>
      </c>
      <c r="C51" s="50">
        <v>125.66197699999999</v>
      </c>
      <c r="D51" s="51">
        <v>143.501825</v>
      </c>
      <c r="E51" s="52">
        <v>14.196695313810004</v>
      </c>
      <c r="F51" s="50">
        <v>66.560715999999999</v>
      </c>
      <c r="G51" s="51">
        <v>74.033203999999998</v>
      </c>
      <c r="H51" s="52">
        <v>11.226573944907692</v>
      </c>
      <c r="I51" s="50">
        <v>1887.9300667378639</v>
      </c>
      <c r="J51" s="51">
        <v>1938.3441111099285</v>
      </c>
      <c r="K51" s="53">
        <v>2.6703343127097101</v>
      </c>
      <c r="L51" s="50">
        <v>1689.318491</v>
      </c>
      <c r="M51" s="51">
        <v>1399.071758</v>
      </c>
      <c r="N51" s="52">
        <v>-17.181291422920907</v>
      </c>
      <c r="O51" s="50">
        <v>775.73850100000004</v>
      </c>
      <c r="P51" s="51">
        <v>707.68005700000003</v>
      </c>
      <c r="Q51" s="52">
        <v>-8.7733745214742207</v>
      </c>
      <c r="R51" s="50">
        <v>2177.6906635706614</v>
      </c>
      <c r="S51" s="51">
        <v>1976.9834463485522</v>
      </c>
      <c r="T51" s="52">
        <v>-9.2165164033452989</v>
      </c>
      <c r="U51" s="32"/>
    </row>
    <row r="52" spans="1:21" x14ac:dyDescent="0.2">
      <c r="A52" s="56" t="s">
        <v>90</v>
      </c>
      <c r="B52" s="42" t="s">
        <v>91</v>
      </c>
      <c r="C52" s="43">
        <v>51.013303000000001</v>
      </c>
      <c r="D52" s="44">
        <v>50.084851</v>
      </c>
      <c r="E52" s="45">
        <v>-1.8200193780826157</v>
      </c>
      <c r="F52" s="43">
        <v>46.274478000000002</v>
      </c>
      <c r="G52" s="44">
        <v>53.186750000000004</v>
      </c>
      <c r="H52" s="45">
        <v>14.937547215551517</v>
      </c>
      <c r="I52" s="43">
        <v>1102.4068818237126</v>
      </c>
      <c r="J52" s="44">
        <v>941.67910240802451</v>
      </c>
      <c r="K52" s="46">
        <v>-14.579714809997924</v>
      </c>
      <c r="L52" s="43">
        <v>818.20775000000003</v>
      </c>
      <c r="M52" s="44">
        <v>480.013912</v>
      </c>
      <c r="N52" s="45">
        <v>-41.333492380144286</v>
      </c>
      <c r="O52" s="43">
        <v>528.33423200000004</v>
      </c>
      <c r="P52" s="44">
        <v>477.73071499999998</v>
      </c>
      <c r="Q52" s="45">
        <v>-9.5779364529232414</v>
      </c>
      <c r="R52" s="43">
        <v>1548.6555677126748</v>
      </c>
      <c r="S52" s="44">
        <v>1004.7792551919131</v>
      </c>
      <c r="T52" s="45">
        <v>-35.119255944306147</v>
      </c>
      <c r="U52" s="40"/>
    </row>
    <row r="53" spans="1:21" x14ac:dyDescent="0.2">
      <c r="A53" s="34" t="s">
        <v>92</v>
      </c>
      <c r="B53" s="35" t="s">
        <v>93</v>
      </c>
      <c r="C53" s="36">
        <v>43.830340999999997</v>
      </c>
      <c r="D53" s="37">
        <v>65.698408999999998</v>
      </c>
      <c r="E53" s="38">
        <v>49.892534488837327</v>
      </c>
      <c r="F53" s="36">
        <v>7.7433300000000003</v>
      </c>
      <c r="G53" s="37">
        <v>6.7786429999999998</v>
      </c>
      <c r="H53" s="38">
        <v>-12.458296366033739</v>
      </c>
      <c r="I53" s="36">
        <v>5660.399466379451</v>
      </c>
      <c r="J53" s="37">
        <v>9691.9706495828159</v>
      </c>
      <c r="K53" s="39">
        <v>71.224146054519906</v>
      </c>
      <c r="L53" s="36">
        <v>549.53288099999997</v>
      </c>
      <c r="M53" s="37">
        <v>612.03480400000001</v>
      </c>
      <c r="N53" s="38">
        <v>11.373645720027458</v>
      </c>
      <c r="O53" s="36">
        <v>110.86463999999999</v>
      </c>
      <c r="P53" s="37">
        <v>79.348534000000001</v>
      </c>
      <c r="Q53" s="38">
        <v>-28.427554538579656</v>
      </c>
      <c r="R53" s="36">
        <v>4956.7912816927019</v>
      </c>
      <c r="S53" s="37">
        <v>7713.2465232438954</v>
      </c>
      <c r="T53" s="38">
        <v>55.609669338546119</v>
      </c>
      <c r="U53" s="40"/>
    </row>
    <row r="54" spans="1:21" s="33" customFormat="1" x14ac:dyDescent="0.2">
      <c r="A54" s="54" t="s">
        <v>53</v>
      </c>
      <c r="B54" s="54" t="s">
        <v>54</v>
      </c>
      <c r="C54" s="28">
        <v>80.288807000000006</v>
      </c>
      <c r="D54" s="29">
        <v>88.062207999999998</v>
      </c>
      <c r="E54" s="30">
        <v>9.6817991080624601</v>
      </c>
      <c r="F54" s="28">
        <v>7.1445090000000002</v>
      </c>
      <c r="G54" s="29">
        <v>8.6510459999999991</v>
      </c>
      <c r="H54" s="30">
        <v>21.086641503285939</v>
      </c>
      <c r="I54" s="28">
        <v>11237.83411848176</v>
      </c>
      <c r="J54" s="29">
        <v>10179.371141940524</v>
      </c>
      <c r="K54" s="31">
        <v>-9.4187453327904684</v>
      </c>
      <c r="L54" s="28">
        <v>754.12313099999994</v>
      </c>
      <c r="M54" s="29">
        <v>864.64909799999998</v>
      </c>
      <c r="N54" s="30">
        <v>14.656222897371919</v>
      </c>
      <c r="O54" s="28">
        <v>69.855395000000001</v>
      </c>
      <c r="P54" s="29">
        <v>91.935135000000002</v>
      </c>
      <c r="Q54" s="30">
        <v>31.607780615942403</v>
      </c>
      <c r="R54" s="28">
        <v>10795.488752157222</v>
      </c>
      <c r="S54" s="29">
        <v>9404.9907905176824</v>
      </c>
      <c r="T54" s="30">
        <v>-12.880361357994852</v>
      </c>
      <c r="U54" s="32"/>
    </row>
    <row r="55" spans="1:21" s="33" customFormat="1" x14ac:dyDescent="0.2">
      <c r="A55" s="55" t="s">
        <v>41</v>
      </c>
      <c r="B55" s="49" t="s">
        <v>94</v>
      </c>
      <c r="C55" s="50">
        <v>11.223205999999999</v>
      </c>
      <c r="D55" s="51">
        <v>9.3475819999999992</v>
      </c>
      <c r="E55" s="52">
        <v>-16.712016156524257</v>
      </c>
      <c r="F55" s="50">
        <v>8.6178380000000008</v>
      </c>
      <c r="G55" s="51">
        <v>9.6286260000000006</v>
      </c>
      <c r="H55" s="52">
        <v>11.729020666204203</v>
      </c>
      <c r="I55" s="50">
        <v>1302.3226939285698</v>
      </c>
      <c r="J55" s="51">
        <v>970.81161943562859</v>
      </c>
      <c r="K55" s="53">
        <v>-25.45537108724637</v>
      </c>
      <c r="L55" s="50">
        <v>270.77433500000001</v>
      </c>
      <c r="M55" s="51">
        <v>121.774928</v>
      </c>
      <c r="N55" s="52">
        <v>-55.0271527764993</v>
      </c>
      <c r="O55" s="50">
        <v>292.01051699999999</v>
      </c>
      <c r="P55" s="51">
        <v>100.651984</v>
      </c>
      <c r="Q55" s="52">
        <v>-65.531383926148109</v>
      </c>
      <c r="R55" s="50">
        <v>927.27596862547261</v>
      </c>
      <c r="S55" s="51">
        <v>1209.8611786927122</v>
      </c>
      <c r="T55" s="52">
        <v>30.474769068600317</v>
      </c>
      <c r="U55" s="32"/>
    </row>
    <row r="56" spans="1:21" x14ac:dyDescent="0.2">
      <c r="A56" s="56" t="s">
        <v>45</v>
      </c>
      <c r="B56" s="42" t="s">
        <v>46</v>
      </c>
      <c r="C56" s="43">
        <v>3.1263369999999999</v>
      </c>
      <c r="D56" s="44">
        <v>3.7289159999999999</v>
      </c>
      <c r="E56" s="45">
        <v>19.274281691321193</v>
      </c>
      <c r="F56" s="43">
        <v>3.9524530000000002</v>
      </c>
      <c r="G56" s="44">
        <v>4.7909220000000001</v>
      </c>
      <c r="H56" s="45">
        <v>21.213889197417402</v>
      </c>
      <c r="I56" s="43">
        <v>790.98650888448253</v>
      </c>
      <c r="J56" s="44">
        <v>778.32951569656109</v>
      </c>
      <c r="K56" s="46">
        <v>-1.6001528528939657</v>
      </c>
      <c r="L56" s="43">
        <v>192.46170499999999</v>
      </c>
      <c r="M56" s="44">
        <v>38.411819000000001</v>
      </c>
      <c r="N56" s="45">
        <v>-80.041837933421618</v>
      </c>
      <c r="O56" s="43">
        <v>235.48678799999999</v>
      </c>
      <c r="P56" s="44">
        <v>47.955834000000003</v>
      </c>
      <c r="Q56" s="45">
        <v>-79.635446044641782</v>
      </c>
      <c r="R56" s="43">
        <v>817.2930066887659</v>
      </c>
      <c r="S56" s="44">
        <v>800.98323386472646</v>
      </c>
      <c r="T56" s="45">
        <v>-1.9955845321762755</v>
      </c>
      <c r="U56" s="40"/>
    </row>
    <row r="57" spans="1:21" s="33" customFormat="1" x14ac:dyDescent="0.2">
      <c r="A57" s="55" t="s">
        <v>70</v>
      </c>
      <c r="B57" s="49" t="s">
        <v>95</v>
      </c>
      <c r="C57" s="50">
        <v>76.972330999999997</v>
      </c>
      <c r="D57" s="51">
        <v>91.022481999999997</v>
      </c>
      <c r="E57" s="52">
        <v>18.253508523731732</v>
      </c>
      <c r="F57" s="50">
        <v>19.789511000000001</v>
      </c>
      <c r="G57" s="51">
        <v>25.791181999999999</v>
      </c>
      <c r="H57" s="52">
        <v>30.327535632386258</v>
      </c>
      <c r="I57" s="50">
        <v>3889.5519449672097</v>
      </c>
      <c r="J57" s="51">
        <v>3529.209401880069</v>
      </c>
      <c r="K57" s="53">
        <v>-9.2643715313635795</v>
      </c>
      <c r="L57" s="50">
        <v>750.33098600000005</v>
      </c>
      <c r="M57" s="51">
        <v>1107.0436529999999</v>
      </c>
      <c r="N57" s="52">
        <v>47.54070852139909</v>
      </c>
      <c r="O57" s="50">
        <v>181.273552</v>
      </c>
      <c r="P57" s="51">
        <v>284.77925499999998</v>
      </c>
      <c r="Q57" s="52">
        <v>57.099175173662388</v>
      </c>
      <c r="R57" s="50">
        <v>4139.2193054174832</v>
      </c>
      <c r="S57" s="51">
        <v>3887.3746368920024</v>
      </c>
      <c r="T57" s="52">
        <v>-6.0843519017188097</v>
      </c>
      <c r="U57" s="32"/>
    </row>
    <row r="58" spans="1:21" s="33" customFormat="1" x14ac:dyDescent="0.2">
      <c r="A58" s="56" t="s">
        <v>96</v>
      </c>
      <c r="B58" s="42" t="s">
        <v>97</v>
      </c>
      <c r="C58" s="43">
        <v>52.725923999999999</v>
      </c>
      <c r="D58" s="44">
        <v>61.931128000000001</v>
      </c>
      <c r="E58" s="45">
        <v>17.458592095986791</v>
      </c>
      <c r="F58" s="43">
        <v>13.904987999999999</v>
      </c>
      <c r="G58" s="44">
        <v>19.001353000000002</v>
      </c>
      <c r="H58" s="45">
        <v>36.651344107596515</v>
      </c>
      <c r="I58" s="43">
        <v>3791.8712335458331</v>
      </c>
      <c r="J58" s="44">
        <v>3259.3009560950736</v>
      </c>
      <c r="K58" s="46">
        <v>-14.045051760704052</v>
      </c>
      <c r="L58" s="43">
        <v>476.13794100000001</v>
      </c>
      <c r="M58" s="44">
        <v>747.76570800000002</v>
      </c>
      <c r="N58" s="45">
        <v>57.048124841620208</v>
      </c>
      <c r="O58" s="43">
        <v>115.317756</v>
      </c>
      <c r="P58" s="44">
        <v>204.313963</v>
      </c>
      <c r="Q58" s="45">
        <v>77.174764829797766</v>
      </c>
      <c r="R58" s="43">
        <v>4128.9213171994079</v>
      </c>
      <c r="S58" s="44">
        <v>3659.8854871216022</v>
      </c>
      <c r="T58" s="45">
        <v>-11.359766729484356</v>
      </c>
      <c r="U58" s="32"/>
    </row>
    <row r="59" spans="1:21" s="33" customFormat="1" ht="9.75" thickBot="1" x14ac:dyDescent="0.25">
      <c r="A59" s="65" t="s">
        <v>72</v>
      </c>
      <c r="B59" s="66" t="s">
        <v>72</v>
      </c>
      <c r="C59" s="58">
        <v>676.04496900000004</v>
      </c>
      <c r="D59" s="59">
        <v>768.8099440000002</v>
      </c>
      <c r="E59" s="60">
        <v>13.72171663923738</v>
      </c>
      <c r="F59" s="58" t="s">
        <v>73</v>
      </c>
      <c r="G59" s="59" t="s">
        <v>73</v>
      </c>
      <c r="H59" s="60" t="s">
        <v>73</v>
      </c>
      <c r="I59" s="58" t="s">
        <v>73</v>
      </c>
      <c r="J59" s="59" t="s">
        <v>73</v>
      </c>
      <c r="K59" s="67" t="s">
        <v>73</v>
      </c>
      <c r="L59" s="58">
        <v>7550.7793310000015</v>
      </c>
      <c r="M59" s="59">
        <v>7642.560066</v>
      </c>
      <c r="N59" s="60">
        <v>1.2155134056585304</v>
      </c>
      <c r="O59" s="58" t="s">
        <v>73</v>
      </c>
      <c r="P59" s="59" t="s">
        <v>73</v>
      </c>
      <c r="Q59" s="60" t="s">
        <v>73</v>
      </c>
      <c r="R59" s="58" t="s">
        <v>73</v>
      </c>
      <c r="S59" s="59" t="s">
        <v>73</v>
      </c>
      <c r="T59" s="60" t="s">
        <v>73</v>
      </c>
      <c r="U59" s="32"/>
    </row>
    <row r="60" spans="1:21" s="33" customFormat="1" ht="2.1" customHeight="1" x14ac:dyDescent="0.2">
      <c r="A60" s="68"/>
      <c r="B60" s="68"/>
      <c r="C60" s="69"/>
      <c r="D60" s="69"/>
      <c r="E60" s="70"/>
      <c r="F60" s="71"/>
      <c r="G60" s="71"/>
      <c r="H60" s="72"/>
      <c r="I60" s="71"/>
      <c r="J60" s="71"/>
      <c r="K60" s="73"/>
      <c r="L60" s="29"/>
      <c r="M60" s="29"/>
      <c r="N60" s="30"/>
      <c r="O60" s="74"/>
      <c r="P60" s="74"/>
      <c r="Q60" s="73"/>
      <c r="R60" s="74"/>
      <c r="S60" s="74"/>
      <c r="T60" s="73"/>
    </row>
    <row r="61" spans="1:21" s="75" customFormat="1" ht="9" customHeight="1" x14ac:dyDescent="0.2">
      <c r="C61" s="76" t="str">
        <f>C2</f>
        <v>Janeiro</v>
      </c>
      <c r="D61" s="76"/>
      <c r="E61" s="76"/>
      <c r="F61" s="76"/>
      <c r="G61" s="76"/>
      <c r="H61" s="76"/>
      <c r="I61" s="76"/>
      <c r="J61" s="76"/>
      <c r="K61" s="77"/>
      <c r="L61" s="76" t="str">
        <f>L2</f>
        <v>Acumulado 12 meses</v>
      </c>
      <c r="M61" s="76"/>
      <c r="N61" s="76"/>
      <c r="O61" s="76"/>
      <c r="P61" s="76"/>
      <c r="Q61" s="76"/>
      <c r="R61" s="76"/>
      <c r="S61" s="76"/>
      <c r="T61" s="77"/>
    </row>
    <row r="62" spans="1:21" x14ac:dyDescent="0.2">
      <c r="A62" s="40"/>
      <c r="B62" s="40"/>
      <c r="C62" s="6" t="s">
        <v>98</v>
      </c>
      <c r="D62" s="6"/>
      <c r="E62" s="12"/>
      <c r="F62" s="78" t="s">
        <v>99</v>
      </c>
      <c r="G62" s="78"/>
      <c r="H62" s="78"/>
      <c r="I62" s="78" t="s">
        <v>100</v>
      </c>
      <c r="J62" s="79"/>
      <c r="K62" s="40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T62" s="40"/>
    </row>
    <row r="63" spans="1:21" ht="27" x14ac:dyDescent="0.2">
      <c r="A63" s="80"/>
      <c r="B63" s="81"/>
      <c r="C63" s="82" t="str">
        <f>$C$4</f>
        <v>2023</v>
      </c>
      <c r="D63" s="14" t="str">
        <f>$D$4</f>
        <v>2024</v>
      </c>
      <c r="E63" s="15" t="s">
        <v>7</v>
      </c>
      <c r="F63" s="82" t="str">
        <f>$C$4</f>
        <v>2023</v>
      </c>
      <c r="G63" s="14" t="str">
        <f>$D$4</f>
        <v>2024</v>
      </c>
      <c r="H63" s="15" t="s">
        <v>7</v>
      </c>
      <c r="I63" s="82" t="str">
        <f>$C$4</f>
        <v>2023</v>
      </c>
      <c r="J63" s="83" t="str">
        <f>$D$4</f>
        <v>2024</v>
      </c>
      <c r="K63" s="84"/>
      <c r="L63" s="82" t="str">
        <f>$L$4</f>
        <v>Fevereiro/22 - Janeiro/23</v>
      </c>
      <c r="M63" s="14" t="str">
        <f>$M$4</f>
        <v>Fevereiro/23 - Janeiro/24</v>
      </c>
      <c r="N63" s="15" t="s">
        <v>7</v>
      </c>
      <c r="O63" s="82" t="str">
        <f>$L$4</f>
        <v>Fevereiro/22 - Janeiro/23</v>
      </c>
      <c r="P63" s="14" t="str">
        <f>$M$4</f>
        <v>Fevereiro/23 - Janeiro/24</v>
      </c>
      <c r="Q63" s="15" t="s">
        <v>7</v>
      </c>
      <c r="R63" s="82" t="str">
        <f>$L$4</f>
        <v>Fevereiro/22 - Janeiro/23</v>
      </c>
      <c r="S63" s="14" t="str">
        <f>$M$4</f>
        <v>Fevereiro/23 - Janeiro/24</v>
      </c>
      <c r="T63" s="40"/>
    </row>
    <row r="64" spans="1:21" x14ac:dyDescent="0.2">
      <c r="A64" s="85"/>
      <c r="B64" s="86" t="s">
        <v>101</v>
      </c>
      <c r="C64" s="87">
        <v>22796.014477000001</v>
      </c>
      <c r="D64" s="87">
        <v>27016.132355000002</v>
      </c>
      <c r="E64" s="38">
        <v>18.512524995357758</v>
      </c>
      <c r="F64" s="87">
        <v>20511.168893999999</v>
      </c>
      <c r="G64" s="87">
        <v>20489.554195000001</v>
      </c>
      <c r="H64" s="38">
        <v>-0.10538014245653482</v>
      </c>
      <c r="I64" s="88">
        <v>2284.8455830000021</v>
      </c>
      <c r="J64" s="88">
        <v>6526.5781600000009</v>
      </c>
      <c r="K64" s="84"/>
      <c r="L64" s="87">
        <v>337152.12380300002</v>
      </c>
      <c r="M64" s="87">
        <v>343915.88388600003</v>
      </c>
      <c r="N64" s="38">
        <v>2.0061448840085427</v>
      </c>
      <c r="O64" s="87">
        <v>273282.81894500001</v>
      </c>
      <c r="P64" s="87">
        <v>240771.224525</v>
      </c>
      <c r="Q64" s="38">
        <v>-11.896684374637978</v>
      </c>
      <c r="R64" s="88">
        <v>63869.304858000018</v>
      </c>
      <c r="S64" s="88">
        <v>103144.65936100003</v>
      </c>
      <c r="T64" s="40"/>
    </row>
    <row r="65" spans="1:20" x14ac:dyDescent="0.2">
      <c r="A65" s="89"/>
      <c r="B65" s="90" t="s">
        <v>72</v>
      </c>
      <c r="C65" s="84">
        <v>12589.129921</v>
      </c>
      <c r="D65" s="84">
        <v>15296.291094000002</v>
      </c>
      <c r="E65" s="45">
        <v>21.503957699921507</v>
      </c>
      <c r="F65" s="84">
        <v>18966.992172999999</v>
      </c>
      <c r="G65" s="84">
        <v>18807.838029999999</v>
      </c>
      <c r="H65" s="45">
        <v>-0.83911113342768351</v>
      </c>
      <c r="I65" s="91">
        <v>-6377.862251999999</v>
      </c>
      <c r="J65" s="91">
        <v>-3511.546935999997</v>
      </c>
      <c r="K65" s="84"/>
      <c r="L65" s="84">
        <v>176857.94528200003</v>
      </c>
      <c r="M65" s="84">
        <v>175914.64401500003</v>
      </c>
      <c r="N65" s="45">
        <v>-0.53336663246646987</v>
      </c>
      <c r="O65" s="84">
        <v>255614.25850300002</v>
      </c>
      <c r="P65" s="84">
        <v>224024.62228700001</v>
      </c>
      <c r="Q65" s="45">
        <v>-12.358323201923127</v>
      </c>
      <c r="R65" s="91">
        <v>-78756.313220999989</v>
      </c>
      <c r="S65" s="91">
        <v>-48109.978271999978</v>
      </c>
      <c r="T65" s="40"/>
    </row>
    <row r="66" spans="1:20" x14ac:dyDescent="0.2">
      <c r="A66" s="89"/>
      <c r="B66" s="86" t="s">
        <v>102</v>
      </c>
      <c r="C66" s="87">
        <v>10206.884556000001</v>
      </c>
      <c r="D66" s="87">
        <v>11719.841261</v>
      </c>
      <c r="E66" s="38">
        <v>14.822904057542452</v>
      </c>
      <c r="F66" s="87">
        <v>1544.176721</v>
      </c>
      <c r="G66" s="87">
        <v>1681.716165</v>
      </c>
      <c r="H66" s="38">
        <v>8.9069756155195847</v>
      </c>
      <c r="I66" s="88">
        <v>8662.7078350000011</v>
      </c>
      <c r="J66" s="88">
        <v>10038.125096</v>
      </c>
      <c r="K66" s="84"/>
      <c r="L66" s="87">
        <v>160294.17852099999</v>
      </c>
      <c r="M66" s="87">
        <v>168001.239871</v>
      </c>
      <c r="N66" s="38">
        <v>4.8080731447089464</v>
      </c>
      <c r="O66" s="87">
        <v>17668.560442000002</v>
      </c>
      <c r="P66" s="87">
        <v>16746.602237999999</v>
      </c>
      <c r="Q66" s="38">
        <v>-5.2180719930550286</v>
      </c>
      <c r="R66" s="88">
        <v>142625.61807899998</v>
      </c>
      <c r="S66" s="88">
        <v>151254.63763300001</v>
      </c>
      <c r="T66" s="40"/>
    </row>
    <row r="67" spans="1:20" x14ac:dyDescent="0.2">
      <c r="B67" s="93" t="s">
        <v>103</v>
      </c>
      <c r="C67" s="94">
        <v>44.774864335597869</v>
      </c>
      <c r="D67" s="94">
        <v>43.380899630627376</v>
      </c>
      <c r="E67" s="95" t="s">
        <v>73</v>
      </c>
      <c r="F67" s="94">
        <v>7.5284676801218682</v>
      </c>
      <c r="G67" s="94">
        <v>8.2076757209797364</v>
      </c>
      <c r="H67" s="95" t="s">
        <v>73</v>
      </c>
      <c r="I67" s="95" t="s">
        <v>73</v>
      </c>
      <c r="J67" s="95" t="s">
        <v>73</v>
      </c>
      <c r="L67" s="94">
        <v>47.543576683699264</v>
      </c>
      <c r="M67" s="94">
        <v>48.849514588482471</v>
      </c>
      <c r="N67" s="96" t="s">
        <v>73</v>
      </c>
      <c r="O67" s="94">
        <v>6.465302323142355</v>
      </c>
      <c r="P67" s="94">
        <v>6.9554002024279065</v>
      </c>
      <c r="Q67" s="95" t="s">
        <v>73</v>
      </c>
      <c r="R67" s="95" t="s">
        <v>73</v>
      </c>
      <c r="S67" s="95" t="s">
        <v>73</v>
      </c>
      <c r="T67" s="97"/>
    </row>
    <row r="68" spans="1:20" x14ac:dyDescent="0.15">
      <c r="B68" s="98" t="s">
        <v>104</v>
      </c>
      <c r="C68" s="98"/>
      <c r="D68" s="98"/>
      <c r="E68" s="98"/>
      <c r="F68" s="98"/>
      <c r="J68" s="97" t="s">
        <v>105</v>
      </c>
      <c r="K68" s="40"/>
      <c r="M68" s="40"/>
      <c r="N68" s="40"/>
      <c r="O68" s="40"/>
      <c r="P68" s="99" t="s">
        <v>106</v>
      </c>
      <c r="Q68" s="99"/>
      <c r="R68" s="99"/>
      <c r="S68" s="99"/>
      <c r="T68" s="40"/>
    </row>
    <row r="69" spans="1:20" ht="11.45" customHeight="1" x14ac:dyDescent="0.2">
      <c r="A69" s="40"/>
      <c r="B69" s="92" t="str">
        <f>"Dados extraídos em "&amp;LEFT('[1]12 meses'!M1,3)&amp;"/"&amp;[1]Mês!M3&amp;". Sujeitos a alteração."</f>
        <v>Dados extraídos em Fev/2024. Sujeitos a alteração.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1:20" x14ac:dyDescent="0.2">
      <c r="A70" s="40"/>
      <c r="B70" s="40"/>
      <c r="C70" s="40"/>
      <c r="D70" s="100">
        <f>D66-C66</f>
        <v>1512.9567049999987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1" spans="1:20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100"/>
      <c r="M71" s="40"/>
      <c r="N71" s="40"/>
      <c r="O71" s="40"/>
      <c r="P71" s="40"/>
      <c r="Q71" s="40"/>
      <c r="R71" s="40"/>
      <c r="S71" s="40"/>
      <c r="T71" s="40"/>
    </row>
    <row r="72" spans="1:20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pans="1:20" x14ac:dyDescent="0.2">
      <c r="A73" s="40"/>
      <c r="B73" s="40"/>
      <c r="C73" s="40"/>
      <c r="D73" s="40"/>
      <c r="E73" s="40"/>
      <c r="F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0" x14ac:dyDescent="0.2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pans="1:20" x14ac:dyDescent="0.2">
      <c r="A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pans="1:20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1:20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1:20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1:20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1:20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0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1:20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1:20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1:20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1:20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1:20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1:20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1:20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1:20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1:20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1:20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1:20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1:20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0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0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0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0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0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0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0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0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0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0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0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20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1:20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pans="1:20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pans="1:20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pans="1:20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pans="1:20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</row>
    <row r="119" spans="1:20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</row>
    <row r="120" spans="1:20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</row>
    <row r="121" spans="1:20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</row>
    <row r="122" spans="1:20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</row>
    <row r="123" spans="1:20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</row>
    <row r="124" spans="1:20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</row>
    <row r="125" spans="1:20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</row>
    <row r="126" spans="1:20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</row>
    <row r="127" spans="1:20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</row>
    <row r="128" spans="1:20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</row>
    <row r="129" spans="1:20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</row>
    <row r="130" spans="1:20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</row>
    <row r="131" spans="1:20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</row>
    <row r="132" spans="1:20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</row>
    <row r="133" spans="1:20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</row>
    <row r="134" spans="1:20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</row>
    <row r="135" spans="1:20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</row>
    <row r="136" spans="1:20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</row>
    <row r="137" spans="1:20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</row>
    <row r="138" spans="1:20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L138" s="40"/>
      <c r="M138" s="40"/>
      <c r="N138" s="40"/>
      <c r="O138" s="40"/>
      <c r="P138" s="40"/>
      <c r="Q138" s="40"/>
      <c r="R138" s="40"/>
      <c r="S138" s="40"/>
      <c r="T138" s="40"/>
    </row>
    <row r="139" spans="1:20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Q139" s="40"/>
      <c r="R139" s="40"/>
      <c r="S139" s="40"/>
      <c r="T139" s="40"/>
    </row>
    <row r="140" spans="1:20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Q140" s="40"/>
      <c r="R140" s="40"/>
      <c r="S140" s="40"/>
      <c r="T140" s="40"/>
    </row>
    <row r="141" spans="1:20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Q141" s="40"/>
      <c r="R141" s="40"/>
      <c r="S141" s="40"/>
      <c r="T141" s="40"/>
    </row>
    <row r="142" spans="1:20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Q142" s="40"/>
      <c r="R142" s="40"/>
      <c r="S142" s="40"/>
      <c r="T142" s="40"/>
    </row>
    <row r="143" spans="1:20" x14ac:dyDescent="0.2">
      <c r="A143" s="101"/>
      <c r="B143" s="40"/>
      <c r="C143" s="40"/>
      <c r="D143" s="40"/>
      <c r="E143" s="40"/>
      <c r="F143" s="40"/>
      <c r="G143" s="40"/>
      <c r="H143" s="40"/>
      <c r="I143" s="40"/>
      <c r="Q143" s="40"/>
      <c r="R143" s="40"/>
      <c r="S143" s="40"/>
    </row>
    <row r="144" spans="1:20" x14ac:dyDescent="0.2">
      <c r="A144" s="101"/>
      <c r="B144" s="101"/>
    </row>
    <row r="145" spans="1:2" x14ac:dyDescent="0.2">
      <c r="A145" s="101"/>
      <c r="B145" s="101"/>
    </row>
    <row r="146" spans="1:2" x14ac:dyDescent="0.2">
      <c r="A146" s="101"/>
      <c r="B146" s="101"/>
    </row>
    <row r="147" spans="1:2" x14ac:dyDescent="0.2">
      <c r="A147" s="101"/>
      <c r="B147" s="101"/>
    </row>
    <row r="148" spans="1:2" x14ac:dyDescent="0.2">
      <c r="A148" s="101"/>
      <c r="B148" s="101"/>
    </row>
    <row r="149" spans="1:2" x14ac:dyDescent="0.2">
      <c r="A149" s="101"/>
      <c r="B149" s="101"/>
    </row>
    <row r="150" spans="1:2" x14ac:dyDescent="0.2">
      <c r="A150" s="101"/>
      <c r="B150" s="101"/>
    </row>
    <row r="151" spans="1:2" x14ac:dyDescent="0.2">
      <c r="A151" s="101"/>
      <c r="B151" s="101"/>
    </row>
    <row r="152" spans="1:2" x14ac:dyDescent="0.2">
      <c r="A152" s="101"/>
      <c r="B152" s="101"/>
    </row>
    <row r="153" spans="1:2" x14ac:dyDescent="0.2">
      <c r="A153" s="101"/>
      <c r="B153" s="101"/>
    </row>
    <row r="154" spans="1:2" x14ac:dyDescent="0.2">
      <c r="A154" s="101"/>
      <c r="B154" s="101"/>
    </row>
    <row r="155" spans="1:2" x14ac:dyDescent="0.2">
      <c r="A155" s="101"/>
      <c r="B155" s="101"/>
    </row>
    <row r="156" spans="1:2" x14ac:dyDescent="0.2">
      <c r="A156" s="101"/>
      <c r="B156" s="101"/>
    </row>
    <row r="157" spans="1:2" x14ac:dyDescent="0.2">
      <c r="A157" s="101"/>
      <c r="B157" s="101"/>
    </row>
    <row r="158" spans="1:2" x14ac:dyDescent="0.2">
      <c r="A158" s="101"/>
      <c r="B158" s="101"/>
    </row>
    <row r="159" spans="1:2" x14ac:dyDescent="0.2">
      <c r="A159" s="101"/>
      <c r="B159" s="101"/>
    </row>
    <row r="160" spans="1:2" x14ac:dyDescent="0.2">
      <c r="A160" s="101"/>
      <c r="B160" s="101"/>
    </row>
    <row r="161" spans="1:2" x14ac:dyDescent="0.2">
      <c r="A161" s="101"/>
      <c r="B161" s="101"/>
    </row>
    <row r="162" spans="1:2" x14ac:dyDescent="0.2">
      <c r="A162" s="101"/>
      <c r="B162" s="101"/>
    </row>
    <row r="163" spans="1:2" x14ac:dyDescent="0.2">
      <c r="A163" s="101"/>
      <c r="B163" s="101"/>
    </row>
    <row r="164" spans="1:2" x14ac:dyDescent="0.2">
      <c r="A164" s="101"/>
      <c r="B164" s="101"/>
    </row>
    <row r="165" spans="1:2" x14ac:dyDescent="0.2">
      <c r="A165" s="101"/>
      <c r="B165" s="101"/>
    </row>
    <row r="166" spans="1:2" x14ac:dyDescent="0.2">
      <c r="A166" s="101"/>
      <c r="B166" s="101"/>
    </row>
    <row r="167" spans="1:2" x14ac:dyDescent="0.2">
      <c r="A167" s="101"/>
      <c r="B167" s="101"/>
    </row>
    <row r="168" spans="1:2" x14ac:dyDescent="0.2">
      <c r="A168" s="101"/>
      <c r="B168" s="101"/>
    </row>
    <row r="169" spans="1:2" x14ac:dyDescent="0.2">
      <c r="A169" s="101"/>
      <c r="B169" s="101"/>
    </row>
    <row r="170" spans="1:2" x14ac:dyDescent="0.2">
      <c r="A170" s="101"/>
      <c r="B170" s="101"/>
    </row>
    <row r="171" spans="1:2" x14ac:dyDescent="0.2">
      <c r="A171" s="101"/>
      <c r="B171" s="101"/>
    </row>
    <row r="172" spans="1:2" x14ac:dyDescent="0.2">
      <c r="A172" s="101"/>
      <c r="B172" s="101"/>
    </row>
    <row r="173" spans="1:2" x14ac:dyDescent="0.2">
      <c r="A173" s="101"/>
      <c r="B173" s="101"/>
    </row>
    <row r="174" spans="1:2" x14ac:dyDescent="0.2">
      <c r="A174" s="101"/>
      <c r="B174" s="101"/>
    </row>
    <row r="175" spans="1:2" x14ac:dyDescent="0.2">
      <c r="A175" s="101"/>
      <c r="B175" s="101"/>
    </row>
    <row r="176" spans="1:2" x14ac:dyDescent="0.2">
      <c r="A176" s="101"/>
      <c r="B176" s="101"/>
    </row>
    <row r="177" spans="1:2" x14ac:dyDescent="0.2">
      <c r="A177" s="101"/>
      <c r="B177" s="101"/>
    </row>
    <row r="178" spans="1:2" x14ac:dyDescent="0.2">
      <c r="A178" s="101"/>
      <c r="B178" s="101"/>
    </row>
    <row r="179" spans="1:2" x14ac:dyDescent="0.2">
      <c r="A179" s="101"/>
      <c r="B179" s="101"/>
    </row>
    <row r="180" spans="1:2" x14ac:dyDescent="0.2">
      <c r="A180" s="101"/>
      <c r="B180" s="101"/>
    </row>
    <row r="181" spans="1:2" x14ac:dyDescent="0.2">
      <c r="A181" s="101"/>
      <c r="B181" s="101"/>
    </row>
    <row r="182" spans="1:2" x14ac:dyDescent="0.2">
      <c r="A182" s="101"/>
      <c r="B182" s="101"/>
    </row>
    <row r="183" spans="1:2" x14ac:dyDescent="0.2">
      <c r="A183" s="101"/>
      <c r="B183" s="101"/>
    </row>
    <row r="184" spans="1:2" x14ac:dyDescent="0.2">
      <c r="A184" s="101"/>
      <c r="B184" s="101"/>
    </row>
    <row r="185" spans="1:2" x14ac:dyDescent="0.2">
      <c r="A185" s="101"/>
      <c r="B185" s="101"/>
    </row>
    <row r="186" spans="1:2" x14ac:dyDescent="0.2">
      <c r="A186" s="101"/>
      <c r="B186" s="101"/>
    </row>
    <row r="187" spans="1:2" x14ac:dyDescent="0.2">
      <c r="A187" s="101"/>
      <c r="B187" s="101"/>
    </row>
    <row r="188" spans="1:2" x14ac:dyDescent="0.2">
      <c r="A188" s="101"/>
      <c r="B188" s="101"/>
    </row>
    <row r="189" spans="1:2" x14ac:dyDescent="0.2">
      <c r="A189" s="101"/>
      <c r="B189" s="101"/>
    </row>
    <row r="190" spans="1:2" x14ac:dyDescent="0.2">
      <c r="A190" s="101"/>
      <c r="B190" s="101"/>
    </row>
    <row r="191" spans="1:2" x14ac:dyDescent="0.2">
      <c r="A191" s="101"/>
      <c r="B191" s="101"/>
    </row>
    <row r="192" spans="1:2" x14ac:dyDescent="0.2">
      <c r="A192" s="101"/>
      <c r="B192" s="101"/>
    </row>
    <row r="193" spans="1:2" x14ac:dyDescent="0.2">
      <c r="A193" s="101"/>
      <c r="B193" s="101"/>
    </row>
    <row r="194" spans="1:2" x14ac:dyDescent="0.2">
      <c r="A194" s="101"/>
      <c r="B194" s="101"/>
    </row>
    <row r="195" spans="1:2" x14ac:dyDescent="0.2">
      <c r="A195" s="101"/>
      <c r="B195" s="101"/>
    </row>
    <row r="196" spans="1:2" x14ac:dyDescent="0.2">
      <c r="A196" s="101"/>
      <c r="B196" s="101"/>
    </row>
    <row r="197" spans="1:2" x14ac:dyDescent="0.2">
      <c r="A197" s="101"/>
      <c r="B197" s="101"/>
    </row>
    <row r="198" spans="1:2" x14ac:dyDescent="0.2">
      <c r="A198" s="101"/>
      <c r="B198" s="101"/>
    </row>
    <row r="199" spans="1:2" x14ac:dyDescent="0.2">
      <c r="A199" s="101"/>
      <c r="B199" s="101"/>
    </row>
    <row r="200" spans="1:2" x14ac:dyDescent="0.2">
      <c r="A200" s="101"/>
      <c r="B200" s="101"/>
    </row>
    <row r="201" spans="1:2" x14ac:dyDescent="0.2">
      <c r="A201" s="101"/>
      <c r="B201" s="101"/>
    </row>
    <row r="202" spans="1:2" x14ac:dyDescent="0.2">
      <c r="A202" s="101"/>
      <c r="B202" s="101"/>
    </row>
    <row r="203" spans="1:2" x14ac:dyDescent="0.2">
      <c r="A203" s="101"/>
      <c r="B203" s="101"/>
    </row>
    <row r="204" spans="1:2" x14ac:dyDescent="0.2">
      <c r="A204" s="101"/>
      <c r="B204" s="101"/>
    </row>
    <row r="205" spans="1:2" x14ac:dyDescent="0.2">
      <c r="A205" s="101"/>
      <c r="B205" s="101"/>
    </row>
    <row r="206" spans="1:2" x14ac:dyDescent="0.2">
      <c r="A206" s="101"/>
      <c r="B206" s="101"/>
    </row>
    <row r="207" spans="1:2" x14ac:dyDescent="0.2">
      <c r="A207" s="101"/>
      <c r="B207" s="101"/>
    </row>
    <row r="208" spans="1:2" x14ac:dyDescent="0.2">
      <c r="A208" s="101"/>
      <c r="B208" s="101"/>
    </row>
    <row r="209" spans="1:2" x14ac:dyDescent="0.2">
      <c r="A209" s="101"/>
      <c r="B209" s="101"/>
    </row>
    <row r="210" spans="1:2" x14ac:dyDescent="0.2">
      <c r="A210" s="101"/>
      <c r="B210" s="101"/>
    </row>
    <row r="211" spans="1:2" x14ac:dyDescent="0.2">
      <c r="A211" s="101"/>
      <c r="B211" s="101"/>
    </row>
    <row r="212" spans="1:2" x14ac:dyDescent="0.2">
      <c r="A212" s="101"/>
      <c r="B212" s="101"/>
    </row>
    <row r="213" spans="1:2" x14ac:dyDescent="0.2">
      <c r="A213" s="101"/>
      <c r="B213" s="101"/>
    </row>
    <row r="214" spans="1:2" x14ac:dyDescent="0.2">
      <c r="A214" s="101"/>
      <c r="B214" s="101"/>
    </row>
    <row r="215" spans="1:2" x14ac:dyDescent="0.2">
      <c r="A215" s="101"/>
      <c r="B215" s="101"/>
    </row>
    <row r="216" spans="1:2" x14ac:dyDescent="0.2">
      <c r="A216" s="101"/>
      <c r="B216" s="101"/>
    </row>
    <row r="217" spans="1:2" x14ac:dyDescent="0.2">
      <c r="A217" s="101"/>
      <c r="B217" s="101"/>
    </row>
    <row r="218" spans="1:2" x14ac:dyDescent="0.2">
      <c r="A218" s="101"/>
      <c r="B218" s="101"/>
    </row>
    <row r="219" spans="1:2" x14ac:dyDescent="0.2">
      <c r="A219" s="101"/>
      <c r="B219" s="101"/>
    </row>
    <row r="220" spans="1:2" x14ac:dyDescent="0.2">
      <c r="A220" s="101"/>
      <c r="B220" s="101"/>
    </row>
    <row r="221" spans="1:2" x14ac:dyDescent="0.2">
      <c r="A221" s="101"/>
      <c r="B221" s="101"/>
    </row>
    <row r="222" spans="1:2" x14ac:dyDescent="0.2">
      <c r="A222" s="101"/>
      <c r="B222" s="101"/>
    </row>
    <row r="223" spans="1:2" x14ac:dyDescent="0.2">
      <c r="A223" s="101"/>
      <c r="B223" s="101"/>
    </row>
    <row r="224" spans="1:2" x14ac:dyDescent="0.2">
      <c r="A224" s="101"/>
      <c r="B224" s="101"/>
    </row>
    <row r="225" spans="1:2" x14ac:dyDescent="0.2">
      <c r="A225" s="101"/>
      <c r="B225" s="101"/>
    </row>
    <row r="226" spans="1:2" x14ac:dyDescent="0.2">
      <c r="A226" s="101"/>
      <c r="B226" s="101"/>
    </row>
    <row r="227" spans="1:2" x14ac:dyDescent="0.2">
      <c r="A227" s="101"/>
      <c r="B227" s="101"/>
    </row>
    <row r="228" spans="1:2" x14ac:dyDescent="0.2">
      <c r="A228" s="101"/>
      <c r="B228" s="101"/>
    </row>
    <row r="229" spans="1:2" x14ac:dyDescent="0.2">
      <c r="A229" s="101"/>
      <c r="B229" s="101"/>
    </row>
    <row r="230" spans="1:2" x14ac:dyDescent="0.2">
      <c r="A230" s="101"/>
      <c r="B230" s="101"/>
    </row>
    <row r="231" spans="1:2" x14ac:dyDescent="0.2">
      <c r="A231" s="101"/>
      <c r="B231" s="101"/>
    </row>
    <row r="232" spans="1:2" x14ac:dyDescent="0.2">
      <c r="A232" s="101"/>
      <c r="B232" s="101"/>
    </row>
    <row r="233" spans="1:2" x14ac:dyDescent="0.2">
      <c r="A233" s="101"/>
      <c r="B233" s="101"/>
    </row>
    <row r="234" spans="1:2" x14ac:dyDescent="0.2">
      <c r="A234" s="101"/>
      <c r="B234" s="101"/>
    </row>
    <row r="235" spans="1:2" x14ac:dyDescent="0.2">
      <c r="A235" s="101"/>
      <c r="B235" s="101"/>
    </row>
    <row r="236" spans="1:2" x14ac:dyDescent="0.2">
      <c r="A236" s="101"/>
      <c r="B236" s="101"/>
    </row>
    <row r="237" spans="1:2" x14ac:dyDescent="0.2">
      <c r="A237" s="101"/>
      <c r="B237" s="101"/>
    </row>
    <row r="238" spans="1:2" x14ac:dyDescent="0.2">
      <c r="A238" s="101"/>
      <c r="B238" s="101"/>
    </row>
    <row r="239" spans="1:2" x14ac:dyDescent="0.2">
      <c r="A239" s="101"/>
      <c r="B239" s="101"/>
    </row>
    <row r="240" spans="1:2" x14ac:dyDescent="0.2">
      <c r="A240" s="101"/>
      <c r="B240" s="101"/>
    </row>
    <row r="241" spans="1:2" x14ac:dyDescent="0.2">
      <c r="A241" s="101"/>
      <c r="B241" s="101"/>
    </row>
    <row r="242" spans="1:2" x14ac:dyDescent="0.2">
      <c r="A242" s="101"/>
      <c r="B242" s="101"/>
    </row>
    <row r="243" spans="1:2" x14ac:dyDescent="0.2">
      <c r="A243" s="101"/>
      <c r="B243" s="101"/>
    </row>
    <row r="244" spans="1:2" x14ac:dyDescent="0.2">
      <c r="A244" s="101"/>
      <c r="B244" s="101"/>
    </row>
    <row r="245" spans="1:2" x14ac:dyDescent="0.2">
      <c r="A245" s="101"/>
      <c r="B245" s="101"/>
    </row>
    <row r="246" spans="1:2" x14ac:dyDescent="0.2">
      <c r="A246" s="101"/>
      <c r="B246" s="101"/>
    </row>
    <row r="247" spans="1:2" x14ac:dyDescent="0.2">
      <c r="A247" s="101"/>
      <c r="B247" s="101"/>
    </row>
    <row r="248" spans="1:2" x14ac:dyDescent="0.2">
      <c r="A248" s="101"/>
      <c r="B248" s="101"/>
    </row>
    <row r="249" spans="1:2" x14ac:dyDescent="0.2">
      <c r="A249" s="101"/>
      <c r="B249" s="101"/>
    </row>
    <row r="250" spans="1:2" x14ac:dyDescent="0.2">
      <c r="A250" s="101"/>
      <c r="B250" s="101"/>
    </row>
    <row r="251" spans="1:2" x14ac:dyDescent="0.2">
      <c r="A251" s="101"/>
      <c r="B251" s="101"/>
    </row>
    <row r="252" spans="1:2" x14ac:dyDescent="0.2">
      <c r="A252" s="101"/>
      <c r="B252" s="101"/>
    </row>
    <row r="253" spans="1:2" x14ac:dyDescent="0.2">
      <c r="A253" s="101"/>
      <c r="B253" s="101"/>
    </row>
    <row r="254" spans="1:2" x14ac:dyDescent="0.2">
      <c r="A254" s="101"/>
      <c r="B254" s="101"/>
    </row>
    <row r="255" spans="1:2" x14ac:dyDescent="0.2">
      <c r="A255" s="101"/>
      <c r="B255" s="101"/>
    </row>
    <row r="256" spans="1:2" x14ac:dyDescent="0.2">
      <c r="A256" s="101"/>
      <c r="B256" s="101"/>
    </row>
    <row r="257" spans="1:2" x14ac:dyDescent="0.2">
      <c r="A257" s="101"/>
      <c r="B257" s="101"/>
    </row>
    <row r="258" spans="1:2" x14ac:dyDescent="0.2">
      <c r="A258" s="101"/>
      <c r="B258" s="101"/>
    </row>
    <row r="259" spans="1:2" x14ac:dyDescent="0.2">
      <c r="A259" s="101"/>
      <c r="B259" s="101"/>
    </row>
    <row r="260" spans="1:2" x14ac:dyDescent="0.2">
      <c r="A260" s="101"/>
      <c r="B260" s="101"/>
    </row>
    <row r="261" spans="1:2" x14ac:dyDescent="0.2">
      <c r="A261" s="101"/>
      <c r="B261" s="101"/>
    </row>
    <row r="262" spans="1:2" x14ac:dyDescent="0.2">
      <c r="A262" s="101"/>
      <c r="B262" s="101"/>
    </row>
    <row r="263" spans="1:2" x14ac:dyDescent="0.2">
      <c r="A263" s="101"/>
      <c r="B263" s="101"/>
    </row>
    <row r="264" spans="1:2" x14ac:dyDescent="0.2">
      <c r="A264" s="101"/>
      <c r="B264" s="101"/>
    </row>
    <row r="265" spans="1:2" x14ac:dyDescent="0.2">
      <c r="A265" s="101"/>
      <c r="B265" s="101"/>
    </row>
    <row r="266" spans="1:2" x14ac:dyDescent="0.2">
      <c r="A266" s="101"/>
      <c r="B266" s="101"/>
    </row>
    <row r="267" spans="1:2" x14ac:dyDescent="0.2">
      <c r="A267" s="101"/>
      <c r="B267" s="101"/>
    </row>
    <row r="268" spans="1:2" x14ac:dyDescent="0.2">
      <c r="A268" s="101"/>
      <c r="B268" s="101"/>
    </row>
    <row r="269" spans="1:2" x14ac:dyDescent="0.2">
      <c r="A269" s="101"/>
      <c r="B269" s="101"/>
    </row>
    <row r="270" spans="1:2" x14ac:dyDescent="0.2">
      <c r="A270" s="101"/>
      <c r="B270" s="101"/>
    </row>
    <row r="271" spans="1:2" x14ac:dyDescent="0.2">
      <c r="A271" s="101"/>
      <c r="B271" s="101"/>
    </row>
    <row r="272" spans="1:2" x14ac:dyDescent="0.2">
      <c r="A272" s="101"/>
      <c r="B272" s="101"/>
    </row>
    <row r="273" spans="1:2" x14ac:dyDescent="0.2">
      <c r="A273" s="101"/>
      <c r="B273" s="101"/>
    </row>
    <row r="274" spans="1:2" x14ac:dyDescent="0.2">
      <c r="A274" s="101"/>
      <c r="B274" s="101"/>
    </row>
    <row r="275" spans="1:2" x14ac:dyDescent="0.2">
      <c r="A275" s="101"/>
      <c r="B275" s="101"/>
    </row>
    <row r="276" spans="1:2" x14ac:dyDescent="0.2">
      <c r="A276" s="101"/>
      <c r="B276" s="101"/>
    </row>
    <row r="277" spans="1:2" x14ac:dyDescent="0.2">
      <c r="A277" s="101"/>
      <c r="B277" s="101"/>
    </row>
    <row r="278" spans="1:2" x14ac:dyDescent="0.2">
      <c r="A278" s="101"/>
      <c r="B278" s="101"/>
    </row>
    <row r="279" spans="1:2" x14ac:dyDescent="0.2">
      <c r="A279" s="101"/>
      <c r="B279" s="101"/>
    </row>
    <row r="280" spans="1:2" x14ac:dyDescent="0.2">
      <c r="A280" s="101"/>
      <c r="B280" s="101"/>
    </row>
    <row r="281" spans="1:2" x14ac:dyDescent="0.2">
      <c r="A281" s="101"/>
      <c r="B281" s="101"/>
    </row>
    <row r="282" spans="1:2" x14ac:dyDescent="0.2">
      <c r="A282" s="101"/>
      <c r="B282" s="101"/>
    </row>
    <row r="283" spans="1:2" x14ac:dyDescent="0.2">
      <c r="A283" s="101"/>
      <c r="B283" s="101"/>
    </row>
    <row r="284" spans="1:2" x14ac:dyDescent="0.2">
      <c r="A284" s="101"/>
      <c r="B284" s="101"/>
    </row>
    <row r="285" spans="1:2" x14ac:dyDescent="0.2">
      <c r="A285" s="101"/>
      <c r="B285" s="101"/>
    </row>
    <row r="286" spans="1:2" x14ac:dyDescent="0.2">
      <c r="A286" s="101"/>
      <c r="B286" s="101"/>
    </row>
    <row r="287" spans="1:2" x14ac:dyDescent="0.2">
      <c r="A287" s="101"/>
      <c r="B287" s="101"/>
    </row>
    <row r="288" spans="1:2" x14ac:dyDescent="0.2">
      <c r="A288" s="101"/>
      <c r="B288" s="101"/>
    </row>
    <row r="289" spans="1:2" x14ac:dyDescent="0.2">
      <c r="A289" s="101"/>
      <c r="B289" s="101"/>
    </row>
    <row r="290" spans="1:2" x14ac:dyDescent="0.2">
      <c r="A290" s="101"/>
      <c r="B290" s="101"/>
    </row>
    <row r="291" spans="1:2" x14ac:dyDescent="0.2">
      <c r="A291" s="101"/>
      <c r="B291" s="101"/>
    </row>
    <row r="292" spans="1:2" x14ac:dyDescent="0.2">
      <c r="A292" s="101"/>
      <c r="B292" s="101"/>
    </row>
    <row r="293" spans="1:2" x14ac:dyDescent="0.2">
      <c r="A293" s="101"/>
      <c r="B293" s="101"/>
    </row>
    <row r="294" spans="1:2" x14ac:dyDescent="0.2">
      <c r="A294" s="101"/>
      <c r="B294" s="101"/>
    </row>
    <row r="295" spans="1:2" x14ac:dyDescent="0.2">
      <c r="A295" s="101"/>
      <c r="B295" s="101"/>
    </row>
    <row r="296" spans="1:2" x14ac:dyDescent="0.2">
      <c r="A296" s="101"/>
      <c r="B296" s="101"/>
    </row>
    <row r="297" spans="1:2" x14ac:dyDescent="0.2">
      <c r="A297" s="101"/>
      <c r="B297" s="101"/>
    </row>
    <row r="298" spans="1:2" x14ac:dyDescent="0.2">
      <c r="A298" s="101"/>
      <c r="B298" s="101"/>
    </row>
    <row r="299" spans="1:2" x14ac:dyDescent="0.2">
      <c r="A299" s="101"/>
      <c r="B299" s="101"/>
    </row>
    <row r="300" spans="1:2" x14ac:dyDescent="0.2">
      <c r="A300" s="101"/>
      <c r="B300" s="101"/>
    </row>
    <row r="301" spans="1:2" x14ac:dyDescent="0.2">
      <c r="A301" s="101"/>
      <c r="B301" s="101"/>
    </row>
    <row r="302" spans="1:2" x14ac:dyDescent="0.2">
      <c r="A302" s="101"/>
      <c r="B302" s="101"/>
    </row>
    <row r="303" spans="1:2" x14ac:dyDescent="0.2">
      <c r="A303" s="101"/>
      <c r="B303" s="101"/>
    </row>
    <row r="304" spans="1:2" x14ac:dyDescent="0.2">
      <c r="A304" s="101"/>
      <c r="B304" s="101"/>
    </row>
    <row r="305" spans="1:2" x14ac:dyDescent="0.2">
      <c r="A305" s="101"/>
      <c r="B305" s="101"/>
    </row>
    <row r="306" spans="1:2" x14ac:dyDescent="0.2">
      <c r="A306" s="101"/>
      <c r="B306" s="101"/>
    </row>
    <row r="307" spans="1:2" x14ac:dyDescent="0.2">
      <c r="A307" s="101"/>
      <c r="B307" s="101"/>
    </row>
    <row r="308" spans="1:2" x14ac:dyDescent="0.2">
      <c r="A308" s="101"/>
      <c r="B308" s="101"/>
    </row>
    <row r="309" spans="1:2" x14ac:dyDescent="0.2">
      <c r="A309" s="101"/>
      <c r="B309" s="101"/>
    </row>
    <row r="310" spans="1:2" x14ac:dyDescent="0.2">
      <c r="A310" s="101"/>
      <c r="B310" s="101"/>
    </row>
    <row r="311" spans="1:2" x14ac:dyDescent="0.2">
      <c r="A311" s="101"/>
      <c r="B311" s="101"/>
    </row>
    <row r="312" spans="1:2" x14ac:dyDescent="0.2">
      <c r="A312" s="101"/>
      <c r="B312" s="101"/>
    </row>
    <row r="313" spans="1:2" x14ac:dyDescent="0.2">
      <c r="A313" s="101"/>
      <c r="B313" s="101"/>
    </row>
    <row r="314" spans="1:2" x14ac:dyDescent="0.2">
      <c r="A314" s="101"/>
      <c r="B314" s="101"/>
    </row>
    <row r="315" spans="1:2" x14ac:dyDescent="0.2">
      <c r="A315" s="101"/>
      <c r="B315" s="101"/>
    </row>
    <row r="316" spans="1:2" x14ac:dyDescent="0.2">
      <c r="A316" s="101"/>
      <c r="B316" s="101"/>
    </row>
    <row r="317" spans="1:2" x14ac:dyDescent="0.2">
      <c r="A317" s="101"/>
      <c r="B317" s="101"/>
    </row>
    <row r="318" spans="1:2" x14ac:dyDescent="0.2">
      <c r="A318" s="101"/>
      <c r="B318" s="101"/>
    </row>
    <row r="319" spans="1:2" x14ac:dyDescent="0.2">
      <c r="A319" s="101"/>
      <c r="B319" s="101"/>
    </row>
    <row r="320" spans="1:2" x14ac:dyDescent="0.2">
      <c r="A320" s="101"/>
      <c r="B320" s="101"/>
    </row>
    <row r="321" spans="1:2" x14ac:dyDescent="0.2">
      <c r="A321" s="101"/>
      <c r="B321" s="101"/>
    </row>
    <row r="322" spans="1:2" x14ac:dyDescent="0.2">
      <c r="A322" s="101"/>
      <c r="B322" s="101"/>
    </row>
    <row r="323" spans="1:2" x14ac:dyDescent="0.2">
      <c r="A323" s="101"/>
      <c r="B323" s="101"/>
    </row>
    <row r="324" spans="1:2" x14ac:dyDescent="0.2">
      <c r="A324" s="101"/>
      <c r="B324" s="101"/>
    </row>
    <row r="325" spans="1:2" x14ac:dyDescent="0.2">
      <c r="A325" s="101"/>
      <c r="B325" s="101"/>
    </row>
    <row r="326" spans="1:2" x14ac:dyDescent="0.2">
      <c r="A326" s="101"/>
      <c r="B326" s="101"/>
    </row>
    <row r="327" spans="1:2" x14ac:dyDescent="0.2">
      <c r="A327" s="101"/>
      <c r="B327" s="101"/>
    </row>
    <row r="328" spans="1:2" x14ac:dyDescent="0.2">
      <c r="A328" s="101"/>
      <c r="B328" s="101"/>
    </row>
    <row r="329" spans="1:2" x14ac:dyDescent="0.2">
      <c r="A329" s="101"/>
      <c r="B329" s="101"/>
    </row>
    <row r="330" spans="1:2" x14ac:dyDescent="0.2">
      <c r="A330" s="101"/>
      <c r="B330" s="101"/>
    </row>
    <row r="331" spans="1:2" x14ac:dyDescent="0.2">
      <c r="A331" s="101"/>
      <c r="B331" s="101"/>
    </row>
    <row r="332" spans="1:2" x14ac:dyDescent="0.2">
      <c r="A332" s="101"/>
      <c r="B332" s="101"/>
    </row>
    <row r="333" spans="1:2" x14ac:dyDescent="0.2">
      <c r="A333" s="101"/>
      <c r="B333" s="101"/>
    </row>
    <row r="334" spans="1:2" x14ac:dyDescent="0.2">
      <c r="A334" s="101"/>
      <c r="B334" s="101"/>
    </row>
    <row r="335" spans="1:2" x14ac:dyDescent="0.2">
      <c r="A335" s="101"/>
      <c r="B335" s="101"/>
    </row>
    <row r="336" spans="1:2" x14ac:dyDescent="0.2">
      <c r="A336" s="101"/>
      <c r="B336" s="101"/>
    </row>
    <row r="337" spans="1:2" x14ac:dyDescent="0.2">
      <c r="A337" s="101"/>
      <c r="B337" s="101"/>
    </row>
    <row r="338" spans="1:2" x14ac:dyDescent="0.2">
      <c r="A338" s="101"/>
      <c r="B338" s="101"/>
    </row>
    <row r="339" spans="1:2" x14ac:dyDescent="0.2">
      <c r="A339" s="101"/>
      <c r="B339" s="101"/>
    </row>
    <row r="340" spans="1:2" x14ac:dyDescent="0.2">
      <c r="A340" s="101"/>
      <c r="B340" s="101"/>
    </row>
    <row r="341" spans="1:2" x14ac:dyDescent="0.2">
      <c r="A341" s="101"/>
      <c r="B341" s="101"/>
    </row>
    <row r="342" spans="1:2" x14ac:dyDescent="0.2">
      <c r="A342" s="101"/>
      <c r="B342" s="101"/>
    </row>
    <row r="343" spans="1:2" x14ac:dyDescent="0.2">
      <c r="A343" s="101"/>
      <c r="B343" s="101"/>
    </row>
    <row r="344" spans="1:2" x14ac:dyDescent="0.2">
      <c r="A344" s="101"/>
      <c r="B344" s="101"/>
    </row>
    <row r="345" spans="1:2" x14ac:dyDescent="0.2">
      <c r="A345" s="101"/>
      <c r="B345" s="101"/>
    </row>
    <row r="346" spans="1:2" x14ac:dyDescent="0.2">
      <c r="A346" s="101"/>
      <c r="B346" s="101"/>
    </row>
    <row r="347" spans="1:2" x14ac:dyDescent="0.2">
      <c r="A347" s="101"/>
      <c r="B347" s="101"/>
    </row>
    <row r="348" spans="1:2" x14ac:dyDescent="0.2">
      <c r="A348" s="101"/>
      <c r="B348" s="101"/>
    </row>
    <row r="349" spans="1:2" x14ac:dyDescent="0.2">
      <c r="A349" s="101"/>
      <c r="B349" s="101"/>
    </row>
    <row r="350" spans="1:2" x14ac:dyDescent="0.2">
      <c r="A350" s="101"/>
      <c r="B350" s="101"/>
    </row>
    <row r="351" spans="1:2" x14ac:dyDescent="0.2">
      <c r="A351" s="101"/>
      <c r="B351" s="101"/>
    </row>
    <row r="352" spans="1:2" x14ac:dyDescent="0.2">
      <c r="A352" s="101"/>
      <c r="B352" s="101"/>
    </row>
    <row r="353" spans="1:2" x14ac:dyDescent="0.2">
      <c r="A353" s="101"/>
      <c r="B353" s="101"/>
    </row>
    <row r="354" spans="1:2" x14ac:dyDescent="0.2">
      <c r="A354" s="101"/>
      <c r="B354" s="101"/>
    </row>
    <row r="355" spans="1:2" x14ac:dyDescent="0.2">
      <c r="A355" s="101"/>
      <c r="B355" s="101"/>
    </row>
    <row r="356" spans="1:2" x14ac:dyDescent="0.2">
      <c r="A356" s="101"/>
      <c r="B356" s="101"/>
    </row>
    <row r="357" spans="1:2" x14ac:dyDescent="0.2">
      <c r="A357" s="101"/>
      <c r="B357" s="101"/>
    </row>
    <row r="358" spans="1:2" x14ac:dyDescent="0.2">
      <c r="A358" s="101"/>
      <c r="B358" s="101"/>
    </row>
    <row r="359" spans="1:2" x14ac:dyDescent="0.2">
      <c r="A359" s="101"/>
      <c r="B359" s="101"/>
    </row>
    <row r="360" spans="1:2" x14ac:dyDescent="0.2">
      <c r="A360" s="101"/>
      <c r="B360" s="101"/>
    </row>
    <row r="361" spans="1:2" x14ac:dyDescent="0.2">
      <c r="A361" s="101"/>
      <c r="B361" s="101"/>
    </row>
    <row r="362" spans="1:2" x14ac:dyDescent="0.2">
      <c r="A362" s="101"/>
      <c r="B362" s="101"/>
    </row>
    <row r="363" spans="1:2" x14ac:dyDescent="0.2">
      <c r="A363" s="101"/>
      <c r="B363" s="101"/>
    </row>
    <row r="364" spans="1:2" x14ac:dyDescent="0.2">
      <c r="A364" s="101"/>
      <c r="B364" s="101"/>
    </row>
    <row r="365" spans="1:2" x14ac:dyDescent="0.2">
      <c r="A365" s="101"/>
      <c r="B365" s="101"/>
    </row>
    <row r="366" spans="1:2" x14ac:dyDescent="0.2">
      <c r="A366" s="101"/>
      <c r="B366" s="101"/>
    </row>
    <row r="367" spans="1:2" x14ac:dyDescent="0.2">
      <c r="A367" s="101"/>
      <c r="B367" s="101"/>
    </row>
    <row r="368" spans="1:2" x14ac:dyDescent="0.2">
      <c r="A368" s="101"/>
      <c r="B368" s="101"/>
    </row>
    <row r="369" spans="1:2" x14ac:dyDescent="0.2">
      <c r="A369" s="101"/>
      <c r="B369" s="101"/>
    </row>
    <row r="370" spans="1:2" x14ac:dyDescent="0.2">
      <c r="A370" s="101"/>
      <c r="B370" s="101"/>
    </row>
    <row r="371" spans="1:2" x14ac:dyDescent="0.2">
      <c r="A371" s="101"/>
      <c r="B371" s="101"/>
    </row>
    <row r="372" spans="1:2" x14ac:dyDescent="0.2">
      <c r="A372" s="101"/>
      <c r="B372" s="101"/>
    </row>
    <row r="373" spans="1:2" x14ac:dyDescent="0.2">
      <c r="A373" s="101"/>
      <c r="B373" s="101"/>
    </row>
    <row r="374" spans="1:2" x14ac:dyDescent="0.2">
      <c r="A374" s="101"/>
      <c r="B374" s="101"/>
    </row>
    <row r="375" spans="1:2" x14ac:dyDescent="0.2">
      <c r="A375" s="101"/>
      <c r="B375" s="101"/>
    </row>
    <row r="376" spans="1:2" x14ac:dyDescent="0.2">
      <c r="A376" s="101"/>
      <c r="B376" s="101"/>
    </row>
    <row r="377" spans="1:2" x14ac:dyDescent="0.2">
      <c r="A377" s="101"/>
      <c r="B377" s="101"/>
    </row>
    <row r="378" spans="1:2" x14ac:dyDescent="0.2">
      <c r="A378" s="101"/>
      <c r="B378" s="101"/>
    </row>
    <row r="379" spans="1:2" x14ac:dyDescent="0.2">
      <c r="A379" s="101"/>
      <c r="B379" s="101"/>
    </row>
    <row r="380" spans="1:2" x14ac:dyDescent="0.2">
      <c r="A380" s="101"/>
      <c r="B380" s="101"/>
    </row>
    <row r="381" spans="1:2" x14ac:dyDescent="0.2">
      <c r="A381" s="101"/>
      <c r="B381" s="101"/>
    </row>
    <row r="382" spans="1:2" x14ac:dyDescent="0.2">
      <c r="A382" s="101"/>
      <c r="B382" s="101"/>
    </row>
    <row r="383" spans="1:2" x14ac:dyDescent="0.2">
      <c r="A383" s="101"/>
      <c r="B383" s="101"/>
    </row>
    <row r="384" spans="1:2" x14ac:dyDescent="0.2">
      <c r="A384" s="101"/>
      <c r="B384" s="101"/>
    </row>
    <row r="385" spans="1:2" x14ac:dyDescent="0.2">
      <c r="A385" s="101"/>
      <c r="B385" s="101"/>
    </row>
    <row r="386" spans="1:2" x14ac:dyDescent="0.2">
      <c r="A386" s="101"/>
      <c r="B386" s="101"/>
    </row>
    <row r="387" spans="1:2" x14ac:dyDescent="0.2">
      <c r="A387" s="101"/>
      <c r="B387" s="101"/>
    </row>
    <row r="388" spans="1:2" x14ac:dyDescent="0.2">
      <c r="A388" s="101"/>
      <c r="B388" s="101"/>
    </row>
    <row r="389" spans="1:2" x14ac:dyDescent="0.2">
      <c r="A389" s="101"/>
      <c r="B389" s="101"/>
    </row>
    <row r="390" spans="1:2" x14ac:dyDescent="0.2">
      <c r="A390" s="101"/>
      <c r="B390" s="101"/>
    </row>
    <row r="391" spans="1:2" x14ac:dyDescent="0.2">
      <c r="A391" s="101"/>
      <c r="B391" s="101"/>
    </row>
    <row r="392" spans="1:2" x14ac:dyDescent="0.2">
      <c r="A392" s="101"/>
      <c r="B392" s="101"/>
    </row>
    <row r="393" spans="1:2" x14ac:dyDescent="0.2">
      <c r="A393" s="101"/>
      <c r="B393" s="101"/>
    </row>
    <row r="394" spans="1:2" x14ac:dyDescent="0.2">
      <c r="A394" s="101"/>
      <c r="B394" s="101"/>
    </row>
    <row r="395" spans="1:2" x14ac:dyDescent="0.2">
      <c r="A395" s="101"/>
      <c r="B395" s="101"/>
    </row>
    <row r="396" spans="1:2" x14ac:dyDescent="0.2">
      <c r="A396" s="101"/>
      <c r="B396" s="101"/>
    </row>
    <row r="397" spans="1:2" x14ac:dyDescent="0.2">
      <c r="A397" s="101"/>
      <c r="B397" s="101"/>
    </row>
    <row r="398" spans="1:2" x14ac:dyDescent="0.2">
      <c r="A398" s="101"/>
      <c r="B398" s="101"/>
    </row>
    <row r="399" spans="1:2" x14ac:dyDescent="0.2">
      <c r="A399" s="101"/>
      <c r="B399" s="101"/>
    </row>
    <row r="400" spans="1:2" x14ac:dyDescent="0.2">
      <c r="A400" s="101"/>
      <c r="B400" s="101"/>
    </row>
    <row r="401" spans="1:2" x14ac:dyDescent="0.2">
      <c r="A401" s="101"/>
      <c r="B401" s="101"/>
    </row>
    <row r="402" spans="1:2" x14ac:dyDescent="0.2">
      <c r="A402" s="101"/>
      <c r="B402" s="101"/>
    </row>
    <row r="403" spans="1:2" x14ac:dyDescent="0.2">
      <c r="A403" s="101"/>
      <c r="B403" s="101"/>
    </row>
    <row r="404" spans="1:2" x14ac:dyDescent="0.2">
      <c r="A404" s="101"/>
      <c r="B404" s="101"/>
    </row>
    <row r="405" spans="1:2" x14ac:dyDescent="0.2">
      <c r="A405" s="101"/>
      <c r="B405" s="101"/>
    </row>
    <row r="406" spans="1:2" x14ac:dyDescent="0.2">
      <c r="A406" s="101"/>
      <c r="B406" s="101"/>
    </row>
    <row r="407" spans="1:2" x14ac:dyDescent="0.2">
      <c r="A407" s="101"/>
      <c r="B407" s="101"/>
    </row>
    <row r="408" spans="1:2" x14ac:dyDescent="0.2">
      <c r="A408" s="101"/>
      <c r="B408" s="101"/>
    </row>
    <row r="409" spans="1:2" x14ac:dyDescent="0.2">
      <c r="A409" s="101"/>
      <c r="B409" s="101"/>
    </row>
    <row r="410" spans="1:2" x14ac:dyDescent="0.2">
      <c r="A410" s="101"/>
      <c r="B410" s="101"/>
    </row>
    <row r="411" spans="1:2" x14ac:dyDescent="0.2">
      <c r="A411" s="101"/>
      <c r="B411" s="101"/>
    </row>
    <row r="412" spans="1:2" x14ac:dyDescent="0.2">
      <c r="A412" s="101"/>
      <c r="B412" s="101"/>
    </row>
    <row r="413" spans="1:2" x14ac:dyDescent="0.2">
      <c r="A413" s="101"/>
      <c r="B413" s="101"/>
    </row>
    <row r="414" spans="1:2" x14ac:dyDescent="0.2">
      <c r="A414" s="101"/>
      <c r="B414" s="101"/>
    </row>
    <row r="415" spans="1:2" x14ac:dyDescent="0.2">
      <c r="A415" s="101"/>
      <c r="B415" s="101"/>
    </row>
    <row r="416" spans="1:2" x14ac:dyDescent="0.2">
      <c r="A416" s="101"/>
      <c r="B416" s="101"/>
    </row>
    <row r="417" spans="1:2" x14ac:dyDescent="0.2">
      <c r="A417" s="101"/>
      <c r="B417" s="101"/>
    </row>
    <row r="418" spans="1:2" x14ac:dyDescent="0.2">
      <c r="A418" s="101"/>
      <c r="B418" s="101"/>
    </row>
    <row r="419" spans="1:2" x14ac:dyDescent="0.2">
      <c r="A419" s="101"/>
      <c r="B419" s="101"/>
    </row>
    <row r="420" spans="1:2" x14ac:dyDescent="0.2">
      <c r="A420" s="101"/>
      <c r="B420" s="101"/>
    </row>
    <row r="421" spans="1:2" x14ac:dyDescent="0.2">
      <c r="A421" s="101"/>
      <c r="B421" s="101"/>
    </row>
    <row r="422" spans="1:2" x14ac:dyDescent="0.2">
      <c r="A422" s="101"/>
      <c r="B422" s="101"/>
    </row>
    <row r="423" spans="1:2" x14ac:dyDescent="0.2">
      <c r="A423" s="101"/>
      <c r="B423" s="101"/>
    </row>
    <row r="424" spans="1:2" x14ac:dyDescent="0.2">
      <c r="A424" s="101"/>
      <c r="B424" s="101"/>
    </row>
    <row r="425" spans="1:2" x14ac:dyDescent="0.2">
      <c r="A425" s="101"/>
      <c r="B425" s="101"/>
    </row>
    <row r="426" spans="1:2" x14ac:dyDescent="0.2">
      <c r="A426" s="101"/>
      <c r="B426" s="101"/>
    </row>
    <row r="427" spans="1:2" x14ac:dyDescent="0.2">
      <c r="A427" s="101"/>
      <c r="B427" s="101"/>
    </row>
    <row r="428" spans="1:2" x14ac:dyDescent="0.2">
      <c r="A428" s="101"/>
      <c r="B428" s="101"/>
    </row>
    <row r="429" spans="1:2" x14ac:dyDescent="0.2">
      <c r="A429" s="101"/>
      <c r="B429" s="101"/>
    </row>
    <row r="430" spans="1:2" x14ac:dyDescent="0.2">
      <c r="A430" s="101"/>
      <c r="B430" s="101"/>
    </row>
    <row r="431" spans="1:2" x14ac:dyDescent="0.2">
      <c r="A431" s="101"/>
      <c r="B431" s="101"/>
    </row>
    <row r="432" spans="1:2" x14ac:dyDescent="0.2">
      <c r="A432" s="101"/>
      <c r="B432" s="101"/>
    </row>
    <row r="433" spans="1:2" x14ac:dyDescent="0.2">
      <c r="A433" s="101"/>
      <c r="B433" s="101"/>
    </row>
    <row r="434" spans="1:2" x14ac:dyDescent="0.2">
      <c r="A434" s="101"/>
      <c r="B434" s="101"/>
    </row>
    <row r="435" spans="1:2" x14ac:dyDescent="0.2">
      <c r="A435" s="101"/>
      <c r="B435" s="101"/>
    </row>
    <row r="436" spans="1:2" x14ac:dyDescent="0.2">
      <c r="A436" s="101"/>
      <c r="B436" s="101"/>
    </row>
    <row r="437" spans="1:2" x14ac:dyDescent="0.2">
      <c r="A437" s="101"/>
      <c r="B437" s="101"/>
    </row>
    <row r="438" spans="1:2" x14ac:dyDescent="0.2">
      <c r="A438" s="101"/>
      <c r="B438" s="101"/>
    </row>
    <row r="439" spans="1:2" x14ac:dyDescent="0.2">
      <c r="A439" s="101"/>
      <c r="B439" s="101"/>
    </row>
    <row r="440" spans="1:2" x14ac:dyDescent="0.2">
      <c r="A440" s="101"/>
      <c r="B440" s="101"/>
    </row>
    <row r="441" spans="1:2" x14ac:dyDescent="0.2">
      <c r="A441" s="101"/>
      <c r="B441" s="101"/>
    </row>
    <row r="442" spans="1:2" x14ac:dyDescent="0.2">
      <c r="A442" s="101"/>
      <c r="B442" s="101"/>
    </row>
    <row r="443" spans="1:2" x14ac:dyDescent="0.2">
      <c r="A443" s="101"/>
      <c r="B443" s="101"/>
    </row>
    <row r="444" spans="1:2" x14ac:dyDescent="0.2">
      <c r="A444" s="101"/>
      <c r="B444" s="101"/>
    </row>
    <row r="445" spans="1:2" x14ac:dyDescent="0.2">
      <c r="A445" s="101"/>
      <c r="B445" s="101"/>
    </row>
    <row r="446" spans="1:2" x14ac:dyDescent="0.2">
      <c r="A446" s="101"/>
      <c r="B446" s="101"/>
    </row>
    <row r="447" spans="1:2" x14ac:dyDescent="0.2">
      <c r="A447" s="101"/>
      <c r="B447" s="101"/>
    </row>
    <row r="448" spans="1:2" x14ac:dyDescent="0.2">
      <c r="A448" s="101"/>
      <c r="B448" s="101"/>
    </row>
    <row r="449" spans="1:2" x14ac:dyDescent="0.2">
      <c r="A449" s="101"/>
      <c r="B449" s="101"/>
    </row>
    <row r="450" spans="1:2" x14ac:dyDescent="0.2">
      <c r="A450" s="101"/>
      <c r="B450" s="101"/>
    </row>
    <row r="451" spans="1:2" x14ac:dyDescent="0.2">
      <c r="A451" s="101"/>
      <c r="B451" s="101"/>
    </row>
    <row r="452" spans="1:2" x14ac:dyDescent="0.2">
      <c r="A452" s="101"/>
      <c r="B452" s="101"/>
    </row>
    <row r="453" spans="1:2" x14ac:dyDescent="0.2">
      <c r="A453" s="101"/>
      <c r="B453" s="101"/>
    </row>
    <row r="454" spans="1:2" x14ac:dyDescent="0.2">
      <c r="A454" s="101"/>
      <c r="B454" s="101"/>
    </row>
    <row r="455" spans="1:2" x14ac:dyDescent="0.2">
      <c r="A455" s="101"/>
      <c r="B455" s="101"/>
    </row>
    <row r="456" spans="1:2" x14ac:dyDescent="0.2">
      <c r="A456" s="101"/>
      <c r="B456" s="101"/>
    </row>
    <row r="457" spans="1:2" x14ac:dyDescent="0.2">
      <c r="A457" s="101"/>
      <c r="B457" s="101"/>
    </row>
    <row r="458" spans="1:2" x14ac:dyDescent="0.2">
      <c r="A458" s="101"/>
      <c r="B458" s="101"/>
    </row>
    <row r="459" spans="1:2" x14ac:dyDescent="0.2">
      <c r="A459" s="101"/>
      <c r="B459" s="101"/>
    </row>
    <row r="460" spans="1:2" x14ac:dyDescent="0.2">
      <c r="A460" s="101"/>
      <c r="B460" s="101"/>
    </row>
    <row r="461" spans="1:2" x14ac:dyDescent="0.2">
      <c r="A461" s="101"/>
      <c r="B461" s="101"/>
    </row>
    <row r="462" spans="1:2" x14ac:dyDescent="0.2">
      <c r="A462" s="101"/>
      <c r="B462" s="101"/>
    </row>
    <row r="463" spans="1:2" x14ac:dyDescent="0.2">
      <c r="A463" s="101"/>
      <c r="B463" s="101"/>
    </row>
    <row r="464" spans="1:2" x14ac:dyDescent="0.2">
      <c r="A464" s="101"/>
      <c r="B464" s="101"/>
    </row>
    <row r="465" spans="1:2" x14ac:dyDescent="0.2">
      <c r="A465" s="101"/>
      <c r="B465" s="101"/>
    </row>
    <row r="466" spans="1:2" x14ac:dyDescent="0.2">
      <c r="A466" s="101"/>
      <c r="B466" s="101"/>
    </row>
    <row r="467" spans="1:2" x14ac:dyDescent="0.2">
      <c r="A467" s="101"/>
      <c r="B467" s="101"/>
    </row>
    <row r="468" spans="1:2" x14ac:dyDescent="0.2">
      <c r="A468" s="101"/>
      <c r="B468" s="101"/>
    </row>
    <row r="469" spans="1:2" x14ac:dyDescent="0.2">
      <c r="A469" s="101"/>
      <c r="B469" s="101"/>
    </row>
    <row r="470" spans="1:2" x14ac:dyDescent="0.2">
      <c r="A470" s="101"/>
      <c r="B470" s="101"/>
    </row>
    <row r="471" spans="1:2" x14ac:dyDescent="0.2">
      <c r="A471" s="101"/>
      <c r="B471" s="101"/>
    </row>
    <row r="472" spans="1:2" x14ac:dyDescent="0.2">
      <c r="A472" s="101"/>
      <c r="B472" s="101"/>
    </row>
    <row r="473" spans="1:2" x14ac:dyDescent="0.2">
      <c r="A473" s="101"/>
      <c r="B473" s="101"/>
    </row>
    <row r="474" spans="1:2" x14ac:dyDescent="0.2">
      <c r="A474" s="101"/>
      <c r="B474" s="101"/>
    </row>
    <row r="475" spans="1:2" x14ac:dyDescent="0.2">
      <c r="A475" s="101"/>
      <c r="B475" s="101"/>
    </row>
    <row r="476" spans="1:2" x14ac:dyDescent="0.2">
      <c r="A476" s="101"/>
      <c r="B476" s="101"/>
    </row>
    <row r="477" spans="1:2" x14ac:dyDescent="0.2">
      <c r="A477" s="101"/>
      <c r="B477" s="101"/>
    </row>
    <row r="478" spans="1:2" x14ac:dyDescent="0.2">
      <c r="A478" s="101"/>
      <c r="B478" s="101"/>
    </row>
    <row r="479" spans="1:2" x14ac:dyDescent="0.2">
      <c r="A479" s="101"/>
      <c r="B479" s="101"/>
    </row>
    <row r="480" spans="1:2" x14ac:dyDescent="0.2">
      <c r="A480" s="101"/>
      <c r="B480" s="101"/>
    </row>
    <row r="481" spans="1:2" x14ac:dyDescent="0.2">
      <c r="A481" s="101"/>
      <c r="B481" s="101"/>
    </row>
    <row r="482" spans="1:2" x14ac:dyDescent="0.2">
      <c r="A482" s="101"/>
      <c r="B482" s="101"/>
    </row>
    <row r="483" spans="1:2" x14ac:dyDescent="0.2">
      <c r="A483" s="101"/>
      <c r="B483" s="101"/>
    </row>
    <row r="484" spans="1:2" x14ac:dyDescent="0.2">
      <c r="A484" s="101"/>
      <c r="B484" s="101"/>
    </row>
    <row r="485" spans="1:2" x14ac:dyDescent="0.2">
      <c r="A485" s="101"/>
      <c r="B485" s="101"/>
    </row>
    <row r="486" spans="1:2" x14ac:dyDescent="0.2">
      <c r="A486" s="101"/>
      <c r="B486" s="101"/>
    </row>
    <row r="487" spans="1:2" x14ac:dyDescent="0.2">
      <c r="A487" s="101"/>
      <c r="B487" s="101"/>
    </row>
    <row r="488" spans="1:2" x14ac:dyDescent="0.2">
      <c r="B488" s="101"/>
    </row>
  </sheetData>
  <mergeCells count="21">
    <mergeCell ref="B68:F68"/>
    <mergeCell ref="P68:S68"/>
    <mergeCell ref="R3:T3"/>
    <mergeCell ref="C61:J61"/>
    <mergeCell ref="L61:S61"/>
    <mergeCell ref="C62:E62"/>
    <mergeCell ref="F62:H62"/>
    <mergeCell ref="I62:J62"/>
    <mergeCell ref="L62:N62"/>
    <mergeCell ref="O62:Q62"/>
    <mergeCell ref="R62:S62"/>
    <mergeCell ref="B1:K1"/>
    <mergeCell ref="A2:A4"/>
    <mergeCell ref="B2:B4"/>
    <mergeCell ref="C2:K2"/>
    <mergeCell ref="L2:T2"/>
    <mergeCell ref="C3:E3"/>
    <mergeCell ref="F3:H3"/>
    <mergeCell ref="I3:K3"/>
    <mergeCell ref="L3:N3"/>
    <mergeCell ref="O3:Q3"/>
  </mergeCells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2024-02-16T18:50:21Z</dcterms:created>
  <dcterms:modified xsi:type="dcterms:W3CDTF">2024-02-16T18:51:56Z</dcterms:modified>
</cp:coreProperties>
</file>