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SRI\DAC\INTELIGÊNCIA COMERCIAL\Balança Comercial\1 - Nota Mensal da Balança\1.3 - Tabela Resumida\!Balança do Mês\"/>
    </mc:Choice>
  </mc:AlternateContent>
  <bookViews>
    <workbookView xWindow="0" yWindow="0" windowWidth="28800" windowHeight="12330"/>
  </bookViews>
  <sheets>
    <sheet name="BAL RESUM." sheetId="1" r:id="rId1"/>
  </sheets>
  <externalReferences>
    <externalReference r:id="rId2"/>
  </externalReferences>
  <definedNames>
    <definedName name="_xlnm.Print_Titles" localSheetId="0">'BAL RESUM.'!$B:$B,'BAL RESUM.'!$1:$1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9" i="1" l="1"/>
  <c r="L61" i="1"/>
  <c r="R4" i="1"/>
  <c r="P4" i="1"/>
  <c r="O4" i="1"/>
  <c r="M4" i="1"/>
  <c r="S63" i="1" s="1"/>
  <c r="L4" i="1"/>
  <c r="R63" i="1" s="1"/>
  <c r="I4" i="1"/>
  <c r="D4" i="1"/>
  <c r="G63" i="1" s="1"/>
  <c r="C4" i="1"/>
  <c r="F63" i="1" s="1"/>
  <c r="C2" i="1"/>
  <c r="C61" i="1" s="1"/>
  <c r="I63" i="1" l="1"/>
  <c r="J63" i="1"/>
  <c r="J4" i="1"/>
  <c r="L63" i="1"/>
  <c r="M63" i="1"/>
  <c r="C63" i="1"/>
  <c r="O63" i="1"/>
  <c r="D63" i="1"/>
  <c r="P63" i="1"/>
  <c r="F4" i="1"/>
  <c r="G4" i="1"/>
  <c r="S4" i="1"/>
</calcChain>
</file>

<file path=xl/sharedStrings.xml><?xml version="1.0" encoding="utf-8"?>
<sst xmlns="http://schemas.openxmlformats.org/spreadsheetml/2006/main" count="174" uniqueCount="107">
  <si>
    <t>BALANÇA COMERCIAL DO AGRONEGÓCIO - SÍNTESE DOS RESULTADOS DO MÊS E DOZE MESES</t>
  </si>
  <si>
    <t>Produtos</t>
  </si>
  <si>
    <t>Principais Produtos</t>
  </si>
  <si>
    <t>Acumulado 12 meses</t>
  </si>
  <si>
    <t>Valor (US$ milhões)</t>
  </si>
  <si>
    <t>Quantidade (mil toneladas)</t>
  </si>
  <si>
    <t>Preço Médio (US$/t)</t>
  </si>
  <si>
    <r>
      <t>D</t>
    </r>
    <r>
      <rPr>
        <b/>
        <sz val="7"/>
        <rFont val="Arial"/>
        <family val="2"/>
      </rPr>
      <t>%</t>
    </r>
  </si>
  <si>
    <t>EXPORTAÇÕES DO AGRONEGÓCIO</t>
  </si>
  <si>
    <t>COMPLEXO SOJA</t>
  </si>
  <si>
    <t>Complexo Soja</t>
  </si>
  <si>
    <t>SOJA EM GRÃOS</t>
  </si>
  <si>
    <t>Soja em grãos</t>
  </si>
  <si>
    <t>FARELO DE SOJA</t>
  </si>
  <si>
    <t>Farelo de soja</t>
  </si>
  <si>
    <t>OLEO DE SOJA</t>
  </si>
  <si>
    <t>Óleo de soja</t>
  </si>
  <si>
    <t>CARNES</t>
  </si>
  <si>
    <t>Carnes</t>
  </si>
  <si>
    <t>CARNE DE FRANGO</t>
  </si>
  <si>
    <t>Carne de Frango</t>
  </si>
  <si>
    <t>CARNE DE FRANGO in natura</t>
  </si>
  <si>
    <t>in natura</t>
  </si>
  <si>
    <t>CARNE BOVINA</t>
  </si>
  <si>
    <t>Carne Bovina</t>
  </si>
  <si>
    <t>CARNE BOVINA in natura</t>
  </si>
  <si>
    <t>CARNE SUÍNA</t>
  </si>
  <si>
    <t>Carne Suína</t>
  </si>
  <si>
    <t>CARNE SUÍNA in natura</t>
  </si>
  <si>
    <t>PRODUTOS FLORESTAIS</t>
  </si>
  <si>
    <t>Produtos Florestais</t>
  </si>
  <si>
    <t>CELULOSE</t>
  </si>
  <si>
    <t>Celulose</t>
  </si>
  <si>
    <t>MADEIRA</t>
  </si>
  <si>
    <t>Madeiras e suas obras</t>
  </si>
  <si>
    <t>PAPEL</t>
  </si>
  <si>
    <t>Papel</t>
  </si>
  <si>
    <t>CEREAIS, FARINHAS E PREPARAÇÕES</t>
  </si>
  <si>
    <t>Cereais, farinhas e preparações</t>
  </si>
  <si>
    <t>MILHO</t>
  </si>
  <si>
    <t>Milho</t>
  </si>
  <si>
    <t>COMPLEXO SUCROALCOOLEIRO</t>
  </si>
  <si>
    <t>Complexo Sucroalcooleiro</t>
  </si>
  <si>
    <t>AÇÚCAR DE CANA OU BETERRABA</t>
  </si>
  <si>
    <t>Açúcar</t>
  </si>
  <si>
    <t>ÁLCOOL</t>
  </si>
  <si>
    <t>Álcool</t>
  </si>
  <si>
    <t>CAFÉ</t>
  </si>
  <si>
    <t>Café</t>
  </si>
  <si>
    <t>CAFÉ VERDE</t>
  </si>
  <si>
    <t>Café verde</t>
  </si>
  <si>
    <t>CAFÉ SOLÚVEL</t>
  </si>
  <si>
    <t>Café solúvel</t>
  </si>
  <si>
    <t>FIBRAS E PRODUTOS TÊXTEIS</t>
  </si>
  <si>
    <t>Fibras e produtos têxteis</t>
  </si>
  <si>
    <t>Algodão</t>
  </si>
  <si>
    <t>FUMO E SEUS PRODUTOS</t>
  </si>
  <si>
    <t>Fumo e seus produtos</t>
  </si>
  <si>
    <t>SUCOS</t>
  </si>
  <si>
    <t>Sucos</t>
  </si>
  <si>
    <t>COUROS, PRODUTOS DE COURO E PELETERIA</t>
  </si>
  <si>
    <t>Couros e seus produtos</t>
  </si>
  <si>
    <t>FRUTAS (INCLUI NOZES E CASTANHAS)</t>
  </si>
  <si>
    <t>Frutas (inclui nozes e castanhas)</t>
  </si>
  <si>
    <t>ANIMAIS VIVOS (EXCETO PESCADOS)</t>
  </si>
  <si>
    <t>Animais vivos</t>
  </si>
  <si>
    <t>CACAU E SEUS PRODUTOS</t>
  </si>
  <si>
    <t>Cacau e seus produtos</t>
  </si>
  <si>
    <t>PESCADOS</t>
  </si>
  <si>
    <t>Pescados</t>
  </si>
  <si>
    <t>LÁCTEOS</t>
  </si>
  <si>
    <t>Lácteos</t>
  </si>
  <si>
    <t>Demais Produtos</t>
  </si>
  <si>
    <t>-</t>
  </si>
  <si>
    <t>IMPORTAÇÕES DO AGRONEGÓCIO</t>
  </si>
  <si>
    <t>TRIGO</t>
  </si>
  <si>
    <t>Trigo</t>
  </si>
  <si>
    <t>MALTE</t>
  </si>
  <si>
    <t>Malte</t>
  </si>
  <si>
    <t>ARROZ</t>
  </si>
  <si>
    <t>Arroz</t>
  </si>
  <si>
    <t>Produtos florestais</t>
  </si>
  <si>
    <t>BORRACHA NATURAL</t>
  </si>
  <si>
    <t>Borracha natural</t>
  </si>
  <si>
    <t>SALMÕES, FRESCOS OU REFRIGERADOS</t>
  </si>
  <si>
    <t>Salmões, frescos ou refrigerados</t>
  </si>
  <si>
    <t>PRODUTOS HORTÍCOLAS, LEGUMINOSAS, RAÍZES E TUBÉRCULOS</t>
  </si>
  <si>
    <t>Hortícolas, leguminosas, raízes e tubérculos</t>
  </si>
  <si>
    <t>PRODUTOS OLEAGINOSOS (EXCLUI SOJA)</t>
  </si>
  <si>
    <t>Produtos oleaginosos (exclui soja)</t>
  </si>
  <si>
    <t>OLEO DE DENDÊ OU DE PALMA</t>
  </si>
  <si>
    <t>Óleo de dendê ou de palma</t>
  </si>
  <si>
    <t>AZEITE DE OLIVA</t>
  </si>
  <si>
    <t>Azeite de oliva</t>
  </si>
  <si>
    <t>Complexo sucroalcooleiro</t>
  </si>
  <si>
    <t xml:space="preserve">Lácteos </t>
  </si>
  <si>
    <t>LEITE EM PÓ</t>
  </si>
  <si>
    <t>Leite em pó</t>
  </si>
  <si>
    <t>Exportação (US$ milhões)</t>
  </si>
  <si>
    <t>Importação (US$ milhões)</t>
  </si>
  <si>
    <t>Saldo</t>
  </si>
  <si>
    <t>Total Brasil</t>
  </si>
  <si>
    <t>Agronegócio</t>
  </si>
  <si>
    <t>Participação %</t>
  </si>
  <si>
    <t>Fonte: AgroStat Brasil a partir dos dados da SECEX/Ministério da Economia</t>
  </si>
  <si>
    <t>Reprodução permitida desde que citada a fonte</t>
  </si>
  <si>
    <t>Elaboração: MAPA/SCRI/DNAC/CGEA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</si>
</sst>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#,##0.0;[Red]\-#,##0.0;_(* &quot;---&quot;_);_(@_)"/>
    <numFmt numFmtId="166" formatCode="_(* #,##0_);_(* \(#,##0\);_(* &quot;-&quot;??_);_(@_)"/>
    <numFmt numFmtId="167" formatCode="#,##0;[Red]\-#,##0;_(* &quot;---&quot;_);_(@_)"/>
    <numFmt numFmtId="168" formatCode="_(* #,##0.0_);_(* \(#,##0.0\);_(* &quot;-&quot;??_);_(@_)"/>
  </numFmts>
  <fonts count="9" x14ac:knownFonts="1">
    <font>
      <sz val="10"/>
      <name val="Arial"/>
    </font>
    <font>
      <b/>
      <sz val="7"/>
      <name val="Arial"/>
      <family val="2"/>
    </font>
    <font>
      <sz val="7"/>
      <name val="Arial"/>
      <family val="2"/>
    </font>
    <font>
      <b/>
      <sz val="7"/>
      <name val="Symbol"/>
      <family val="1"/>
      <charset val="2"/>
    </font>
    <font>
      <sz val="10"/>
      <name val="Arial"/>
      <family val="2"/>
    </font>
    <font>
      <i/>
      <sz val="7"/>
      <name val="Arial"/>
      <family val="2"/>
    </font>
    <font>
      <sz val="7"/>
      <color indexed="8"/>
      <name val="Arial"/>
      <family val="2"/>
    </font>
    <font>
      <u/>
      <sz val="10"/>
      <color indexed="12"/>
      <name val="Arial"/>
      <family val="2"/>
    </font>
    <font>
      <u/>
      <sz val="7"/>
      <color indexed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fgColor indexed="22"/>
        <bgColor indexed="9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00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8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/>
    </xf>
    <xf numFmtId="17" fontId="1" fillId="2" borderId="10" xfId="0" applyNumberFormat="1" applyFont="1" applyFill="1" applyBorder="1" applyAlignment="1">
      <alignment horizontal="center" vertical="center" wrapText="1"/>
    </xf>
    <xf numFmtId="17" fontId="1" fillId="2" borderId="8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/>
    </xf>
    <xf numFmtId="0" fontId="1" fillId="3" borderId="7" xfId="0" applyFont="1" applyFill="1" applyBorder="1" applyAlignment="1">
      <alignment vertical="center"/>
    </xf>
    <xf numFmtId="49" fontId="1" fillId="3" borderId="12" xfId="0" applyNumberFormat="1" applyFont="1" applyFill="1" applyBorder="1" applyAlignment="1">
      <alignment horizontal="center" vertical="center" wrapText="1"/>
    </xf>
    <xf numFmtId="49" fontId="1" fillId="3" borderId="0" xfId="0" applyNumberFormat="1" applyFont="1" applyFill="1" applyBorder="1" applyAlignment="1">
      <alignment horizontal="center" vertical="center" wrapText="1"/>
    </xf>
    <xf numFmtId="49" fontId="1" fillId="3" borderId="0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vertical="center"/>
    </xf>
    <xf numFmtId="0" fontId="2" fillId="3" borderId="12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3" fontId="1" fillId="0" borderId="12" xfId="1" applyNumberFormat="1" applyFont="1" applyFill="1" applyBorder="1" applyAlignment="1">
      <alignment vertical="center"/>
    </xf>
    <xf numFmtId="3" fontId="1" fillId="0" borderId="0" xfId="1" applyNumberFormat="1" applyFont="1" applyFill="1" applyBorder="1" applyAlignment="1">
      <alignment vertical="center"/>
    </xf>
    <xf numFmtId="165" fontId="1" fillId="0" borderId="0" xfId="1" applyNumberFormat="1" applyFont="1" applyFill="1" applyBorder="1" applyAlignment="1">
      <alignment vertical="center"/>
    </xf>
    <xf numFmtId="165" fontId="1" fillId="0" borderId="13" xfId="1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4" borderId="7" xfId="0" applyFont="1" applyFill="1" applyBorder="1" applyAlignment="1">
      <alignment horizontal="left" vertical="center"/>
    </xf>
    <xf numFmtId="0" fontId="2" fillId="5" borderId="7" xfId="0" applyFont="1" applyFill="1" applyBorder="1" applyAlignment="1">
      <alignment horizontal="left" vertical="center" indent="1"/>
    </xf>
    <xf numFmtId="3" fontId="2" fillId="5" borderId="12" xfId="1" applyNumberFormat="1" applyFont="1" applyFill="1" applyBorder="1" applyAlignment="1">
      <alignment vertical="center"/>
    </xf>
    <xf numFmtId="3" fontId="2" fillId="5" borderId="0" xfId="1" applyNumberFormat="1" applyFont="1" applyFill="1" applyBorder="1" applyAlignment="1">
      <alignment vertical="center"/>
    </xf>
    <xf numFmtId="165" fontId="2" fillId="5" borderId="0" xfId="1" applyNumberFormat="1" applyFont="1" applyFill="1" applyBorder="1" applyAlignment="1">
      <alignment vertical="center"/>
    </xf>
    <xf numFmtId="165" fontId="2" fillId="5" borderId="13" xfId="1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left" vertical="center" indent="1"/>
    </xf>
    <xf numFmtId="3" fontId="2" fillId="0" borderId="12" xfId="1" applyNumberFormat="1" applyFont="1" applyFill="1" applyBorder="1" applyAlignment="1">
      <alignment vertical="center"/>
    </xf>
    <xf numFmtId="3" fontId="2" fillId="0" borderId="0" xfId="1" applyNumberFormat="1" applyFont="1" applyFill="1" applyBorder="1" applyAlignment="1">
      <alignment vertical="center"/>
    </xf>
    <xf numFmtId="165" fontId="2" fillId="0" borderId="0" xfId="1" applyNumberFormat="1" applyFont="1" applyFill="1" applyBorder="1" applyAlignment="1">
      <alignment vertical="center"/>
    </xf>
    <xf numFmtId="165" fontId="2" fillId="0" borderId="13" xfId="1" applyNumberFormat="1" applyFont="1" applyFill="1" applyBorder="1" applyAlignment="1">
      <alignment vertical="center"/>
    </xf>
    <xf numFmtId="0" fontId="1" fillId="5" borderId="7" xfId="0" applyFont="1" applyFill="1" applyBorder="1" applyAlignment="1">
      <alignment horizontal="left" vertical="center"/>
    </xf>
    <xf numFmtId="3" fontId="1" fillId="5" borderId="12" xfId="1" applyNumberFormat="1" applyFont="1" applyFill="1" applyBorder="1" applyAlignment="1">
      <alignment vertical="center"/>
    </xf>
    <xf numFmtId="3" fontId="1" fillId="5" borderId="0" xfId="1" applyNumberFormat="1" applyFont="1" applyFill="1" applyBorder="1" applyAlignment="1">
      <alignment vertical="center"/>
    </xf>
    <xf numFmtId="165" fontId="1" fillId="5" borderId="0" xfId="1" applyNumberFormat="1" applyFont="1" applyFill="1" applyBorder="1" applyAlignment="1">
      <alignment vertical="center"/>
    </xf>
    <xf numFmtId="165" fontId="1" fillId="5" borderId="13" xfId="1" applyNumberFormat="1" applyFont="1" applyFill="1" applyBorder="1" applyAlignment="1">
      <alignment vertical="center"/>
    </xf>
    <xf numFmtId="0" fontId="1" fillId="0" borderId="7" xfId="0" applyFont="1" applyFill="1" applyBorder="1" applyAlignment="1">
      <alignment horizontal="left" vertical="center"/>
    </xf>
    <xf numFmtId="0" fontId="1" fillId="4" borderId="7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1" fillId="5" borderId="14" xfId="0" applyFont="1" applyFill="1" applyBorder="1" applyAlignment="1">
      <alignment horizontal="left" vertical="center"/>
    </xf>
    <xf numFmtId="3" fontId="1" fillId="5" borderId="15" xfId="1" applyNumberFormat="1" applyFont="1" applyFill="1" applyBorder="1" applyAlignment="1">
      <alignment vertical="center"/>
    </xf>
    <xf numFmtId="3" fontId="1" fillId="5" borderId="16" xfId="1" applyNumberFormat="1" applyFont="1" applyFill="1" applyBorder="1" applyAlignment="1">
      <alignment vertical="center"/>
    </xf>
    <xf numFmtId="165" fontId="1" fillId="5" borderId="16" xfId="1" applyNumberFormat="1" applyFont="1" applyFill="1" applyBorder="1" applyAlignment="1">
      <alignment vertical="center"/>
    </xf>
    <xf numFmtId="3" fontId="1" fillId="5" borderId="15" xfId="1" applyNumberFormat="1" applyFont="1" applyFill="1" applyBorder="1" applyAlignment="1">
      <alignment horizontal="right" vertical="center"/>
    </xf>
    <xf numFmtId="3" fontId="1" fillId="5" borderId="16" xfId="1" applyNumberFormat="1" applyFont="1" applyFill="1" applyBorder="1" applyAlignment="1">
      <alignment horizontal="right" vertical="center"/>
    </xf>
    <xf numFmtId="165" fontId="1" fillId="5" borderId="16" xfId="1" applyNumberFormat="1" applyFont="1" applyFill="1" applyBorder="1" applyAlignment="1">
      <alignment horizontal="right" vertical="center"/>
    </xf>
    <xf numFmtId="165" fontId="1" fillId="5" borderId="17" xfId="1" applyNumberFormat="1" applyFont="1" applyFill="1" applyBorder="1" applyAlignment="1">
      <alignment horizontal="right" vertical="center"/>
    </xf>
    <xf numFmtId="0" fontId="1" fillId="0" borderId="11" xfId="0" applyFont="1" applyFill="1" applyBorder="1" applyAlignment="1">
      <alignment horizontal="left" vertical="center"/>
    </xf>
    <xf numFmtId="0" fontId="1" fillId="5" borderId="18" xfId="0" applyFont="1" applyFill="1" applyBorder="1" applyAlignment="1">
      <alignment horizontal="left" vertical="center"/>
    </xf>
    <xf numFmtId="165" fontId="1" fillId="5" borderId="17" xfId="1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3" fontId="1" fillId="0" borderId="1" xfId="1" applyNumberFormat="1" applyFont="1" applyFill="1" applyBorder="1" applyAlignment="1">
      <alignment vertical="center"/>
    </xf>
    <xf numFmtId="165" fontId="1" fillId="0" borderId="1" xfId="1" applyNumberFormat="1" applyFont="1" applyFill="1" applyBorder="1" applyAlignment="1">
      <alignment horizontal="right" vertical="center"/>
    </xf>
    <xf numFmtId="3" fontId="1" fillId="0" borderId="1" xfId="1" applyNumberFormat="1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center" vertical="center"/>
    </xf>
    <xf numFmtId="165" fontId="1" fillId="0" borderId="0" xfId="1" applyNumberFormat="1" applyFont="1" applyFill="1" applyBorder="1" applyAlignment="1">
      <alignment horizontal="center" vertical="center"/>
    </xf>
    <xf numFmtId="3" fontId="1" fillId="0" borderId="0" xfId="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1" fillId="2" borderId="4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indent="1"/>
    </xf>
    <xf numFmtId="0" fontId="2" fillId="0" borderId="1" xfId="0" applyFont="1" applyFill="1" applyBorder="1" applyAlignment="1">
      <alignment vertical="center"/>
    </xf>
    <xf numFmtId="0" fontId="1" fillId="2" borderId="10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166" fontId="2" fillId="0" borderId="0" xfId="1" applyNumberFormat="1" applyFont="1" applyFill="1" applyBorder="1" applyAlignment="1">
      <alignment vertical="center"/>
    </xf>
    <xf numFmtId="0" fontId="6" fillId="0" borderId="0" xfId="2" applyFont="1" applyFill="1" applyBorder="1" applyAlignment="1">
      <alignment horizontal="left" vertical="center" wrapText="1" indent="1"/>
    </xf>
    <xf numFmtId="0" fontId="2" fillId="5" borderId="0" xfId="0" applyFont="1" applyFill="1" applyBorder="1" applyAlignment="1">
      <alignment horizontal="left" vertical="center"/>
    </xf>
    <xf numFmtId="166" fontId="2" fillId="5" borderId="0" xfId="1" applyNumberFormat="1" applyFont="1" applyFill="1" applyBorder="1" applyAlignment="1">
      <alignment vertical="center"/>
    </xf>
    <xf numFmtId="167" fontId="2" fillId="5" borderId="0" xfId="1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indent="2"/>
    </xf>
    <xf numFmtId="0" fontId="6" fillId="0" borderId="0" xfId="2" applyFont="1" applyFill="1" applyBorder="1" applyAlignment="1">
      <alignment horizontal="left" vertical="center" wrapText="1"/>
    </xf>
    <xf numFmtId="167" fontId="2" fillId="0" borderId="0" xfId="1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168" fontId="2" fillId="0" borderId="1" xfId="1" applyNumberFormat="1" applyFont="1" applyFill="1" applyBorder="1" applyAlignment="1">
      <alignment vertical="center"/>
    </xf>
    <xf numFmtId="166" fontId="2" fillId="0" borderId="1" xfId="1" applyNumberFormat="1" applyFont="1" applyFill="1" applyBorder="1" applyAlignment="1">
      <alignment horizontal="right" vertical="center"/>
    </xf>
    <xf numFmtId="168" fontId="2" fillId="0" borderId="1" xfId="1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8" fillId="0" borderId="21" xfId="3" applyFont="1" applyFill="1" applyBorder="1" applyAlignment="1" applyProtection="1">
      <alignment horizontal="left" vertical="center"/>
    </xf>
    <xf numFmtId="0" fontId="2" fillId="0" borderId="21" xfId="0" applyFont="1" applyFill="1" applyBorder="1" applyAlignment="1">
      <alignment horizontal="right" vertical="center"/>
    </xf>
    <xf numFmtId="166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</cellXfs>
  <cellStyles count="4">
    <cellStyle name="Hiperlink" xfId="3" builtinId="8"/>
    <cellStyle name="Normal" xfId="0" builtinId="0"/>
    <cellStyle name="Normal_Balança Janeiro-022" xfId="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_01%20-%20Balan&#231;a%20Comercial%20do%20Agroneg&#243;cio%20Resumida%20-%20COMPLE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ês"/>
      <sheetName val="Ano"/>
      <sheetName val="12 meses"/>
      <sheetName val="TOTAIS"/>
      <sheetName val="BAL RESUM."/>
    </sheetNames>
    <sheetDataSet>
      <sheetData sheetId="0">
        <row r="1">
          <cell r="C1" t="str">
            <v>Janeiro/2022</v>
          </cell>
          <cell r="E1" t="str">
            <v>Janeiro/2023</v>
          </cell>
          <cell r="M1" t="str">
            <v>Janeiro</v>
          </cell>
        </row>
        <row r="3">
          <cell r="M3">
            <v>2023</v>
          </cell>
        </row>
      </sheetData>
      <sheetData sheetId="1"/>
      <sheetData sheetId="2">
        <row r="1">
          <cell r="C1" t="str">
            <v>Fevereiro/21 - Janeiro/22</v>
          </cell>
          <cell r="E1" t="str">
            <v>Fevereiro/22 - Janeiro/23</v>
          </cell>
          <cell r="M1" t="str">
            <v>Fevereiro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agrostat.agricultura.gov.br/" TargetMode="External"/><Relationship Id="rId1" Type="http://schemas.openxmlformats.org/officeDocument/2006/relationships/hyperlink" Target="http://www.agricultura.gov.br/agrosta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488"/>
  <sheetViews>
    <sheetView showGridLines="0" tabSelected="1" topLeftCell="B1" zoomScaleNormal="100" zoomScaleSheetLayoutView="75" workbookViewId="0">
      <selection activeCell="D17" sqref="D17"/>
    </sheetView>
  </sheetViews>
  <sheetFormatPr defaultRowHeight="9" x14ac:dyDescent="0.2"/>
  <cols>
    <col min="1" max="1" width="37.42578125" style="90" hidden="1" customWidth="1"/>
    <col min="2" max="2" width="30.42578125" style="90" customWidth="1"/>
    <col min="3" max="4" width="8" style="90" customWidth="1"/>
    <col min="5" max="5" width="5.42578125" style="90" bestFit="1" customWidth="1"/>
    <col min="6" max="7" width="8" style="90" customWidth="1"/>
    <col min="8" max="8" width="5.42578125" style="90" bestFit="1" customWidth="1"/>
    <col min="9" max="10" width="8" style="90" customWidth="1"/>
    <col min="11" max="11" width="5.42578125" style="90" bestFit="1" customWidth="1"/>
    <col min="12" max="13" width="10.28515625" style="90" bestFit="1" customWidth="1"/>
    <col min="14" max="14" width="5.42578125" style="90" bestFit="1" customWidth="1"/>
    <col min="15" max="16" width="10.28515625" style="90" customWidth="1"/>
    <col min="17" max="17" width="5.42578125" style="90" bestFit="1" customWidth="1"/>
    <col min="18" max="19" width="10.28515625" style="90" customWidth="1"/>
    <col min="20" max="20" width="5.42578125" style="90" bestFit="1" customWidth="1"/>
    <col min="21" max="16384" width="9.140625" style="3"/>
  </cols>
  <sheetData>
    <row r="1" spans="1:21" x14ac:dyDescent="0.2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3"/>
      <c r="T1" s="3"/>
    </row>
    <row r="2" spans="1:21" x14ac:dyDescent="0.2">
      <c r="A2" s="4" t="s">
        <v>1</v>
      </c>
      <c r="B2" s="4" t="s">
        <v>2</v>
      </c>
      <c r="C2" s="5" t="str">
        <f>[1]Mês!M1</f>
        <v>Janeiro</v>
      </c>
      <c r="D2" s="6"/>
      <c r="E2" s="6"/>
      <c r="F2" s="6"/>
      <c r="G2" s="6"/>
      <c r="H2" s="6"/>
      <c r="I2" s="6"/>
      <c r="J2" s="6"/>
      <c r="K2" s="7"/>
      <c r="L2" s="8" t="s">
        <v>3</v>
      </c>
      <c r="M2" s="6"/>
      <c r="N2" s="6"/>
      <c r="O2" s="6"/>
      <c r="P2" s="6"/>
      <c r="Q2" s="6"/>
      <c r="R2" s="6"/>
      <c r="S2" s="6"/>
      <c r="T2" s="6"/>
    </row>
    <row r="3" spans="1:21" x14ac:dyDescent="0.2">
      <c r="A3" s="9"/>
      <c r="B3" s="9"/>
      <c r="C3" s="10" t="s">
        <v>4</v>
      </c>
      <c r="D3" s="10"/>
      <c r="E3" s="10"/>
      <c r="F3" s="10" t="s">
        <v>5</v>
      </c>
      <c r="G3" s="10"/>
      <c r="H3" s="10"/>
      <c r="I3" s="10" t="s">
        <v>6</v>
      </c>
      <c r="J3" s="10"/>
      <c r="K3" s="11"/>
      <c r="L3" s="12" t="s">
        <v>4</v>
      </c>
      <c r="M3" s="10"/>
      <c r="N3" s="10"/>
      <c r="O3" s="10" t="s">
        <v>5</v>
      </c>
      <c r="P3" s="10"/>
      <c r="Q3" s="10"/>
      <c r="R3" s="10" t="s">
        <v>6</v>
      </c>
      <c r="S3" s="10"/>
      <c r="T3" s="5"/>
    </row>
    <row r="4" spans="1:21" ht="27" x14ac:dyDescent="0.2">
      <c r="A4" s="13"/>
      <c r="B4" s="13"/>
      <c r="C4" s="14" t="str">
        <f>RIGHT([1]Mês!C1,4)</f>
        <v>2022</v>
      </c>
      <c r="D4" s="14" t="str">
        <f>RIGHT([1]Mês!E1,4)</f>
        <v>2023</v>
      </c>
      <c r="E4" s="15" t="s">
        <v>7</v>
      </c>
      <c r="F4" s="14" t="str">
        <f>$C$4</f>
        <v>2022</v>
      </c>
      <c r="G4" s="14" t="str">
        <f>$D$4</f>
        <v>2023</v>
      </c>
      <c r="H4" s="15" t="s">
        <v>7</v>
      </c>
      <c r="I4" s="14" t="str">
        <f>$C$4</f>
        <v>2022</v>
      </c>
      <c r="J4" s="14" t="str">
        <f>$D$4</f>
        <v>2023</v>
      </c>
      <c r="K4" s="16" t="s">
        <v>7</v>
      </c>
      <c r="L4" s="17" t="str">
        <f>'[1]12 meses'!C1</f>
        <v>Fevereiro/21 - Janeiro/22</v>
      </c>
      <c r="M4" s="18" t="str">
        <f>'[1]12 meses'!E1</f>
        <v>Fevereiro/22 - Janeiro/23</v>
      </c>
      <c r="N4" s="15" t="s">
        <v>7</v>
      </c>
      <c r="O4" s="18" t="str">
        <f>$L$4</f>
        <v>Fevereiro/21 - Janeiro/22</v>
      </c>
      <c r="P4" s="18" t="str">
        <f>$M$4</f>
        <v>Fevereiro/22 - Janeiro/23</v>
      </c>
      <c r="Q4" s="15" t="s">
        <v>7</v>
      </c>
      <c r="R4" s="18" t="str">
        <f>$L$4</f>
        <v>Fevereiro/21 - Janeiro/22</v>
      </c>
      <c r="S4" s="18" t="str">
        <f>$M$4</f>
        <v>Fevereiro/22 - Janeiro/23</v>
      </c>
      <c r="T4" s="19" t="s">
        <v>7</v>
      </c>
    </row>
    <row r="5" spans="1:21" x14ac:dyDescent="0.2">
      <c r="A5" s="20" t="s">
        <v>8</v>
      </c>
      <c r="B5" s="20" t="s">
        <v>8</v>
      </c>
      <c r="C5" s="21"/>
      <c r="D5" s="22"/>
      <c r="E5" s="23"/>
      <c r="F5" s="21"/>
      <c r="G5" s="22"/>
      <c r="H5" s="23"/>
      <c r="I5" s="21"/>
      <c r="J5" s="22"/>
      <c r="K5" s="24"/>
      <c r="L5" s="25"/>
      <c r="M5" s="25"/>
      <c r="N5" s="25"/>
      <c r="O5" s="26"/>
      <c r="P5" s="25"/>
      <c r="Q5" s="25"/>
      <c r="R5" s="26"/>
      <c r="S5" s="25"/>
      <c r="T5" s="25"/>
    </row>
    <row r="6" spans="1:21" s="33" customFormat="1" x14ac:dyDescent="0.2">
      <c r="A6" s="27" t="s">
        <v>9</v>
      </c>
      <c r="B6" s="27" t="s">
        <v>10</v>
      </c>
      <c r="C6" s="28">
        <v>2087.774762</v>
      </c>
      <c r="D6" s="29">
        <v>1532.274228</v>
      </c>
      <c r="E6" s="30">
        <v>-26.607301903958923</v>
      </c>
      <c r="F6" s="28">
        <v>4058.8115240000002</v>
      </c>
      <c r="G6" s="29">
        <v>2474.6117079999999</v>
      </c>
      <c r="H6" s="30">
        <v>-39.031125407832569</v>
      </c>
      <c r="I6" s="28">
        <v>514.38081065229585</v>
      </c>
      <c r="J6" s="29">
        <v>619.19784144171683</v>
      </c>
      <c r="K6" s="31">
        <v>20.377321357789491</v>
      </c>
      <c r="L6" s="28">
        <v>49592.440273</v>
      </c>
      <c r="M6" s="29">
        <v>60264.214465999998</v>
      </c>
      <c r="N6" s="30">
        <v>21.518953562787502</v>
      </c>
      <c r="O6" s="28">
        <v>107876.595334</v>
      </c>
      <c r="P6" s="29">
        <v>100092.12558399999</v>
      </c>
      <c r="Q6" s="30">
        <v>-7.2160877212506307</v>
      </c>
      <c r="R6" s="28">
        <v>459.714548085758</v>
      </c>
      <c r="S6" s="29">
        <v>602.08746806385534</v>
      </c>
      <c r="T6" s="30">
        <v>30.969853047056105</v>
      </c>
      <c r="U6" s="32"/>
    </row>
    <row r="7" spans="1:21" x14ac:dyDescent="0.2">
      <c r="A7" s="34" t="s">
        <v>11</v>
      </c>
      <c r="B7" s="35" t="s">
        <v>12</v>
      </c>
      <c r="C7" s="36">
        <v>1241.8210630000001</v>
      </c>
      <c r="D7" s="37">
        <v>500.37899700000003</v>
      </c>
      <c r="E7" s="38">
        <v>-59.70603077135921</v>
      </c>
      <c r="F7" s="36">
        <v>2451.973309</v>
      </c>
      <c r="G7" s="37">
        <v>839.58862899999997</v>
      </c>
      <c r="H7" s="38">
        <v>-65.758655450355889</v>
      </c>
      <c r="I7" s="36">
        <v>506.45782253904628</v>
      </c>
      <c r="J7" s="37">
        <v>595.98115043075461</v>
      </c>
      <c r="K7" s="39">
        <v>17.67636393547982</v>
      </c>
      <c r="L7" s="36">
        <v>39847.477060999998</v>
      </c>
      <c r="M7" s="37">
        <v>45811.817673999998</v>
      </c>
      <c r="N7" s="38">
        <v>14.967925331557552</v>
      </c>
      <c r="O7" s="36">
        <v>88502.878760000007</v>
      </c>
      <c r="P7" s="37">
        <v>77113.989453999995</v>
      </c>
      <c r="Q7" s="38">
        <v>-12.868382888294661</v>
      </c>
      <c r="R7" s="36">
        <v>450.2393325425881</v>
      </c>
      <c r="S7" s="37">
        <v>594.0792066182446</v>
      </c>
      <c r="T7" s="38">
        <v>31.947425220130164</v>
      </c>
      <c r="U7" s="40"/>
    </row>
    <row r="8" spans="1:21" x14ac:dyDescent="0.2">
      <c r="A8" s="41" t="s">
        <v>13</v>
      </c>
      <c r="B8" s="42" t="s">
        <v>14</v>
      </c>
      <c r="C8" s="43">
        <v>637.10039099999995</v>
      </c>
      <c r="D8" s="44">
        <v>764.80640100000005</v>
      </c>
      <c r="E8" s="45">
        <v>20.044880179645052</v>
      </c>
      <c r="F8" s="43">
        <v>1454.7808649999999</v>
      </c>
      <c r="G8" s="44">
        <v>1428.38816</v>
      </c>
      <c r="H8" s="45">
        <v>-1.8142048493331009</v>
      </c>
      <c r="I8" s="43">
        <v>437.93564125549591</v>
      </c>
      <c r="J8" s="44">
        <v>535.43317035055793</v>
      </c>
      <c r="K8" s="46">
        <v>22.262981111916623</v>
      </c>
      <c r="L8" s="43">
        <v>7530.6301709999998</v>
      </c>
      <c r="M8" s="44">
        <v>10464.071996000001</v>
      </c>
      <c r="N8" s="45">
        <v>38.953470803764965</v>
      </c>
      <c r="O8" s="43">
        <v>17579.232633</v>
      </c>
      <c r="P8" s="44">
        <v>20326.756580000001</v>
      </c>
      <c r="Q8" s="45">
        <v>15.629373615787468</v>
      </c>
      <c r="R8" s="43">
        <v>428.38218983821787</v>
      </c>
      <c r="S8" s="44">
        <v>514.79299979888867</v>
      </c>
      <c r="T8" s="45">
        <v>20.17142916079322</v>
      </c>
      <c r="U8" s="40"/>
    </row>
    <row r="9" spans="1:21" x14ac:dyDescent="0.2">
      <c r="A9" s="34" t="s">
        <v>15</v>
      </c>
      <c r="B9" s="35" t="s">
        <v>16</v>
      </c>
      <c r="C9" s="36">
        <v>208.853308</v>
      </c>
      <c r="D9" s="37">
        <v>267.08882999999997</v>
      </c>
      <c r="E9" s="38">
        <v>27.88345684234983</v>
      </c>
      <c r="F9" s="36">
        <v>152.05735000000001</v>
      </c>
      <c r="G9" s="37">
        <v>206.634919</v>
      </c>
      <c r="H9" s="38">
        <v>35.892752964588666</v>
      </c>
      <c r="I9" s="36">
        <v>1373.5166895911311</v>
      </c>
      <c r="J9" s="37">
        <v>1292.5638671941986</v>
      </c>
      <c r="K9" s="39">
        <v>-5.8938360931770406</v>
      </c>
      <c r="L9" s="36">
        <v>2214.3330409999999</v>
      </c>
      <c r="M9" s="37">
        <v>3988.3247959999999</v>
      </c>
      <c r="N9" s="38">
        <v>80.114044371521459</v>
      </c>
      <c r="O9" s="36">
        <v>1794.483941</v>
      </c>
      <c r="P9" s="37">
        <v>2651.3795500000001</v>
      </c>
      <c r="Q9" s="38">
        <v>47.751645440888346</v>
      </c>
      <c r="R9" s="36">
        <v>1233.9664849639353</v>
      </c>
      <c r="S9" s="37">
        <v>1504.2451375926164</v>
      </c>
      <c r="T9" s="38">
        <v>21.90324096497487</v>
      </c>
      <c r="U9" s="40"/>
    </row>
    <row r="10" spans="1:21" s="33" customFormat="1" x14ac:dyDescent="0.2">
      <c r="A10" s="27" t="s">
        <v>17</v>
      </c>
      <c r="B10" s="27" t="s">
        <v>18</v>
      </c>
      <c r="C10" s="28">
        <v>1598.9744209999999</v>
      </c>
      <c r="D10" s="29">
        <v>1943.593163</v>
      </c>
      <c r="E10" s="30">
        <v>21.552486235800771</v>
      </c>
      <c r="F10" s="28">
        <v>590.80455199999994</v>
      </c>
      <c r="G10" s="29">
        <v>705.20128699999998</v>
      </c>
      <c r="H10" s="30">
        <v>19.362872986124181</v>
      </c>
      <c r="I10" s="28">
        <v>2706.4355133810818</v>
      </c>
      <c r="J10" s="29">
        <v>2756.0828359634011</v>
      </c>
      <c r="K10" s="31">
        <v>1.8344173484590387</v>
      </c>
      <c r="L10" s="28">
        <v>20309.772814</v>
      </c>
      <c r="M10" s="29">
        <v>26012.879692999999</v>
      </c>
      <c r="N10" s="30">
        <v>28.08060400886767</v>
      </c>
      <c r="O10" s="28">
        <v>7847.0935460000001</v>
      </c>
      <c r="P10" s="29">
        <v>8479.8932530000002</v>
      </c>
      <c r="Q10" s="30">
        <v>8.0641284991761708</v>
      </c>
      <c r="R10" s="28">
        <v>2588.1904803279381</v>
      </c>
      <c r="S10" s="29">
        <v>3067.5951827338408</v>
      </c>
      <c r="T10" s="30">
        <v>18.522775122222047</v>
      </c>
      <c r="U10" s="32"/>
    </row>
    <row r="11" spans="1:21" x14ac:dyDescent="0.2">
      <c r="A11" s="34" t="s">
        <v>19</v>
      </c>
      <c r="B11" s="35" t="s">
        <v>20</v>
      </c>
      <c r="C11" s="36">
        <v>604.25285499999995</v>
      </c>
      <c r="D11" s="37">
        <v>839.49183000000005</v>
      </c>
      <c r="E11" s="38">
        <v>38.930552508519</v>
      </c>
      <c r="F11" s="36">
        <v>339.41420900000003</v>
      </c>
      <c r="G11" s="37">
        <v>409.22723400000001</v>
      </c>
      <c r="H11" s="38">
        <v>20.568680729568388</v>
      </c>
      <c r="I11" s="36">
        <v>1780.281552679487</v>
      </c>
      <c r="J11" s="37">
        <v>2051.40753168935</v>
      </c>
      <c r="K11" s="39">
        <v>15.229387655103954</v>
      </c>
      <c r="L11" s="36">
        <v>7669.0945570000003</v>
      </c>
      <c r="M11" s="37">
        <v>9753.1859779999995</v>
      </c>
      <c r="N11" s="38">
        <v>27.175195266013972</v>
      </c>
      <c r="O11" s="36">
        <v>4524.2390649999998</v>
      </c>
      <c r="P11" s="37">
        <v>4722.5841950000004</v>
      </c>
      <c r="Q11" s="38">
        <v>4.3840550234053755</v>
      </c>
      <c r="R11" s="36">
        <v>1695.1125806611196</v>
      </c>
      <c r="S11" s="37">
        <v>2065.2222544441047</v>
      </c>
      <c r="T11" s="38">
        <v>21.833928790655111</v>
      </c>
      <c r="U11" s="40"/>
    </row>
    <row r="12" spans="1:21" x14ac:dyDescent="0.2">
      <c r="A12" s="41" t="s">
        <v>21</v>
      </c>
      <c r="B12" s="42" t="s">
        <v>22</v>
      </c>
      <c r="C12" s="43">
        <v>575.29875900000002</v>
      </c>
      <c r="D12" s="44">
        <v>806.73576200000002</v>
      </c>
      <c r="E12" s="45">
        <v>40.229011340523321</v>
      </c>
      <c r="F12" s="43">
        <v>329.98976099999999</v>
      </c>
      <c r="G12" s="44">
        <v>400.056059</v>
      </c>
      <c r="H12" s="45">
        <v>21.232870313209506</v>
      </c>
      <c r="I12" s="43">
        <v>1743.3836651677204</v>
      </c>
      <c r="J12" s="44">
        <v>2016.5567896073285</v>
      </c>
      <c r="K12" s="46">
        <v>15.669134103842119</v>
      </c>
      <c r="L12" s="43">
        <v>7369.1252549999999</v>
      </c>
      <c r="M12" s="44">
        <v>9376.8406240000004</v>
      </c>
      <c r="N12" s="45">
        <v>27.244961912375597</v>
      </c>
      <c r="O12" s="43">
        <v>4418.2774810000001</v>
      </c>
      <c r="P12" s="44">
        <v>4607.9274800000003</v>
      </c>
      <c r="Q12" s="45">
        <v>4.292396749990357</v>
      </c>
      <c r="R12" s="43">
        <v>1667.8728954189919</v>
      </c>
      <c r="S12" s="44">
        <v>2034.9366748280509</v>
      </c>
      <c r="T12" s="45">
        <v>22.007898828336536</v>
      </c>
      <c r="U12" s="40"/>
    </row>
    <row r="13" spans="1:21" x14ac:dyDescent="0.2">
      <c r="A13" s="34" t="s">
        <v>23</v>
      </c>
      <c r="B13" s="35" t="s">
        <v>24</v>
      </c>
      <c r="C13" s="36">
        <v>795.56990299999995</v>
      </c>
      <c r="D13" s="37">
        <v>848.32087000000001</v>
      </c>
      <c r="E13" s="38">
        <v>6.6305885631271932</v>
      </c>
      <c r="F13" s="36">
        <v>156.15662800000001</v>
      </c>
      <c r="G13" s="37">
        <v>181.76274100000001</v>
      </c>
      <c r="H13" s="38">
        <v>16.397711277423333</v>
      </c>
      <c r="I13" s="36">
        <v>5094.6918692429754</v>
      </c>
      <c r="J13" s="37">
        <v>4667.18792494442</v>
      </c>
      <c r="K13" s="39">
        <v>-8.391163887249542</v>
      </c>
      <c r="L13" s="36">
        <v>9448.0922699999992</v>
      </c>
      <c r="M13" s="37">
        <v>13013.102327000001</v>
      </c>
      <c r="N13" s="38">
        <v>37.732591459968901</v>
      </c>
      <c r="O13" s="36">
        <v>1875.119968</v>
      </c>
      <c r="P13" s="37">
        <v>2288.8923580000001</v>
      </c>
      <c r="Q13" s="38">
        <v>22.066448923869597</v>
      </c>
      <c r="R13" s="36">
        <v>5038.660155743165</v>
      </c>
      <c r="S13" s="37">
        <v>5685.3273512480309</v>
      </c>
      <c r="T13" s="38">
        <v>12.834110170494073</v>
      </c>
      <c r="U13" s="40"/>
    </row>
    <row r="14" spans="1:21" x14ac:dyDescent="0.2">
      <c r="A14" s="41" t="s">
        <v>25</v>
      </c>
      <c r="B14" s="42" t="s">
        <v>22</v>
      </c>
      <c r="C14" s="43">
        <v>722.54872899999998</v>
      </c>
      <c r="D14" s="44">
        <v>775.78395699999999</v>
      </c>
      <c r="E14" s="45">
        <v>7.3677007326103716</v>
      </c>
      <c r="F14" s="43">
        <v>138.06172799999999</v>
      </c>
      <c r="G14" s="44">
        <v>160.19116700000001</v>
      </c>
      <c r="H14" s="45">
        <v>16.028655674945647</v>
      </c>
      <c r="I14" s="43">
        <v>5233.519379099761</v>
      </c>
      <c r="J14" s="44">
        <v>4842.8635081983011</v>
      </c>
      <c r="K14" s="46">
        <v>-7.4644965004153292</v>
      </c>
      <c r="L14" s="43">
        <v>8205.8198389999998</v>
      </c>
      <c r="M14" s="44">
        <v>11858.261929</v>
      </c>
      <c r="N14" s="45">
        <v>44.510386063327267</v>
      </c>
      <c r="O14" s="43">
        <v>1590.9340979999999</v>
      </c>
      <c r="P14" s="44">
        <v>2013.3293900000001</v>
      </c>
      <c r="Q14" s="45">
        <v>26.550143876544176</v>
      </c>
      <c r="R14" s="43">
        <v>5157.8628236805826</v>
      </c>
      <c r="S14" s="44">
        <v>5889.8767324903547</v>
      </c>
      <c r="T14" s="45">
        <v>14.192194205882668</v>
      </c>
      <c r="U14" s="40"/>
    </row>
    <row r="15" spans="1:21" x14ac:dyDescent="0.2">
      <c r="A15" s="34" t="s">
        <v>26</v>
      </c>
      <c r="B15" s="35" t="s">
        <v>27</v>
      </c>
      <c r="C15" s="36">
        <v>159.264499</v>
      </c>
      <c r="D15" s="37">
        <v>210.19196199999999</v>
      </c>
      <c r="E15" s="38">
        <v>31.976657271247877</v>
      </c>
      <c r="F15" s="36">
        <v>73.466311000000005</v>
      </c>
      <c r="G15" s="37">
        <v>87.693670999999995</v>
      </c>
      <c r="H15" s="38">
        <v>19.365828781031325</v>
      </c>
      <c r="I15" s="36">
        <v>2167.8575776045159</v>
      </c>
      <c r="J15" s="37">
        <v>2396.8886192482464</v>
      </c>
      <c r="K15" s="39">
        <v>10.56485647441885</v>
      </c>
      <c r="L15" s="36">
        <v>2630.7599260000002</v>
      </c>
      <c r="M15" s="37">
        <v>2592.5571850000001</v>
      </c>
      <c r="N15" s="38">
        <v>-1.4521561098160052</v>
      </c>
      <c r="O15" s="36">
        <v>1129.4888020000001</v>
      </c>
      <c r="P15" s="37">
        <v>1113.418795</v>
      </c>
      <c r="Q15" s="38">
        <v>-1.4227681559608851</v>
      </c>
      <c r="R15" s="36">
        <v>2329.1598122457526</v>
      </c>
      <c r="S15" s="37">
        <v>2328.4654405353381</v>
      </c>
      <c r="T15" s="38">
        <v>-2.9812111078153514E-2</v>
      </c>
      <c r="U15" s="40"/>
    </row>
    <row r="16" spans="1:21" x14ac:dyDescent="0.2">
      <c r="A16" s="41" t="s">
        <v>28</v>
      </c>
      <c r="B16" s="42" t="s">
        <v>22</v>
      </c>
      <c r="C16" s="43">
        <v>150.282974</v>
      </c>
      <c r="D16" s="44">
        <v>198.02307500000001</v>
      </c>
      <c r="E16" s="45">
        <v>31.766806132010682</v>
      </c>
      <c r="F16" s="43">
        <v>67.793745000000001</v>
      </c>
      <c r="G16" s="44">
        <v>80.001622999999995</v>
      </c>
      <c r="H16" s="45">
        <v>18.007381064433005</v>
      </c>
      <c r="I16" s="43">
        <v>2216.7675498676167</v>
      </c>
      <c r="J16" s="44">
        <v>2475.2382211045892</v>
      </c>
      <c r="K16" s="46">
        <v>11.659800381524366</v>
      </c>
      <c r="L16" s="43">
        <v>2487.5992369999999</v>
      </c>
      <c r="M16" s="44">
        <v>2454.6231859999998</v>
      </c>
      <c r="N16" s="45">
        <v>-1.3256175074152443</v>
      </c>
      <c r="O16" s="43">
        <v>1027.1699590000001</v>
      </c>
      <c r="P16" s="44">
        <v>1025.864658</v>
      </c>
      <c r="Q16" s="45">
        <v>-0.1270774119281004</v>
      </c>
      <c r="R16" s="43">
        <v>2421.799055943769</v>
      </c>
      <c r="S16" s="44">
        <v>2392.7358905076931</v>
      </c>
      <c r="T16" s="45">
        <v>-1.2000651071667923</v>
      </c>
      <c r="U16" s="40"/>
    </row>
    <row r="17" spans="1:21" s="33" customFormat="1" x14ac:dyDescent="0.2">
      <c r="A17" s="27" t="s">
        <v>29</v>
      </c>
      <c r="B17" s="47" t="s">
        <v>30</v>
      </c>
      <c r="C17" s="48">
        <v>1262.6962820000001</v>
      </c>
      <c r="D17" s="49">
        <v>1239.63752</v>
      </c>
      <c r="E17" s="50">
        <v>-1.8261526804749129</v>
      </c>
      <c r="F17" s="48">
        <v>2722.655655</v>
      </c>
      <c r="G17" s="49">
        <v>2546.442978</v>
      </c>
      <c r="H17" s="50">
        <v>-6.4720882597252283</v>
      </c>
      <c r="I17" s="48">
        <v>463.77377164134998</v>
      </c>
      <c r="J17" s="49">
        <v>486.81141918741213</v>
      </c>
      <c r="K17" s="51">
        <v>4.967432173779307</v>
      </c>
      <c r="L17" s="48">
        <v>14374.123861</v>
      </c>
      <c r="M17" s="49">
        <v>16460.052812000002</v>
      </c>
      <c r="N17" s="50">
        <v>14.511694564282717</v>
      </c>
      <c r="O17" s="48">
        <v>29359.372977999999</v>
      </c>
      <c r="P17" s="49">
        <v>31955.639747000001</v>
      </c>
      <c r="Q17" s="50">
        <v>8.8430593219598776</v>
      </c>
      <c r="R17" s="48">
        <v>489.59233127257284</v>
      </c>
      <c r="S17" s="49">
        <v>515.09069892882599</v>
      </c>
      <c r="T17" s="50">
        <v>5.2080815052753193</v>
      </c>
      <c r="U17" s="32"/>
    </row>
    <row r="18" spans="1:21" x14ac:dyDescent="0.2">
      <c r="A18" s="41" t="s">
        <v>31</v>
      </c>
      <c r="B18" s="42" t="s">
        <v>32</v>
      </c>
      <c r="C18" s="43">
        <v>626.20374800000002</v>
      </c>
      <c r="D18" s="44">
        <v>745.38480200000004</v>
      </c>
      <c r="E18" s="45">
        <v>19.032312467091785</v>
      </c>
      <c r="F18" s="43">
        <v>1622.403757</v>
      </c>
      <c r="G18" s="44">
        <v>1699.5921659999999</v>
      </c>
      <c r="H18" s="45">
        <v>4.757657190262532</v>
      </c>
      <c r="I18" s="43">
        <v>385.97281675303714</v>
      </c>
      <c r="J18" s="44">
        <v>438.5668614572798</v>
      </c>
      <c r="K18" s="46">
        <v>13.626359790486164</v>
      </c>
      <c r="L18" s="43">
        <v>6956.2010739999996</v>
      </c>
      <c r="M18" s="44">
        <v>8504.1947799999998</v>
      </c>
      <c r="N18" s="45">
        <v>22.253435309480828</v>
      </c>
      <c r="O18" s="43">
        <v>16655.087264000002</v>
      </c>
      <c r="P18" s="44">
        <v>19877.966935</v>
      </c>
      <c r="Q18" s="45">
        <v>19.350722214264572</v>
      </c>
      <c r="R18" s="43">
        <v>417.66224119616828</v>
      </c>
      <c r="S18" s="44">
        <v>427.82014920380482</v>
      </c>
      <c r="T18" s="45">
        <v>2.4320867451519401</v>
      </c>
      <c r="U18" s="40"/>
    </row>
    <row r="19" spans="1:21" x14ac:dyDescent="0.2">
      <c r="A19" s="34" t="s">
        <v>33</v>
      </c>
      <c r="B19" s="35" t="s">
        <v>34</v>
      </c>
      <c r="C19" s="36">
        <v>445.98001900000003</v>
      </c>
      <c r="D19" s="37">
        <v>299.206683</v>
      </c>
      <c r="E19" s="38">
        <v>-32.910294126876572</v>
      </c>
      <c r="F19" s="36">
        <v>904.41212499999995</v>
      </c>
      <c r="G19" s="37">
        <v>675.605593</v>
      </c>
      <c r="H19" s="38">
        <v>-25.298923541079233</v>
      </c>
      <c r="I19" s="36">
        <v>493.11592212455139</v>
      </c>
      <c r="J19" s="37">
        <v>442.87182655102737</v>
      </c>
      <c r="K19" s="39">
        <v>-10.189104289525119</v>
      </c>
      <c r="L19" s="36">
        <v>5446.6688359999998</v>
      </c>
      <c r="M19" s="37">
        <v>5243.5192079999997</v>
      </c>
      <c r="N19" s="38">
        <v>-3.729795846174333</v>
      </c>
      <c r="O19" s="36">
        <v>10584.452773000001</v>
      </c>
      <c r="P19" s="37">
        <v>9570.8207889999994</v>
      </c>
      <c r="Q19" s="38">
        <v>-9.5766120907609604</v>
      </c>
      <c r="R19" s="36">
        <v>514.59144396146473</v>
      </c>
      <c r="S19" s="37">
        <v>547.86515426414803</v>
      </c>
      <c r="T19" s="38">
        <v>6.4660442168515742</v>
      </c>
      <c r="U19" s="40"/>
    </row>
    <row r="20" spans="1:21" x14ac:dyDescent="0.2">
      <c r="A20" s="41" t="s">
        <v>35</v>
      </c>
      <c r="B20" s="42" t="s">
        <v>36</v>
      </c>
      <c r="C20" s="43">
        <v>190.501259</v>
      </c>
      <c r="D20" s="44">
        <v>194.15183500000001</v>
      </c>
      <c r="E20" s="45">
        <v>1.9163001962102522</v>
      </c>
      <c r="F20" s="43">
        <v>195.839088</v>
      </c>
      <c r="G20" s="44">
        <v>170.93572399999999</v>
      </c>
      <c r="H20" s="45">
        <v>-12.716237730845648</v>
      </c>
      <c r="I20" s="43">
        <v>972.74380178894626</v>
      </c>
      <c r="J20" s="44">
        <v>1135.8177825952871</v>
      </c>
      <c r="K20" s="46">
        <v>16.764329981484938</v>
      </c>
      <c r="L20" s="43">
        <v>1967.7645990000001</v>
      </c>
      <c r="M20" s="44">
        <v>2705.5399609999999</v>
      </c>
      <c r="N20" s="45">
        <v>37.493070175920963</v>
      </c>
      <c r="O20" s="43">
        <v>2118.1940340000001</v>
      </c>
      <c r="P20" s="44">
        <v>2504.6303579999999</v>
      </c>
      <c r="Q20" s="45">
        <v>18.243669739275624</v>
      </c>
      <c r="R20" s="43">
        <v>928.98222137094353</v>
      </c>
      <c r="S20" s="44">
        <v>1080.2152710312234</v>
      </c>
      <c r="T20" s="45">
        <v>16.279434221797917</v>
      </c>
      <c r="U20" s="40"/>
    </row>
    <row r="21" spans="1:21" s="33" customFormat="1" x14ac:dyDescent="0.2">
      <c r="A21" s="52" t="s">
        <v>37</v>
      </c>
      <c r="B21" s="47" t="s">
        <v>38</v>
      </c>
      <c r="C21" s="48">
        <v>916.66068900000005</v>
      </c>
      <c r="D21" s="49">
        <v>2061.0741619999999</v>
      </c>
      <c r="E21" s="50">
        <v>124.84592027705025</v>
      </c>
      <c r="F21" s="48">
        <v>3455.6155480000002</v>
      </c>
      <c r="G21" s="49">
        <v>6921.5881429999999</v>
      </c>
      <c r="H21" s="50">
        <v>100.29971641393946</v>
      </c>
      <c r="I21" s="48">
        <v>265.26697668394678</v>
      </c>
      <c r="J21" s="49">
        <v>297.77474756056137</v>
      </c>
      <c r="K21" s="51">
        <v>12.254737202115473</v>
      </c>
      <c r="L21" s="48">
        <v>5581.1764999999996</v>
      </c>
      <c r="M21" s="49">
        <v>15518.017953</v>
      </c>
      <c r="N21" s="50">
        <v>178.04205713616122</v>
      </c>
      <c r="O21" s="48">
        <v>23555.968922</v>
      </c>
      <c r="P21" s="49">
        <v>52141.435824</v>
      </c>
      <c r="Q21" s="50">
        <v>121.35126768359217</v>
      </c>
      <c r="R21" s="48">
        <v>236.93258037827869</v>
      </c>
      <c r="S21" s="49">
        <v>297.61393616739008</v>
      </c>
      <c r="T21" s="50">
        <v>25.611233242903776</v>
      </c>
      <c r="U21" s="32"/>
    </row>
    <row r="22" spans="1:21" x14ac:dyDescent="0.2">
      <c r="A22" s="34" t="s">
        <v>39</v>
      </c>
      <c r="B22" s="42" t="s">
        <v>40</v>
      </c>
      <c r="C22" s="43">
        <v>665.61601599999995</v>
      </c>
      <c r="D22" s="44">
        <v>1773.5246709999999</v>
      </c>
      <c r="E22" s="45">
        <v>166.44861727606028</v>
      </c>
      <c r="F22" s="43">
        <v>2731.3974600000001</v>
      </c>
      <c r="G22" s="44">
        <v>6170.7392280000004</v>
      </c>
      <c r="H22" s="45">
        <v>125.91875837799162</v>
      </c>
      <c r="I22" s="43">
        <v>243.69064764378888</v>
      </c>
      <c r="J22" s="44">
        <v>287.40878612282847</v>
      </c>
      <c r="K22" s="46">
        <v>17.940014892546841</v>
      </c>
      <c r="L22" s="43">
        <v>4308.9808190000003</v>
      </c>
      <c r="M22" s="44">
        <v>13182.807247999999</v>
      </c>
      <c r="N22" s="45">
        <v>205.93794221296574</v>
      </c>
      <c r="O22" s="43">
        <v>20786.918755999999</v>
      </c>
      <c r="P22" s="44">
        <v>46602.651102000003</v>
      </c>
      <c r="Q22" s="45">
        <v>124.19220303417249</v>
      </c>
      <c r="R22" s="43">
        <v>207.29290712007247</v>
      </c>
      <c r="S22" s="44">
        <v>282.87676636993393</v>
      </c>
      <c r="T22" s="45">
        <v>36.462347072049226</v>
      </c>
      <c r="U22" s="40"/>
    </row>
    <row r="23" spans="1:21" s="33" customFormat="1" x14ac:dyDescent="0.2">
      <c r="A23" s="27" t="s">
        <v>41</v>
      </c>
      <c r="B23" s="47" t="s">
        <v>42</v>
      </c>
      <c r="C23" s="48">
        <v>587.86778300000003</v>
      </c>
      <c r="D23" s="49">
        <v>1062.9532549999999</v>
      </c>
      <c r="E23" s="50">
        <v>80.815020951743463</v>
      </c>
      <c r="F23" s="48">
        <v>1432.0167899999999</v>
      </c>
      <c r="G23" s="49">
        <v>2240.531156</v>
      </c>
      <c r="H23" s="50">
        <v>56.459838435274222</v>
      </c>
      <c r="I23" s="48">
        <v>410.51738157343817</v>
      </c>
      <c r="J23" s="49">
        <v>474.42020708057493</v>
      </c>
      <c r="K23" s="51">
        <v>15.566411649175226</v>
      </c>
      <c r="L23" s="48">
        <v>10158.315085</v>
      </c>
      <c r="M23" s="49">
        <v>13251.877972</v>
      </c>
      <c r="N23" s="50">
        <v>30.453503963152563</v>
      </c>
      <c r="O23" s="48">
        <v>28140.806657000001</v>
      </c>
      <c r="P23" s="49">
        <v>30059.078232</v>
      </c>
      <c r="Q23" s="50">
        <v>6.8166900770871397</v>
      </c>
      <c r="R23" s="48">
        <v>360.98165943914506</v>
      </c>
      <c r="S23" s="49">
        <v>440.86108927626549</v>
      </c>
      <c r="T23" s="50">
        <v>22.128390113012554</v>
      </c>
      <c r="U23" s="32"/>
    </row>
    <row r="24" spans="1:21" x14ac:dyDescent="0.2">
      <c r="A24" s="34" t="s">
        <v>43</v>
      </c>
      <c r="B24" s="42" t="s">
        <v>44</v>
      </c>
      <c r="C24" s="43">
        <v>518.47099900000001</v>
      </c>
      <c r="D24" s="44">
        <v>870.264411</v>
      </c>
      <c r="E24" s="45">
        <v>67.852090604589435</v>
      </c>
      <c r="F24" s="43">
        <v>1346.872617</v>
      </c>
      <c r="G24" s="44">
        <v>2023.715299</v>
      </c>
      <c r="H24" s="45">
        <v>50.252909848860639</v>
      </c>
      <c r="I24" s="43">
        <v>384.94434622543076</v>
      </c>
      <c r="J24" s="44">
        <v>430.03302462062373</v>
      </c>
      <c r="K24" s="46">
        <v>11.713038218981442</v>
      </c>
      <c r="L24" s="43">
        <v>9096.0923729999995</v>
      </c>
      <c r="M24" s="44">
        <v>11362.392082</v>
      </c>
      <c r="N24" s="45">
        <v>24.915091184947457</v>
      </c>
      <c r="O24" s="43">
        <v>26602.788033000001</v>
      </c>
      <c r="P24" s="44">
        <v>27928.539857</v>
      </c>
      <c r="Q24" s="45">
        <v>4.9835070758577737</v>
      </c>
      <c r="R24" s="43">
        <v>341.92252186938288</v>
      </c>
      <c r="S24" s="44">
        <v>406.83802805939149</v>
      </c>
      <c r="T24" s="45">
        <v>18.985443203652675</v>
      </c>
      <c r="U24" s="40"/>
    </row>
    <row r="25" spans="1:21" x14ac:dyDescent="0.2">
      <c r="A25" s="41" t="s">
        <v>45</v>
      </c>
      <c r="B25" s="35" t="s">
        <v>46</v>
      </c>
      <c r="C25" s="36">
        <v>68.070271000000005</v>
      </c>
      <c r="D25" s="37">
        <v>191.32271600000001</v>
      </c>
      <c r="E25" s="38">
        <v>181.0664820182661</v>
      </c>
      <c r="F25" s="36">
        <v>82.487133999999998</v>
      </c>
      <c r="G25" s="37">
        <v>214.980502</v>
      </c>
      <c r="H25" s="38">
        <v>160.62307122950835</v>
      </c>
      <c r="I25" s="36">
        <v>825.22288869922431</v>
      </c>
      <c r="J25" s="37">
        <v>889.95380613633517</v>
      </c>
      <c r="K25" s="39">
        <v>7.8440525976132713</v>
      </c>
      <c r="L25" s="36">
        <v>1043.263526</v>
      </c>
      <c r="M25" s="37">
        <v>1862.3524010000001</v>
      </c>
      <c r="N25" s="38">
        <v>78.512174018053443</v>
      </c>
      <c r="O25" s="36">
        <v>1493.241761</v>
      </c>
      <c r="P25" s="37">
        <v>2080.6449790000001</v>
      </c>
      <c r="Q25" s="38">
        <v>39.337449121877334</v>
      </c>
      <c r="R25" s="36">
        <v>698.65681046941995</v>
      </c>
      <c r="S25" s="37">
        <v>895.0841781259021</v>
      </c>
      <c r="T25" s="38">
        <v>28.115000771910424</v>
      </c>
      <c r="U25" s="40"/>
    </row>
    <row r="26" spans="1:21" s="33" customFormat="1" x14ac:dyDescent="0.2">
      <c r="A26" s="53" t="s">
        <v>47</v>
      </c>
      <c r="B26" s="52" t="s">
        <v>48</v>
      </c>
      <c r="C26" s="28">
        <v>719.54128900000001</v>
      </c>
      <c r="D26" s="29">
        <v>696.32247700000005</v>
      </c>
      <c r="E26" s="30">
        <v>-3.2268908476772551</v>
      </c>
      <c r="F26" s="28">
        <v>187.655205</v>
      </c>
      <c r="G26" s="29">
        <v>178.07199700000001</v>
      </c>
      <c r="H26" s="30">
        <v>-5.1068170477871817</v>
      </c>
      <c r="I26" s="28">
        <v>3834.3795952795449</v>
      </c>
      <c r="J26" s="29">
        <v>3910.3423824690412</v>
      </c>
      <c r="K26" s="31">
        <v>1.9810972101722335</v>
      </c>
      <c r="L26" s="28">
        <v>6583.1334610000004</v>
      </c>
      <c r="M26" s="29">
        <v>9220.1755420000009</v>
      </c>
      <c r="N26" s="30">
        <v>40.057551569058191</v>
      </c>
      <c r="O26" s="28">
        <v>2344.6119140000001</v>
      </c>
      <c r="P26" s="29">
        <v>2221.4944059999998</v>
      </c>
      <c r="Q26" s="30">
        <v>-5.2510825891845307</v>
      </c>
      <c r="R26" s="28">
        <v>2807.7710522970583</v>
      </c>
      <c r="S26" s="29">
        <v>4150.4383342570536</v>
      </c>
      <c r="T26" s="30">
        <v>47.819685328743212</v>
      </c>
      <c r="U26" s="32"/>
    </row>
    <row r="27" spans="1:21" x14ac:dyDescent="0.2">
      <c r="A27" s="54" t="s">
        <v>49</v>
      </c>
      <c r="B27" s="35" t="s">
        <v>50</v>
      </c>
      <c r="C27" s="36">
        <v>659.38874699999997</v>
      </c>
      <c r="D27" s="37">
        <v>626.23793799999999</v>
      </c>
      <c r="E27" s="38">
        <v>-5.0275060274876049</v>
      </c>
      <c r="F27" s="36">
        <v>178.051391</v>
      </c>
      <c r="G27" s="37">
        <v>169.553054</v>
      </c>
      <c r="H27" s="38">
        <v>-4.7729686088214818</v>
      </c>
      <c r="I27" s="36">
        <v>3703.3619523927223</v>
      </c>
      <c r="J27" s="37">
        <v>3693.4630384186416</v>
      </c>
      <c r="K27" s="39">
        <v>-0.26729534140418343</v>
      </c>
      <c r="L27" s="36">
        <v>5997.5339899999999</v>
      </c>
      <c r="M27" s="37">
        <v>8480.944872</v>
      </c>
      <c r="N27" s="38">
        <v>41.407199794794323</v>
      </c>
      <c r="O27" s="36">
        <v>2238.8580940000002</v>
      </c>
      <c r="P27" s="37">
        <v>2123.5585940000001</v>
      </c>
      <c r="Q27" s="38">
        <v>-5.1499244328613525</v>
      </c>
      <c r="R27" s="36">
        <v>2678.8361469058786</v>
      </c>
      <c r="S27" s="37">
        <v>3993.7418708212012</v>
      </c>
      <c r="T27" s="38">
        <v>49.084962715396799</v>
      </c>
      <c r="U27" s="40"/>
    </row>
    <row r="28" spans="1:21" x14ac:dyDescent="0.2">
      <c r="A28" s="34" t="s">
        <v>51</v>
      </c>
      <c r="B28" s="42" t="s">
        <v>52</v>
      </c>
      <c r="C28" s="43">
        <v>54.104629000000003</v>
      </c>
      <c r="D28" s="44">
        <v>62.108696000000002</v>
      </c>
      <c r="E28" s="45">
        <v>14.793682440739042</v>
      </c>
      <c r="F28" s="43">
        <v>8.5332050000000006</v>
      </c>
      <c r="G28" s="44">
        <v>7.3811609999999996</v>
      </c>
      <c r="H28" s="45">
        <v>-13.500718663151778</v>
      </c>
      <c r="I28" s="43">
        <v>6340.4815658360485</v>
      </c>
      <c r="J28" s="44">
        <v>8414.488723386472</v>
      </c>
      <c r="K28" s="46">
        <v>32.710562060863715</v>
      </c>
      <c r="L28" s="43">
        <v>507.41379899999998</v>
      </c>
      <c r="M28" s="44">
        <v>645.05826000000002</v>
      </c>
      <c r="N28" s="45">
        <v>27.126668859078485</v>
      </c>
      <c r="O28" s="43">
        <v>89.406158000000005</v>
      </c>
      <c r="P28" s="44">
        <v>83.949032000000003</v>
      </c>
      <c r="Q28" s="45">
        <v>-6.1037473503782635</v>
      </c>
      <c r="R28" s="43">
        <v>5675.3786355521497</v>
      </c>
      <c r="S28" s="44">
        <v>7683.9273143733208</v>
      </c>
      <c r="T28" s="45">
        <v>35.3905670053283</v>
      </c>
      <c r="U28" s="40"/>
    </row>
    <row r="29" spans="1:21" s="33" customFormat="1" x14ac:dyDescent="0.2">
      <c r="A29" s="52" t="s">
        <v>53</v>
      </c>
      <c r="B29" s="47" t="s">
        <v>54</v>
      </c>
      <c r="C29" s="48">
        <v>416.21133600000002</v>
      </c>
      <c r="D29" s="49">
        <v>264.02150499999999</v>
      </c>
      <c r="E29" s="50">
        <v>-36.565518004055519</v>
      </c>
      <c r="F29" s="48">
        <v>213.761538</v>
      </c>
      <c r="G29" s="49">
        <v>134.476811</v>
      </c>
      <c r="H29" s="50">
        <v>-37.090267847904421</v>
      </c>
      <c r="I29" s="48">
        <v>1947.0824353818039</v>
      </c>
      <c r="J29" s="49">
        <v>1963.3236618021824</v>
      </c>
      <c r="K29" s="51">
        <v>0.83413142275066132</v>
      </c>
      <c r="L29" s="48">
        <v>3822.4006559999998</v>
      </c>
      <c r="M29" s="49">
        <v>4016.4398059999999</v>
      </c>
      <c r="N29" s="50">
        <v>5.0763686871866165</v>
      </c>
      <c r="O29" s="48">
        <v>2116.6727409999999</v>
      </c>
      <c r="P29" s="49">
        <v>1870.536985</v>
      </c>
      <c r="Q29" s="50">
        <v>-11.62842754254565</v>
      </c>
      <c r="R29" s="48">
        <v>1805.8533952651303</v>
      </c>
      <c r="S29" s="49">
        <v>2147.2121846337086</v>
      </c>
      <c r="T29" s="50">
        <v>18.902907083354958</v>
      </c>
      <c r="U29" s="32"/>
    </row>
    <row r="30" spans="1:21" x14ac:dyDescent="0.2">
      <c r="A30" s="34"/>
      <c r="B30" s="42" t="s">
        <v>55</v>
      </c>
      <c r="C30" s="43">
        <v>380.70777500000003</v>
      </c>
      <c r="D30" s="44">
        <v>233.370923</v>
      </c>
      <c r="E30" s="45">
        <v>-38.700773053557946</v>
      </c>
      <c r="F30" s="43">
        <v>199.41323199999999</v>
      </c>
      <c r="G30" s="44">
        <v>123.987933</v>
      </c>
      <c r="H30" s="45">
        <v>-37.823617943266676</v>
      </c>
      <c r="I30" s="43">
        <v>1909.1399862572814</v>
      </c>
      <c r="J30" s="44">
        <v>1882.2067386186686</v>
      </c>
      <c r="K30" s="46">
        <v>-1.4107528956749382</v>
      </c>
      <c r="L30" s="43">
        <v>3361.4594010000001</v>
      </c>
      <c r="M30" s="44">
        <v>3529.2274360000001</v>
      </c>
      <c r="N30" s="45">
        <v>4.9909284922522223</v>
      </c>
      <c r="O30" s="43">
        <v>1942.0310260000001</v>
      </c>
      <c r="P30" s="44">
        <v>1728.3603109999999</v>
      </c>
      <c r="Q30" s="45">
        <v>-11.002435704649772</v>
      </c>
      <c r="R30" s="43">
        <v>1730.8989176777445</v>
      </c>
      <c r="S30" s="44">
        <v>2041.9512144189712</v>
      </c>
      <c r="T30" s="45">
        <v>17.970563940183702</v>
      </c>
      <c r="U30" s="40"/>
    </row>
    <row r="31" spans="1:21" s="33" customFormat="1" x14ac:dyDescent="0.2">
      <c r="A31" s="52" t="s">
        <v>56</v>
      </c>
      <c r="B31" s="47" t="s">
        <v>57</v>
      </c>
      <c r="C31" s="48">
        <v>239.613494</v>
      </c>
      <c r="D31" s="49">
        <v>318.84801099999999</v>
      </c>
      <c r="E31" s="50">
        <v>33.067635581491906</v>
      </c>
      <c r="F31" s="48">
        <v>71.570143999999999</v>
      </c>
      <c r="G31" s="49">
        <v>52.573923000000001</v>
      </c>
      <c r="H31" s="50">
        <v>-26.542102528115631</v>
      </c>
      <c r="I31" s="48">
        <v>3347.9532191523886</v>
      </c>
      <c r="J31" s="49">
        <v>6064.7559247195604</v>
      </c>
      <c r="K31" s="51">
        <v>81.148168081482126</v>
      </c>
      <c r="L31" s="48">
        <v>1557.850492</v>
      </c>
      <c r="M31" s="49">
        <v>2531.5015739999999</v>
      </c>
      <c r="N31" s="50">
        <v>62.499648522112473</v>
      </c>
      <c r="O31" s="48">
        <v>494.59183300000001</v>
      </c>
      <c r="P31" s="49">
        <v>565.86493800000005</v>
      </c>
      <c r="Q31" s="50">
        <v>14.410489669367443</v>
      </c>
      <c r="R31" s="48">
        <v>3149.7699477783331</v>
      </c>
      <c r="S31" s="49">
        <v>4473.6851570047265</v>
      </c>
      <c r="T31" s="50">
        <v>42.032123970203195</v>
      </c>
      <c r="U31" s="32"/>
    </row>
    <row r="32" spans="1:21" s="33" customFormat="1" x14ac:dyDescent="0.2">
      <c r="A32" s="53" t="s">
        <v>58</v>
      </c>
      <c r="B32" s="52" t="s">
        <v>59</v>
      </c>
      <c r="C32" s="28">
        <v>173.942151</v>
      </c>
      <c r="D32" s="29">
        <v>225.06136100000001</v>
      </c>
      <c r="E32" s="30">
        <v>29.388627026924595</v>
      </c>
      <c r="F32" s="28">
        <v>222.80375100000001</v>
      </c>
      <c r="G32" s="29">
        <v>223.24514400000001</v>
      </c>
      <c r="H32" s="30">
        <v>0.19810842412613106</v>
      </c>
      <c r="I32" s="28">
        <v>780.69669033534353</v>
      </c>
      <c r="J32" s="29">
        <v>1008.1355274630295</v>
      </c>
      <c r="K32" s="31">
        <v>29.132804063763995</v>
      </c>
      <c r="L32" s="28">
        <v>1876.8741649999999</v>
      </c>
      <c r="M32" s="29">
        <v>2285.349393</v>
      </c>
      <c r="N32" s="30">
        <v>21.763591593792331</v>
      </c>
      <c r="O32" s="28">
        <v>2425.1603300000002</v>
      </c>
      <c r="P32" s="29">
        <v>2652.6804889999999</v>
      </c>
      <c r="Q32" s="30">
        <v>9.3816543255100804</v>
      </c>
      <c r="R32" s="28">
        <v>773.91755991654361</v>
      </c>
      <c r="S32" s="29">
        <v>861.52456071387792</v>
      </c>
      <c r="T32" s="30">
        <v>11.319939659565481</v>
      </c>
      <c r="U32" s="32"/>
    </row>
    <row r="33" spans="1:21" s="33" customFormat="1" x14ac:dyDescent="0.2">
      <c r="A33" s="52" t="s">
        <v>60</v>
      </c>
      <c r="B33" s="47" t="s">
        <v>61</v>
      </c>
      <c r="C33" s="48">
        <v>139.521456</v>
      </c>
      <c r="D33" s="49">
        <v>141.61494099999999</v>
      </c>
      <c r="E33" s="50">
        <v>1.5004753104067348</v>
      </c>
      <c r="F33" s="48">
        <v>31.836862</v>
      </c>
      <c r="G33" s="49">
        <v>42.116089000000002</v>
      </c>
      <c r="H33" s="50">
        <v>32.287186469571026</v>
      </c>
      <c r="I33" s="48">
        <v>4382.3871837620172</v>
      </c>
      <c r="J33" s="49">
        <v>3362.4903062580188</v>
      </c>
      <c r="K33" s="51">
        <v>-23.272632808050474</v>
      </c>
      <c r="L33" s="48">
        <v>1776.69461</v>
      </c>
      <c r="M33" s="49">
        <v>1700.0418460000001</v>
      </c>
      <c r="N33" s="50">
        <v>-4.3143466282030252</v>
      </c>
      <c r="O33" s="48">
        <v>401.56192499999997</v>
      </c>
      <c r="P33" s="49">
        <v>380.63856900000002</v>
      </c>
      <c r="Q33" s="50">
        <v>-5.2104930017954132</v>
      </c>
      <c r="R33" s="48">
        <v>4424.4598389152561</v>
      </c>
      <c r="S33" s="49">
        <v>4466.2889797696771</v>
      </c>
      <c r="T33" s="50">
        <v>0.94540672482805732</v>
      </c>
      <c r="U33" s="32"/>
    </row>
    <row r="34" spans="1:21" s="33" customFormat="1" x14ac:dyDescent="0.2">
      <c r="A34" s="53" t="s">
        <v>62</v>
      </c>
      <c r="B34" s="52" t="s">
        <v>63</v>
      </c>
      <c r="C34" s="28">
        <v>72.678431000000003</v>
      </c>
      <c r="D34" s="29">
        <v>88.756373999999994</v>
      </c>
      <c r="E34" s="30">
        <v>22.122028198434805</v>
      </c>
      <c r="F34" s="28">
        <v>87.551434999999998</v>
      </c>
      <c r="G34" s="29">
        <v>90.014758999999998</v>
      </c>
      <c r="H34" s="30">
        <v>2.8135735296628717</v>
      </c>
      <c r="I34" s="28">
        <v>830.12267017667966</v>
      </c>
      <c r="J34" s="29">
        <v>986.02023697025049</v>
      </c>
      <c r="K34" s="31">
        <v>18.780063765803455</v>
      </c>
      <c r="L34" s="28">
        <v>1222.325329</v>
      </c>
      <c r="M34" s="29">
        <v>1100.0106949999999</v>
      </c>
      <c r="N34" s="30">
        <v>-10.006716796097749</v>
      </c>
      <c r="O34" s="28">
        <v>1247.8049410000001</v>
      </c>
      <c r="P34" s="29">
        <v>1049.0203240000001</v>
      </c>
      <c r="Q34" s="30">
        <v>-15.930744499271865</v>
      </c>
      <c r="R34" s="28">
        <v>979.58045271115816</v>
      </c>
      <c r="S34" s="29">
        <v>1048.6076101991707</v>
      </c>
      <c r="T34" s="30">
        <v>7.0466042168326304</v>
      </c>
      <c r="U34" s="32"/>
    </row>
    <row r="35" spans="1:21" s="33" customFormat="1" x14ac:dyDescent="0.2">
      <c r="A35" s="52" t="s">
        <v>64</v>
      </c>
      <c r="B35" s="47" t="s">
        <v>65</v>
      </c>
      <c r="C35" s="48">
        <v>16.910882999999998</v>
      </c>
      <c r="D35" s="49">
        <v>20.530514</v>
      </c>
      <c r="E35" s="50">
        <v>21.404151397653237</v>
      </c>
      <c r="F35" s="48">
        <v>3.4039199999999998</v>
      </c>
      <c r="G35" s="49">
        <v>4.5388339999999996</v>
      </c>
      <c r="H35" s="50">
        <v>33.341382876213309</v>
      </c>
      <c r="I35" s="48">
        <v>4968.0612352816743</v>
      </c>
      <c r="J35" s="49">
        <v>4523.3013588952581</v>
      </c>
      <c r="K35" s="51">
        <v>-8.9523831394803572</v>
      </c>
      <c r="L35" s="48">
        <v>175.11703199999999</v>
      </c>
      <c r="M35" s="49">
        <v>308.05045699999999</v>
      </c>
      <c r="N35" s="50">
        <v>75.91119120840284</v>
      </c>
      <c r="O35" s="48">
        <v>34.005338999999999</v>
      </c>
      <c r="P35" s="49">
        <v>79.344290000000001</v>
      </c>
      <c r="Q35" s="50">
        <v>133.32891932058081</v>
      </c>
      <c r="R35" s="48">
        <v>5149.6922880257125</v>
      </c>
      <c r="S35" s="49">
        <v>3882.4527511683577</v>
      </c>
      <c r="T35" s="50">
        <v>-24.60806327795536</v>
      </c>
      <c r="U35" s="32"/>
    </row>
    <row r="36" spans="1:21" s="33" customFormat="1" x14ac:dyDescent="0.2">
      <c r="A36" s="53" t="s">
        <v>66</v>
      </c>
      <c r="B36" s="52" t="s">
        <v>67</v>
      </c>
      <c r="C36" s="28">
        <v>30.040738999999999</v>
      </c>
      <c r="D36" s="29">
        <v>25.370038999999998</v>
      </c>
      <c r="E36" s="30">
        <v>-15.547886488411622</v>
      </c>
      <c r="F36" s="28">
        <v>6.9437499999999996</v>
      </c>
      <c r="G36" s="29">
        <v>6.098039</v>
      </c>
      <c r="H36" s="30">
        <v>-12.179456345634554</v>
      </c>
      <c r="I36" s="28">
        <v>4326.2990459045905</v>
      </c>
      <c r="J36" s="29">
        <v>4160.3602403985933</v>
      </c>
      <c r="K36" s="31">
        <v>-3.8355833414493112</v>
      </c>
      <c r="L36" s="28">
        <v>359.09128199999998</v>
      </c>
      <c r="M36" s="29">
        <v>340.93787700000001</v>
      </c>
      <c r="N36" s="30">
        <v>-5.0553733576856885</v>
      </c>
      <c r="O36" s="28">
        <v>89.361290999999994</v>
      </c>
      <c r="P36" s="29">
        <v>83.859136000000007</v>
      </c>
      <c r="Q36" s="30">
        <v>-6.1572017799071288</v>
      </c>
      <c r="R36" s="28">
        <v>4018.4209290351455</v>
      </c>
      <c r="S36" s="29">
        <v>4065.6020710730909</v>
      </c>
      <c r="T36" s="30">
        <v>1.1741214489760843</v>
      </c>
      <c r="U36" s="32"/>
    </row>
    <row r="37" spans="1:21" s="33" customFormat="1" x14ac:dyDescent="0.2">
      <c r="A37" s="52" t="s">
        <v>68</v>
      </c>
      <c r="B37" s="47" t="s">
        <v>69</v>
      </c>
      <c r="C37" s="48">
        <v>30.322046</v>
      </c>
      <c r="D37" s="49">
        <v>29.422878999999998</v>
      </c>
      <c r="E37" s="50">
        <v>-2.9653902642321817</v>
      </c>
      <c r="F37" s="48">
        <v>4.1420209999999997</v>
      </c>
      <c r="G37" s="49">
        <v>6.3520760000000003</v>
      </c>
      <c r="H37" s="50">
        <v>53.356924071606613</v>
      </c>
      <c r="I37" s="48">
        <v>7320.5920491470233</v>
      </c>
      <c r="J37" s="49">
        <v>4632.0099129796299</v>
      </c>
      <c r="K37" s="51">
        <v>-36.726293694792901</v>
      </c>
      <c r="L37" s="48">
        <v>379.563019</v>
      </c>
      <c r="M37" s="49">
        <v>374.08581700000002</v>
      </c>
      <c r="N37" s="50">
        <v>-1.4430283578285019</v>
      </c>
      <c r="O37" s="48">
        <v>51.554450000000003</v>
      </c>
      <c r="P37" s="49">
        <v>64.234256999999999</v>
      </c>
      <c r="Q37" s="50">
        <v>24.594980646675491</v>
      </c>
      <c r="R37" s="48">
        <v>7362.3716090463568</v>
      </c>
      <c r="S37" s="49">
        <v>5823.774329638467</v>
      </c>
      <c r="T37" s="50">
        <v>-20.898120349119175</v>
      </c>
      <c r="U37" s="32"/>
    </row>
    <row r="38" spans="1:21" s="33" customFormat="1" x14ac:dyDescent="0.2">
      <c r="A38" s="53" t="s">
        <v>70</v>
      </c>
      <c r="B38" s="52" t="s">
        <v>71</v>
      </c>
      <c r="C38" s="28">
        <v>9.4071420000000003</v>
      </c>
      <c r="D38" s="29">
        <v>6.7045510000000004</v>
      </c>
      <c r="E38" s="30">
        <v>-28.729140051250425</v>
      </c>
      <c r="F38" s="28">
        <v>3.4247209999999999</v>
      </c>
      <c r="G38" s="29">
        <v>2.3526069999999999</v>
      </c>
      <c r="H38" s="30">
        <v>-31.30514865298516</v>
      </c>
      <c r="I38" s="28">
        <v>2746.8345596619406</v>
      </c>
      <c r="J38" s="29">
        <v>2849.8389233730923</v>
      </c>
      <c r="K38" s="31">
        <v>3.7499296544393435</v>
      </c>
      <c r="L38" s="28">
        <v>100.884058</v>
      </c>
      <c r="M38" s="29">
        <v>99.607588000000007</v>
      </c>
      <c r="N38" s="30">
        <v>-1.2652841542119431</v>
      </c>
      <c r="O38" s="28">
        <v>39.616404000000003</v>
      </c>
      <c r="P38" s="29">
        <v>35.126688000000001</v>
      </c>
      <c r="Q38" s="30">
        <v>-11.332972068842995</v>
      </c>
      <c r="R38" s="28">
        <v>2546.5223446327936</v>
      </c>
      <c r="S38" s="29">
        <v>2835.6669436070943</v>
      </c>
      <c r="T38" s="30">
        <v>11.354488979204103</v>
      </c>
      <c r="U38" s="32"/>
    </row>
    <row r="39" spans="1:21" s="33" customFormat="1" ht="9.75" thickBot="1" x14ac:dyDescent="0.25">
      <c r="A39" s="52" t="s">
        <v>72</v>
      </c>
      <c r="B39" s="55" t="s">
        <v>72</v>
      </c>
      <c r="C39" s="56">
        <v>478.35299799999848</v>
      </c>
      <c r="D39" s="57">
        <v>574.64424899999904</v>
      </c>
      <c r="E39" s="58">
        <v>20.129747571896871</v>
      </c>
      <c r="F39" s="59" t="s">
        <v>73</v>
      </c>
      <c r="G39" s="60" t="s">
        <v>73</v>
      </c>
      <c r="H39" s="61" t="s">
        <v>73</v>
      </c>
      <c r="I39" s="59" t="s">
        <v>73</v>
      </c>
      <c r="J39" s="60" t="s">
        <v>73</v>
      </c>
      <c r="K39" s="62" t="s">
        <v>73</v>
      </c>
      <c r="L39" s="56">
        <v>5830.4494060000288</v>
      </c>
      <c r="M39" s="57">
        <v>6834.8797029999841</v>
      </c>
      <c r="N39" s="58">
        <v>17.227322064853379</v>
      </c>
      <c r="O39" s="59" t="s">
        <v>73</v>
      </c>
      <c r="P39" s="60" t="s">
        <v>73</v>
      </c>
      <c r="Q39" s="61" t="s">
        <v>73</v>
      </c>
      <c r="R39" s="59" t="s">
        <v>73</v>
      </c>
      <c r="S39" s="60" t="s">
        <v>73</v>
      </c>
      <c r="T39" s="61" t="s">
        <v>73</v>
      </c>
      <c r="U39" s="32"/>
    </row>
    <row r="40" spans="1:21" s="33" customFormat="1" x14ac:dyDescent="0.2">
      <c r="A40" s="52" t="s">
        <v>74</v>
      </c>
      <c r="B40" s="20" t="s">
        <v>74</v>
      </c>
      <c r="C40" s="21"/>
      <c r="D40" s="22"/>
      <c r="E40" s="23"/>
      <c r="F40" s="21"/>
      <c r="G40" s="22"/>
      <c r="H40" s="23"/>
      <c r="I40" s="21"/>
      <c r="J40" s="22"/>
      <c r="K40" s="24"/>
      <c r="L40" s="25"/>
      <c r="M40" s="25"/>
      <c r="N40" s="25"/>
      <c r="O40" s="26"/>
      <c r="P40" s="25"/>
      <c r="Q40" s="25"/>
      <c r="R40" s="26"/>
      <c r="S40" s="25"/>
      <c r="T40" s="25"/>
      <c r="U40" s="32"/>
    </row>
    <row r="41" spans="1:21" s="33" customFormat="1" x14ac:dyDescent="0.2">
      <c r="A41" s="53" t="s">
        <v>37</v>
      </c>
      <c r="B41" s="47" t="s">
        <v>38</v>
      </c>
      <c r="C41" s="48">
        <v>263.03810800000002</v>
      </c>
      <c r="D41" s="49">
        <v>382.58840500000002</v>
      </c>
      <c r="E41" s="50">
        <v>45.449801136799529</v>
      </c>
      <c r="F41" s="48">
        <v>823.73191299999996</v>
      </c>
      <c r="G41" s="49">
        <v>925.20943299999999</v>
      </c>
      <c r="H41" s="50">
        <v>12.319241053854867</v>
      </c>
      <c r="I41" s="48">
        <v>319.32489666695727</v>
      </c>
      <c r="J41" s="49">
        <v>413.51546077459852</v>
      </c>
      <c r="K41" s="51">
        <v>29.496780580149419</v>
      </c>
      <c r="L41" s="48">
        <v>3829.585583</v>
      </c>
      <c r="M41" s="49">
        <v>4558.3388279999999</v>
      </c>
      <c r="N41" s="50">
        <v>19.029558922381185</v>
      </c>
      <c r="O41" s="48">
        <v>12165.501956</v>
      </c>
      <c r="P41" s="49">
        <v>11755.510303999999</v>
      </c>
      <c r="Q41" s="50">
        <v>-3.3701170201020259</v>
      </c>
      <c r="R41" s="48">
        <v>314.79059366812703</v>
      </c>
      <c r="S41" s="49">
        <v>387.76188443720326</v>
      </c>
      <c r="T41" s="50">
        <v>23.180899377828101</v>
      </c>
      <c r="U41" s="32"/>
    </row>
    <row r="42" spans="1:21" x14ac:dyDescent="0.2">
      <c r="A42" s="54" t="s">
        <v>75</v>
      </c>
      <c r="B42" s="42" t="s">
        <v>76</v>
      </c>
      <c r="C42" s="43">
        <v>138.38309000000001</v>
      </c>
      <c r="D42" s="44">
        <v>156.63815700000001</v>
      </c>
      <c r="E42" s="45">
        <v>13.191689100163906</v>
      </c>
      <c r="F42" s="43">
        <v>501.64961</v>
      </c>
      <c r="G42" s="44">
        <v>439.70484599999997</v>
      </c>
      <c r="H42" s="45">
        <v>-12.348213327625235</v>
      </c>
      <c r="I42" s="43">
        <v>275.85607013628498</v>
      </c>
      <c r="J42" s="44">
        <v>356.23477527013659</v>
      </c>
      <c r="K42" s="46">
        <v>29.137914236993588</v>
      </c>
      <c r="L42" s="43">
        <v>1651.7873549999999</v>
      </c>
      <c r="M42" s="44">
        <v>2067.8677779999998</v>
      </c>
      <c r="N42" s="45">
        <v>25.189708695887191</v>
      </c>
      <c r="O42" s="43">
        <v>6081.2314829999996</v>
      </c>
      <c r="P42" s="44">
        <v>5653.5742319999999</v>
      </c>
      <c r="Q42" s="45">
        <v>-7.0324119743757407</v>
      </c>
      <c r="R42" s="43">
        <v>271.62053600780519</v>
      </c>
      <c r="S42" s="44">
        <v>365.76291265366018</v>
      </c>
      <c r="T42" s="45">
        <v>34.659520973461944</v>
      </c>
      <c r="U42" s="40"/>
    </row>
    <row r="43" spans="1:21" x14ac:dyDescent="0.2">
      <c r="A43" s="34" t="s">
        <v>77</v>
      </c>
      <c r="B43" s="35" t="s">
        <v>78</v>
      </c>
      <c r="C43" s="36">
        <v>33.032466999999997</v>
      </c>
      <c r="D43" s="37">
        <v>46.309232999999999</v>
      </c>
      <c r="E43" s="38">
        <v>40.193080341229148</v>
      </c>
      <c r="F43" s="36">
        <v>68.361727000000002</v>
      </c>
      <c r="G43" s="37">
        <v>75.067560999999998</v>
      </c>
      <c r="H43" s="38">
        <v>9.8093396616501405</v>
      </c>
      <c r="I43" s="36">
        <v>483.20117775842607</v>
      </c>
      <c r="J43" s="37">
        <v>616.90072759923555</v>
      </c>
      <c r="K43" s="39">
        <v>27.669541382544359</v>
      </c>
      <c r="L43" s="36">
        <v>675.49700499999994</v>
      </c>
      <c r="M43" s="37">
        <v>752.16110800000001</v>
      </c>
      <c r="N43" s="38">
        <v>11.349288365830734</v>
      </c>
      <c r="O43" s="36">
        <v>1382.2559659999999</v>
      </c>
      <c r="P43" s="37">
        <v>1289.169789</v>
      </c>
      <c r="Q43" s="38">
        <v>-6.7343660862882349</v>
      </c>
      <c r="R43" s="36">
        <v>488.69169069659853</v>
      </c>
      <c r="S43" s="37">
        <v>583.44611735235128</v>
      </c>
      <c r="T43" s="38">
        <v>19.389408180991662</v>
      </c>
      <c r="U43" s="40"/>
    </row>
    <row r="44" spans="1:21" x14ac:dyDescent="0.2">
      <c r="A44" s="54" t="s">
        <v>79</v>
      </c>
      <c r="B44" s="42" t="s">
        <v>80</v>
      </c>
      <c r="C44" s="43">
        <v>9.6107490000000002</v>
      </c>
      <c r="D44" s="44">
        <v>41.964167000000003</v>
      </c>
      <c r="E44" s="45">
        <v>336.63784165001084</v>
      </c>
      <c r="F44" s="43">
        <v>25.308439</v>
      </c>
      <c r="G44" s="44">
        <v>90.079076000000001</v>
      </c>
      <c r="H44" s="45">
        <v>255.92505725066647</v>
      </c>
      <c r="I44" s="43">
        <v>379.74483530967672</v>
      </c>
      <c r="J44" s="44">
        <v>465.85920796967326</v>
      </c>
      <c r="K44" s="46">
        <v>22.676904240125207</v>
      </c>
      <c r="L44" s="43">
        <v>279.756732</v>
      </c>
      <c r="M44" s="44">
        <v>380.25491699999998</v>
      </c>
      <c r="N44" s="45">
        <v>35.923419708806151</v>
      </c>
      <c r="O44" s="43">
        <v>674.41593799999998</v>
      </c>
      <c r="P44" s="44">
        <v>941.23858099999995</v>
      </c>
      <c r="Q44" s="45">
        <v>39.563513844478557</v>
      </c>
      <c r="R44" s="43">
        <v>414.8133462409366</v>
      </c>
      <c r="S44" s="44">
        <v>403.99418880174443</v>
      </c>
      <c r="T44" s="45">
        <v>-2.6081989736434497</v>
      </c>
      <c r="U44" s="40"/>
    </row>
    <row r="45" spans="1:21" s="33" customFormat="1" x14ac:dyDescent="0.2">
      <c r="A45" s="53" t="s">
        <v>29</v>
      </c>
      <c r="B45" s="47" t="s">
        <v>81</v>
      </c>
      <c r="C45" s="48">
        <v>128.32845599999999</v>
      </c>
      <c r="D45" s="49">
        <v>150.12696700000001</v>
      </c>
      <c r="E45" s="50">
        <v>16.986498302449782</v>
      </c>
      <c r="F45" s="48">
        <v>87.606706000000003</v>
      </c>
      <c r="G45" s="49">
        <v>102.862538</v>
      </c>
      <c r="H45" s="50">
        <v>17.414000247880558</v>
      </c>
      <c r="I45" s="48">
        <v>1464.8245763286659</v>
      </c>
      <c r="J45" s="49">
        <v>1459.4911803556704</v>
      </c>
      <c r="K45" s="51">
        <v>-0.36409793085003805</v>
      </c>
      <c r="L45" s="48">
        <v>1620.4813200000001</v>
      </c>
      <c r="M45" s="49">
        <v>1711.145841</v>
      </c>
      <c r="N45" s="50">
        <v>5.5949130595346785</v>
      </c>
      <c r="O45" s="48">
        <v>1358.707195</v>
      </c>
      <c r="P45" s="49">
        <v>1171.7668430000001</v>
      </c>
      <c r="Q45" s="50">
        <v>-13.758693019948264</v>
      </c>
      <c r="R45" s="48">
        <v>1192.6641192181221</v>
      </c>
      <c r="S45" s="49">
        <v>1460.3125623686894</v>
      </c>
      <c r="T45" s="50">
        <v>22.44122539093658</v>
      </c>
      <c r="U45" s="32"/>
    </row>
    <row r="46" spans="1:21" x14ac:dyDescent="0.2">
      <c r="A46" s="54" t="s">
        <v>35</v>
      </c>
      <c r="B46" s="42" t="s">
        <v>36</v>
      </c>
      <c r="C46" s="43">
        <v>67.961589000000004</v>
      </c>
      <c r="D46" s="44">
        <v>91.631139000000005</v>
      </c>
      <c r="E46" s="45">
        <v>34.82783488184775</v>
      </c>
      <c r="F46" s="43">
        <v>44.938876999999998</v>
      </c>
      <c r="G46" s="44">
        <v>57.817391999999998</v>
      </c>
      <c r="H46" s="45">
        <v>28.657847858547946</v>
      </c>
      <c r="I46" s="43">
        <v>1512.3116894977152</v>
      </c>
      <c r="J46" s="44">
        <v>1584.8369466405543</v>
      </c>
      <c r="K46" s="46">
        <v>4.7956553960729398</v>
      </c>
      <c r="L46" s="43">
        <v>865.19044399999996</v>
      </c>
      <c r="M46" s="44">
        <v>931.19009100000005</v>
      </c>
      <c r="N46" s="45">
        <v>7.628337490052095</v>
      </c>
      <c r="O46" s="43">
        <v>770.52504799999997</v>
      </c>
      <c r="P46" s="44">
        <v>604.15162299999997</v>
      </c>
      <c r="Q46" s="45">
        <v>-21.592215000906755</v>
      </c>
      <c r="R46" s="43">
        <v>1122.8582980471776</v>
      </c>
      <c r="S46" s="44">
        <v>1541.3185292394721</v>
      </c>
      <c r="T46" s="45">
        <v>37.267412274555099</v>
      </c>
      <c r="U46" s="40"/>
    </row>
    <row r="47" spans="1:21" x14ac:dyDescent="0.2">
      <c r="A47" s="34" t="s">
        <v>82</v>
      </c>
      <c r="B47" s="35" t="s">
        <v>83</v>
      </c>
      <c r="C47" s="36">
        <v>37.405428000000001</v>
      </c>
      <c r="D47" s="37">
        <v>26.896000999999998</v>
      </c>
      <c r="E47" s="38">
        <v>-28.095994517159383</v>
      </c>
      <c r="F47" s="36">
        <v>20.471395000000001</v>
      </c>
      <c r="G47" s="37">
        <v>17.781731000000001</v>
      </c>
      <c r="H47" s="38">
        <v>-13.138645412293592</v>
      </c>
      <c r="I47" s="36">
        <v>1827.2046433572309</v>
      </c>
      <c r="J47" s="37">
        <v>1512.5637093486566</v>
      </c>
      <c r="K47" s="39">
        <v>-17.21979719964294</v>
      </c>
      <c r="L47" s="36">
        <v>431.97877099999999</v>
      </c>
      <c r="M47" s="37">
        <v>449.35477200000003</v>
      </c>
      <c r="N47" s="38">
        <v>4.0224201202702314</v>
      </c>
      <c r="O47" s="36">
        <v>238.89818399999999</v>
      </c>
      <c r="P47" s="37">
        <v>248.73692600000001</v>
      </c>
      <c r="Q47" s="38">
        <v>4.1183829174691544</v>
      </c>
      <c r="R47" s="36">
        <v>1808.2128702995919</v>
      </c>
      <c r="S47" s="37">
        <v>1806.546294618114</v>
      </c>
      <c r="T47" s="38">
        <v>-9.2167006929988471E-2</v>
      </c>
      <c r="U47" s="40"/>
    </row>
    <row r="48" spans="1:21" s="33" customFormat="1" x14ac:dyDescent="0.2">
      <c r="A48" s="52" t="s">
        <v>68</v>
      </c>
      <c r="B48" s="52" t="s">
        <v>69</v>
      </c>
      <c r="C48" s="28">
        <v>114.421612</v>
      </c>
      <c r="D48" s="29">
        <v>132.71221</v>
      </c>
      <c r="E48" s="30">
        <v>15.98526509135354</v>
      </c>
      <c r="F48" s="28">
        <v>26.475111999999999</v>
      </c>
      <c r="G48" s="29">
        <v>30.165799</v>
      </c>
      <c r="H48" s="30">
        <v>13.940212981912969</v>
      </c>
      <c r="I48" s="28">
        <v>4321.8556355871133</v>
      </c>
      <c r="J48" s="29">
        <v>4399.4263172011451</v>
      </c>
      <c r="K48" s="31">
        <v>1.7948466620517856</v>
      </c>
      <c r="L48" s="28">
        <v>1198.3685949999999</v>
      </c>
      <c r="M48" s="29">
        <v>1409.166688</v>
      </c>
      <c r="N48" s="30">
        <v>17.590422002005155</v>
      </c>
      <c r="O48" s="28">
        <v>308.27358900000002</v>
      </c>
      <c r="P48" s="29">
        <v>303.16396400000002</v>
      </c>
      <c r="Q48" s="30">
        <v>-1.6574968412230717</v>
      </c>
      <c r="R48" s="28">
        <v>3887.3540833885704</v>
      </c>
      <c r="S48" s="29">
        <v>4648.1998368381273</v>
      </c>
      <c r="T48" s="30">
        <v>19.572329587901471</v>
      </c>
      <c r="U48" s="32"/>
    </row>
    <row r="49" spans="1:21" x14ac:dyDescent="0.2">
      <c r="A49" s="34" t="s">
        <v>84</v>
      </c>
      <c r="B49" s="35" t="s">
        <v>85</v>
      </c>
      <c r="C49" s="36">
        <v>63.031193000000002</v>
      </c>
      <c r="D49" s="37">
        <v>73.127388999999994</v>
      </c>
      <c r="E49" s="38">
        <v>16.017777102838583</v>
      </c>
      <c r="F49" s="36">
        <v>8.3501019999999997</v>
      </c>
      <c r="G49" s="37">
        <v>9.2690029999999997</v>
      </c>
      <c r="H49" s="38">
        <v>11.004667966930226</v>
      </c>
      <c r="I49" s="36">
        <v>7548.5536583864487</v>
      </c>
      <c r="J49" s="37">
        <v>7889.4557483690533</v>
      </c>
      <c r="K49" s="39">
        <v>4.5161246168510916</v>
      </c>
      <c r="L49" s="36">
        <v>633.60100799999998</v>
      </c>
      <c r="M49" s="37">
        <v>756.312318</v>
      </c>
      <c r="N49" s="38">
        <v>19.36728452932006</v>
      </c>
      <c r="O49" s="36">
        <v>92.622737999999998</v>
      </c>
      <c r="P49" s="37">
        <v>94.225402000000003</v>
      </c>
      <c r="Q49" s="38">
        <v>1.7303137810501745</v>
      </c>
      <c r="R49" s="36">
        <v>6840.6637687605389</v>
      </c>
      <c r="S49" s="37">
        <v>8026.6287216264673</v>
      </c>
      <c r="T49" s="38">
        <v>17.336986481953829</v>
      </c>
      <c r="U49" s="40"/>
    </row>
    <row r="50" spans="1:21" s="33" customFormat="1" x14ac:dyDescent="0.2">
      <c r="A50" s="52" t="s">
        <v>86</v>
      </c>
      <c r="B50" s="52" t="s">
        <v>87</v>
      </c>
      <c r="C50" s="28">
        <v>70.444129000000004</v>
      </c>
      <c r="D50" s="29">
        <v>88.677290999999997</v>
      </c>
      <c r="E50" s="30">
        <v>25.883153442070373</v>
      </c>
      <c r="F50" s="28">
        <v>72.375167000000005</v>
      </c>
      <c r="G50" s="29">
        <v>78.829172999999997</v>
      </c>
      <c r="H50" s="30">
        <v>8.9174315825758299</v>
      </c>
      <c r="I50" s="28">
        <v>973.31905292874831</v>
      </c>
      <c r="J50" s="29">
        <v>1124.9298657490674</v>
      </c>
      <c r="K50" s="31">
        <v>15.576681907553059</v>
      </c>
      <c r="L50" s="28">
        <v>875.96662700000002</v>
      </c>
      <c r="M50" s="29">
        <v>957.16338900000005</v>
      </c>
      <c r="N50" s="30">
        <v>9.2693898942339601</v>
      </c>
      <c r="O50" s="28">
        <v>1044.707273</v>
      </c>
      <c r="P50" s="29">
        <v>1042.7133839999999</v>
      </c>
      <c r="Q50" s="30">
        <v>-0.1908562380612544</v>
      </c>
      <c r="R50" s="28">
        <v>838.48045250470852</v>
      </c>
      <c r="S50" s="29">
        <v>917.95444816118345</v>
      </c>
      <c r="T50" s="30">
        <v>9.4783361280600165</v>
      </c>
      <c r="U50" s="32"/>
    </row>
    <row r="51" spans="1:21" s="33" customFormat="1" x14ac:dyDescent="0.2">
      <c r="A51" s="53" t="s">
        <v>88</v>
      </c>
      <c r="B51" s="47" t="s">
        <v>89</v>
      </c>
      <c r="C51" s="48">
        <v>86.769457000000003</v>
      </c>
      <c r="D51" s="49">
        <v>125.67085899999999</v>
      </c>
      <c r="E51" s="50">
        <v>44.83305917196185</v>
      </c>
      <c r="F51" s="48">
        <v>38.071114999999999</v>
      </c>
      <c r="G51" s="49">
        <v>66.582347999999996</v>
      </c>
      <c r="H51" s="50">
        <v>74.889408939034212</v>
      </c>
      <c r="I51" s="48">
        <v>2279.1414698518815</v>
      </c>
      <c r="J51" s="49">
        <v>1887.4500941300539</v>
      </c>
      <c r="K51" s="51">
        <v>-17.185917631838933</v>
      </c>
      <c r="L51" s="48">
        <v>1394.990965</v>
      </c>
      <c r="M51" s="49">
        <v>1689.3273730000001</v>
      </c>
      <c r="N51" s="50">
        <v>21.099520741340427</v>
      </c>
      <c r="O51" s="48">
        <v>830.84847600000001</v>
      </c>
      <c r="P51" s="49">
        <v>775.760133</v>
      </c>
      <c r="Q51" s="50">
        <v>-6.6303717935687683</v>
      </c>
      <c r="R51" s="48">
        <v>1678.9956355411309</v>
      </c>
      <c r="S51" s="49">
        <v>2177.6413882820661</v>
      </c>
      <c r="T51" s="50">
        <v>29.699049966870493</v>
      </c>
      <c r="U51" s="32"/>
    </row>
    <row r="52" spans="1:21" x14ac:dyDescent="0.2">
      <c r="A52" s="54" t="s">
        <v>90</v>
      </c>
      <c r="B52" s="42" t="s">
        <v>91</v>
      </c>
      <c r="C52" s="43">
        <v>31.622443000000001</v>
      </c>
      <c r="D52" s="44">
        <v>51.013303000000001</v>
      </c>
      <c r="E52" s="45">
        <v>61.319930278631539</v>
      </c>
      <c r="F52" s="43">
        <v>21.819692</v>
      </c>
      <c r="G52" s="44">
        <v>46.274478000000002</v>
      </c>
      <c r="H52" s="45">
        <v>112.07667825925319</v>
      </c>
      <c r="I52" s="43">
        <v>1449.2616577722545</v>
      </c>
      <c r="J52" s="44">
        <v>1102.4068818237126</v>
      </c>
      <c r="K52" s="46">
        <v>-23.933205856126271</v>
      </c>
      <c r="L52" s="43">
        <v>668.95196999999996</v>
      </c>
      <c r="M52" s="44">
        <v>818.20775000000003</v>
      </c>
      <c r="N52" s="45">
        <v>22.311882869557898</v>
      </c>
      <c r="O52" s="43">
        <v>569.73424</v>
      </c>
      <c r="P52" s="44">
        <v>528.33423200000004</v>
      </c>
      <c r="Q52" s="45">
        <v>-7.2665472940506408</v>
      </c>
      <c r="R52" s="43">
        <v>1174.1473884385111</v>
      </c>
      <c r="S52" s="44">
        <v>1548.6555677126748</v>
      </c>
      <c r="T52" s="45">
        <v>31.896181259851808</v>
      </c>
      <c r="U52" s="40"/>
    </row>
    <row r="53" spans="1:21" x14ac:dyDescent="0.2">
      <c r="A53" s="34" t="s">
        <v>92</v>
      </c>
      <c r="B53" s="35" t="s">
        <v>93</v>
      </c>
      <c r="C53" s="36">
        <v>34.954501</v>
      </c>
      <c r="D53" s="37">
        <v>43.791041999999997</v>
      </c>
      <c r="E53" s="38">
        <v>25.280123438180379</v>
      </c>
      <c r="F53" s="36">
        <v>7.1501760000000001</v>
      </c>
      <c r="G53" s="37">
        <v>7.7357620000000002</v>
      </c>
      <c r="H53" s="38">
        <v>8.1898123906320563</v>
      </c>
      <c r="I53" s="36">
        <v>4888.6210633136861</v>
      </c>
      <c r="J53" s="37">
        <v>5660.8569394973629</v>
      </c>
      <c r="K53" s="39">
        <v>15.796599208289352</v>
      </c>
      <c r="L53" s="36">
        <v>437.73954900000001</v>
      </c>
      <c r="M53" s="37">
        <v>549.49358199999995</v>
      </c>
      <c r="N53" s="38">
        <v>25.529800369945544</v>
      </c>
      <c r="O53" s="36">
        <v>95.592239000000006</v>
      </c>
      <c r="P53" s="37">
        <v>110.857072</v>
      </c>
      <c r="Q53" s="38">
        <v>15.968694906288361</v>
      </c>
      <c r="R53" s="36">
        <v>4579.2373269968075</v>
      </c>
      <c r="S53" s="37">
        <v>4956.7751708253663</v>
      </c>
      <c r="T53" s="38">
        <v>8.2445572672722456</v>
      </c>
      <c r="U53" s="40"/>
    </row>
    <row r="54" spans="1:21" s="33" customFormat="1" x14ac:dyDescent="0.2">
      <c r="A54" s="52" t="s">
        <v>53</v>
      </c>
      <c r="B54" s="52" t="s">
        <v>54</v>
      </c>
      <c r="C54" s="28">
        <v>52.973263000000003</v>
      </c>
      <c r="D54" s="29">
        <v>80.264484999999993</v>
      </c>
      <c r="E54" s="30">
        <v>51.518861505661803</v>
      </c>
      <c r="F54" s="28">
        <v>6.1235609999999996</v>
      </c>
      <c r="G54" s="29">
        <v>7.144196</v>
      </c>
      <c r="H54" s="30">
        <v>16.66734437690749</v>
      </c>
      <c r="I54" s="28">
        <v>8650.7283915355802</v>
      </c>
      <c r="J54" s="29">
        <v>11234.922026215407</v>
      </c>
      <c r="K54" s="31">
        <v>29.872555439474489</v>
      </c>
      <c r="L54" s="28">
        <v>638.77935500000001</v>
      </c>
      <c r="M54" s="29">
        <v>754.09880899999996</v>
      </c>
      <c r="N54" s="30">
        <v>18.053096597024478</v>
      </c>
      <c r="O54" s="28">
        <v>84.205646000000002</v>
      </c>
      <c r="P54" s="29">
        <v>69.855081999999996</v>
      </c>
      <c r="Q54" s="30">
        <v>-17.042282414174469</v>
      </c>
      <c r="R54" s="28">
        <v>7585.9444745545925</v>
      </c>
      <c r="S54" s="29">
        <v>10795.188945594537</v>
      </c>
      <c r="T54" s="30">
        <v>42.305140537274674</v>
      </c>
      <c r="U54" s="32"/>
    </row>
    <row r="55" spans="1:21" s="33" customFormat="1" x14ac:dyDescent="0.2">
      <c r="A55" s="53" t="s">
        <v>41</v>
      </c>
      <c r="B55" s="47" t="s">
        <v>94</v>
      </c>
      <c r="C55" s="48">
        <v>19.884499000000002</v>
      </c>
      <c r="D55" s="49">
        <v>11.223205999999999</v>
      </c>
      <c r="E55" s="50">
        <v>-43.558014712867553</v>
      </c>
      <c r="F55" s="48">
        <v>22.084752999999999</v>
      </c>
      <c r="G55" s="49">
        <v>8.6178380000000008</v>
      </c>
      <c r="H55" s="50">
        <v>-60.97833650211075</v>
      </c>
      <c r="I55" s="48">
        <v>900.37226135153071</v>
      </c>
      <c r="J55" s="49">
        <v>1302.3226939285698</v>
      </c>
      <c r="K55" s="51">
        <v>44.642693897930563</v>
      </c>
      <c r="L55" s="48">
        <v>271.38230399999998</v>
      </c>
      <c r="M55" s="49">
        <v>270.77433500000001</v>
      </c>
      <c r="N55" s="50">
        <v>-0.22402676631412266</v>
      </c>
      <c r="O55" s="48">
        <v>350.57038499999999</v>
      </c>
      <c r="P55" s="49">
        <v>292.01051699999999</v>
      </c>
      <c r="Q55" s="50">
        <v>-16.704168550917387</v>
      </c>
      <c r="R55" s="48">
        <v>774.11645595790981</v>
      </c>
      <c r="S55" s="49">
        <v>927.27596862547261</v>
      </c>
      <c r="T55" s="50">
        <v>19.785073872126844</v>
      </c>
      <c r="U55" s="32"/>
    </row>
    <row r="56" spans="1:21" x14ac:dyDescent="0.2">
      <c r="A56" s="54" t="s">
        <v>45</v>
      </c>
      <c r="B56" s="42" t="s">
        <v>46</v>
      </c>
      <c r="C56" s="43">
        <v>14.812303999999999</v>
      </c>
      <c r="D56" s="44">
        <v>3.1263369999999999</v>
      </c>
      <c r="E56" s="45">
        <v>-78.893648145487688</v>
      </c>
      <c r="F56" s="43">
        <v>17.936229999999998</v>
      </c>
      <c r="G56" s="44">
        <v>3.9524530000000002</v>
      </c>
      <c r="H56" s="45">
        <v>-77.963858625809323</v>
      </c>
      <c r="I56" s="43">
        <v>825.83151531843657</v>
      </c>
      <c r="J56" s="44">
        <v>790.98650888448253</v>
      </c>
      <c r="K56" s="46">
        <v>-4.2193844370928328</v>
      </c>
      <c r="L56" s="43">
        <v>207.67238900000001</v>
      </c>
      <c r="M56" s="44">
        <v>192.46170499999999</v>
      </c>
      <c r="N56" s="45">
        <v>-7.3243651085460488</v>
      </c>
      <c r="O56" s="43">
        <v>298.15175099999999</v>
      </c>
      <c r="P56" s="44">
        <v>235.48678799999999</v>
      </c>
      <c r="Q56" s="45">
        <v>-21.017808142941274</v>
      </c>
      <c r="R56" s="43">
        <v>696.53251508155665</v>
      </c>
      <c r="S56" s="44">
        <v>817.2930066887659</v>
      </c>
      <c r="T56" s="45">
        <v>17.337380379589227</v>
      </c>
      <c r="U56" s="40"/>
    </row>
    <row r="57" spans="1:21" s="33" customFormat="1" x14ac:dyDescent="0.2">
      <c r="A57" s="53" t="s">
        <v>70</v>
      </c>
      <c r="B57" s="47" t="s">
        <v>95</v>
      </c>
      <c r="C57" s="48">
        <v>30.870052999999999</v>
      </c>
      <c r="D57" s="49">
        <v>76.972330999999997</v>
      </c>
      <c r="E57" s="50">
        <v>149.34304777513665</v>
      </c>
      <c r="F57" s="48">
        <v>8.6992580000000004</v>
      </c>
      <c r="G57" s="49">
        <v>19.789511000000001</v>
      </c>
      <c r="H57" s="50">
        <v>127.48504527627529</v>
      </c>
      <c r="I57" s="48">
        <v>3548.5846034224987</v>
      </c>
      <c r="J57" s="49">
        <v>3889.5519449672097</v>
      </c>
      <c r="K57" s="51">
        <v>9.6085448044794788</v>
      </c>
      <c r="L57" s="48">
        <v>450.07396799999998</v>
      </c>
      <c r="M57" s="49">
        <v>750.33098600000005</v>
      </c>
      <c r="N57" s="50">
        <v>66.712815969840776</v>
      </c>
      <c r="O57" s="48">
        <v>128.41637900000001</v>
      </c>
      <c r="P57" s="49">
        <v>181.273552</v>
      </c>
      <c r="Q57" s="50">
        <v>41.160772022702787</v>
      </c>
      <c r="R57" s="48">
        <v>3504.8018913537499</v>
      </c>
      <c r="S57" s="49">
        <v>4139.2193054174832</v>
      </c>
      <c r="T57" s="50">
        <v>18.101377302632237</v>
      </c>
      <c r="U57" s="32"/>
    </row>
    <row r="58" spans="1:21" s="33" customFormat="1" x14ac:dyDescent="0.2">
      <c r="A58" s="54" t="s">
        <v>96</v>
      </c>
      <c r="B58" s="42" t="s">
        <v>97</v>
      </c>
      <c r="C58" s="43">
        <v>16.91338</v>
      </c>
      <c r="D58" s="44">
        <v>52.725923999999999</v>
      </c>
      <c r="E58" s="45">
        <v>211.74090572079618</v>
      </c>
      <c r="F58" s="43">
        <v>5.05098</v>
      </c>
      <c r="G58" s="44">
        <v>13.904987999999999</v>
      </c>
      <c r="H58" s="45">
        <v>175.29287385814237</v>
      </c>
      <c r="I58" s="43">
        <v>3348.5343438303062</v>
      </c>
      <c r="J58" s="44">
        <v>3791.8712335458331</v>
      </c>
      <c r="K58" s="46">
        <v>13.239729511282384</v>
      </c>
      <c r="L58" s="43">
        <v>227.26211000000001</v>
      </c>
      <c r="M58" s="44">
        <v>476.13794100000001</v>
      </c>
      <c r="N58" s="45">
        <v>109.51048153165522</v>
      </c>
      <c r="O58" s="43">
        <v>68.567691999999994</v>
      </c>
      <c r="P58" s="44">
        <v>115.317756</v>
      </c>
      <c r="Q58" s="45">
        <v>68.180891957104237</v>
      </c>
      <c r="R58" s="43">
        <v>3314.4197124208299</v>
      </c>
      <c r="S58" s="44">
        <v>4128.9213171994079</v>
      </c>
      <c r="T58" s="45">
        <v>24.574485896466982</v>
      </c>
      <c r="U58" s="32"/>
    </row>
    <row r="59" spans="1:21" s="33" customFormat="1" ht="9.75" thickBot="1" x14ac:dyDescent="0.25">
      <c r="A59" s="63" t="s">
        <v>72</v>
      </c>
      <c r="B59" s="64" t="s">
        <v>72</v>
      </c>
      <c r="C59" s="56">
        <v>493.14368100000002</v>
      </c>
      <c r="D59" s="57">
        <v>675.67586099999994</v>
      </c>
      <c r="E59" s="58">
        <v>37.013995521520201</v>
      </c>
      <c r="F59" s="56" t="s">
        <v>73</v>
      </c>
      <c r="G59" s="57" t="s">
        <v>73</v>
      </c>
      <c r="H59" s="58" t="s">
        <v>73</v>
      </c>
      <c r="I59" s="56" t="s">
        <v>73</v>
      </c>
      <c r="J59" s="57" t="s">
        <v>73</v>
      </c>
      <c r="K59" s="65" t="s">
        <v>73</v>
      </c>
      <c r="L59" s="56">
        <v>6848.5574880000004</v>
      </c>
      <c r="M59" s="57">
        <v>7549.8206380000011</v>
      </c>
      <c r="N59" s="58">
        <v>10.239574556083531</v>
      </c>
      <c r="O59" s="56" t="s">
        <v>73</v>
      </c>
      <c r="P59" s="57" t="s">
        <v>73</v>
      </c>
      <c r="Q59" s="58" t="s">
        <v>73</v>
      </c>
      <c r="R59" s="56" t="s">
        <v>73</v>
      </c>
      <c r="S59" s="57" t="s">
        <v>73</v>
      </c>
      <c r="T59" s="58" t="s">
        <v>73</v>
      </c>
      <c r="U59" s="32"/>
    </row>
    <row r="60" spans="1:21" s="33" customFormat="1" ht="2.1" customHeight="1" x14ac:dyDescent="0.2">
      <c r="A60" s="66"/>
      <c r="B60" s="66"/>
      <c r="C60" s="67"/>
      <c r="D60" s="67"/>
      <c r="E60" s="68"/>
      <c r="F60" s="69"/>
      <c r="G60" s="69"/>
      <c r="H60" s="70"/>
      <c r="I60" s="69"/>
      <c r="J60" s="69"/>
      <c r="K60" s="71"/>
      <c r="L60" s="29"/>
      <c r="M60" s="29"/>
      <c r="N60" s="30"/>
      <c r="O60" s="72"/>
      <c r="P60" s="72"/>
      <c r="Q60" s="71"/>
      <c r="R60" s="72"/>
      <c r="S60" s="72"/>
      <c r="T60" s="71"/>
    </row>
    <row r="61" spans="1:21" s="73" customFormat="1" ht="9" customHeight="1" x14ac:dyDescent="0.2">
      <c r="C61" s="74" t="str">
        <f>C2</f>
        <v>Janeiro</v>
      </c>
      <c r="D61" s="74"/>
      <c r="E61" s="74"/>
      <c r="F61" s="74"/>
      <c r="G61" s="74"/>
      <c r="H61" s="74"/>
      <c r="I61" s="74"/>
      <c r="J61" s="74"/>
      <c r="K61" s="75"/>
      <c r="L61" s="74" t="str">
        <f>L2</f>
        <v>Acumulado 12 meses</v>
      </c>
      <c r="M61" s="74"/>
      <c r="N61" s="74"/>
      <c r="O61" s="74"/>
      <c r="P61" s="74"/>
      <c r="Q61" s="74"/>
      <c r="R61" s="74"/>
      <c r="S61" s="74"/>
      <c r="T61" s="75"/>
    </row>
    <row r="62" spans="1:21" x14ac:dyDescent="0.2">
      <c r="A62" s="40"/>
      <c r="B62" s="40"/>
      <c r="C62" s="6" t="s">
        <v>98</v>
      </c>
      <c r="D62" s="6"/>
      <c r="E62" s="12"/>
      <c r="F62" s="76" t="s">
        <v>99</v>
      </c>
      <c r="G62" s="76"/>
      <c r="H62" s="76"/>
      <c r="I62" s="76" t="s">
        <v>100</v>
      </c>
      <c r="J62" s="77"/>
      <c r="K62" s="40"/>
      <c r="L62" s="12" t="s">
        <v>98</v>
      </c>
      <c r="M62" s="10"/>
      <c r="N62" s="10"/>
      <c r="O62" s="10" t="s">
        <v>99</v>
      </c>
      <c r="P62" s="10"/>
      <c r="Q62" s="10"/>
      <c r="R62" s="10" t="s">
        <v>100</v>
      </c>
      <c r="S62" s="5"/>
      <c r="T62" s="40"/>
    </row>
    <row r="63" spans="1:21" ht="27" x14ac:dyDescent="0.2">
      <c r="A63" s="78"/>
      <c r="B63" s="79"/>
      <c r="C63" s="80" t="str">
        <f>$C$4</f>
        <v>2022</v>
      </c>
      <c r="D63" s="14" t="str">
        <f>$D$4</f>
        <v>2023</v>
      </c>
      <c r="E63" s="15" t="s">
        <v>7</v>
      </c>
      <c r="F63" s="80" t="str">
        <f>$C$4</f>
        <v>2022</v>
      </c>
      <c r="G63" s="14" t="str">
        <f>$D$4</f>
        <v>2023</v>
      </c>
      <c r="H63" s="15" t="s">
        <v>7</v>
      </c>
      <c r="I63" s="80" t="str">
        <f>$C$4</f>
        <v>2022</v>
      </c>
      <c r="J63" s="81" t="str">
        <f>$D$4</f>
        <v>2023</v>
      </c>
      <c r="K63" s="82"/>
      <c r="L63" s="80" t="str">
        <f>$L$4</f>
        <v>Fevereiro/21 - Janeiro/22</v>
      </c>
      <c r="M63" s="14" t="str">
        <f>$M$4</f>
        <v>Fevereiro/22 - Janeiro/23</v>
      </c>
      <c r="N63" s="15" t="s">
        <v>7</v>
      </c>
      <c r="O63" s="80" t="str">
        <f>$L$4</f>
        <v>Fevereiro/21 - Janeiro/22</v>
      </c>
      <c r="P63" s="14" t="str">
        <f>$M$4</f>
        <v>Fevereiro/22 - Janeiro/23</v>
      </c>
      <c r="Q63" s="15" t="s">
        <v>7</v>
      </c>
      <c r="R63" s="80" t="str">
        <f>$L$4</f>
        <v>Fevereiro/21 - Janeiro/22</v>
      </c>
      <c r="S63" s="14" t="str">
        <f>$M$4</f>
        <v>Fevereiro/22 - Janeiro/23</v>
      </c>
      <c r="T63" s="40"/>
    </row>
    <row r="64" spans="1:21" x14ac:dyDescent="0.2">
      <c r="A64" s="83"/>
      <c r="B64" s="84" t="s">
        <v>101</v>
      </c>
      <c r="C64" s="85">
        <v>19779.928894000001</v>
      </c>
      <c r="D64" s="85">
        <v>23029.865073000001</v>
      </c>
      <c r="E64" s="38">
        <v>16.430474530097161</v>
      </c>
      <c r="F64" s="85">
        <v>19839.036895000001</v>
      </c>
      <c r="G64" s="85">
        <v>20420.332858999998</v>
      </c>
      <c r="H64" s="38">
        <v>2.930061409112561</v>
      </c>
      <c r="I64" s="86">
        <v>-59.108001000000513</v>
      </c>
      <c r="J64" s="86">
        <v>2609.5322140000026</v>
      </c>
      <c r="K64" s="82"/>
      <c r="L64" s="85">
        <v>285646.880351</v>
      </c>
      <c r="M64" s="85">
        <v>337385.974399</v>
      </c>
      <c r="N64" s="38">
        <v>18.11295610315209</v>
      </c>
      <c r="O64" s="85">
        <v>224079.69368200001</v>
      </c>
      <c r="P64" s="85">
        <v>273191.98291000002</v>
      </c>
      <c r="Q64" s="38">
        <v>21.917331473014734</v>
      </c>
      <c r="R64" s="86">
        <v>61567.186668999988</v>
      </c>
      <c r="S64" s="86">
        <v>64193.991488999978</v>
      </c>
      <c r="T64" s="40"/>
    </row>
    <row r="65" spans="1:20" x14ac:dyDescent="0.2">
      <c r="A65" s="87"/>
      <c r="B65" s="88" t="s">
        <v>72</v>
      </c>
      <c r="C65" s="82">
        <v>10999.412992000001</v>
      </c>
      <c r="D65" s="82">
        <v>12799.035844</v>
      </c>
      <c r="E65" s="45">
        <v>16.361080844122178</v>
      </c>
      <c r="F65" s="82">
        <v>18722.465528000001</v>
      </c>
      <c r="G65" s="82">
        <v>18876.586225999999</v>
      </c>
      <c r="H65" s="45">
        <v>0.82318590876562237</v>
      </c>
      <c r="I65" s="89">
        <v>-7723.0525359999992</v>
      </c>
      <c r="J65" s="89">
        <v>-6077.5503819999994</v>
      </c>
      <c r="K65" s="82"/>
      <c r="L65" s="82">
        <v>161946.66830799999</v>
      </c>
      <c r="M65" s="82">
        <v>177067.85120499998</v>
      </c>
      <c r="N65" s="45">
        <v>9.3371373767576529</v>
      </c>
      <c r="O65" s="82">
        <v>208737.635763</v>
      </c>
      <c r="P65" s="82">
        <v>255523.85255600003</v>
      </c>
      <c r="Q65" s="45">
        <v>22.413886514514768</v>
      </c>
      <c r="R65" s="89">
        <v>-46790.967455000005</v>
      </c>
      <c r="S65" s="89">
        <v>-78456.001351000043</v>
      </c>
      <c r="T65" s="40"/>
    </row>
    <row r="66" spans="1:20" x14ac:dyDescent="0.2">
      <c r="A66" s="87"/>
      <c r="B66" s="84" t="s">
        <v>102</v>
      </c>
      <c r="C66" s="85">
        <v>8780.5159019999992</v>
      </c>
      <c r="D66" s="85">
        <v>10230.829229000001</v>
      </c>
      <c r="E66" s="38">
        <v>16.517404480409326</v>
      </c>
      <c r="F66" s="85">
        <v>1116.571367</v>
      </c>
      <c r="G66" s="85">
        <v>1543.746633</v>
      </c>
      <c r="H66" s="38">
        <v>38.257766464828215</v>
      </c>
      <c r="I66" s="86">
        <v>7663.9445349999987</v>
      </c>
      <c r="J66" s="86">
        <v>8687.0825960000002</v>
      </c>
      <c r="K66" s="82"/>
      <c r="L66" s="85">
        <v>123700.21204300001</v>
      </c>
      <c r="M66" s="85">
        <v>160318.12319400001</v>
      </c>
      <c r="N66" s="38">
        <v>29.602140971489277</v>
      </c>
      <c r="O66" s="85">
        <v>15342.057919000001</v>
      </c>
      <c r="P66" s="85">
        <v>17668.130354000001</v>
      </c>
      <c r="Q66" s="38">
        <v>15.161410856879453</v>
      </c>
      <c r="R66" s="86">
        <v>108358.15412400001</v>
      </c>
      <c r="S66" s="86">
        <v>142649.99284000002</v>
      </c>
      <c r="T66" s="40"/>
    </row>
    <row r="67" spans="1:20" x14ac:dyDescent="0.2">
      <c r="B67" s="91" t="s">
        <v>103</v>
      </c>
      <c r="C67" s="92">
        <v>44.391038759818095</v>
      </c>
      <c r="D67" s="92">
        <v>44.42418223715314</v>
      </c>
      <c r="E67" s="93" t="s">
        <v>73</v>
      </c>
      <c r="F67" s="92">
        <v>5.6281530847972139</v>
      </c>
      <c r="G67" s="92">
        <v>7.5598504865684095</v>
      </c>
      <c r="H67" s="93" t="s">
        <v>73</v>
      </c>
      <c r="I67" s="93" t="s">
        <v>73</v>
      </c>
      <c r="J67" s="93" t="s">
        <v>73</v>
      </c>
      <c r="L67" s="92">
        <v>43.30529074604226</v>
      </c>
      <c r="M67" s="92">
        <v>47.517720165926136</v>
      </c>
      <c r="N67" s="94" t="s">
        <v>73</v>
      </c>
      <c r="O67" s="92">
        <v>6.8466971133816781</v>
      </c>
      <c r="P67" s="92">
        <v>6.4672945983998975</v>
      </c>
      <c r="Q67" s="93" t="s">
        <v>73</v>
      </c>
      <c r="R67" s="93" t="s">
        <v>73</v>
      </c>
      <c r="S67" s="93" t="s">
        <v>73</v>
      </c>
      <c r="T67" s="95"/>
    </row>
    <row r="68" spans="1:20" x14ac:dyDescent="0.2">
      <c r="B68" s="96" t="s">
        <v>104</v>
      </c>
      <c r="C68" s="96"/>
      <c r="D68" s="96"/>
      <c r="E68" s="96"/>
      <c r="F68" s="96"/>
      <c r="J68" s="95" t="s">
        <v>105</v>
      </c>
      <c r="K68" s="40"/>
      <c r="M68" s="40"/>
      <c r="N68" s="40"/>
      <c r="O68" s="40"/>
      <c r="P68" s="97" t="s">
        <v>106</v>
      </c>
      <c r="Q68" s="97"/>
      <c r="R68" s="97"/>
      <c r="S68" s="97"/>
      <c r="T68" s="40"/>
    </row>
    <row r="69" spans="1:20" ht="11.45" customHeight="1" x14ac:dyDescent="0.2">
      <c r="A69" s="40"/>
      <c r="B69" s="90" t="str">
        <f>"Dados extraídos em "&amp;LEFT('[1]12 meses'!M1,3)&amp;"/"&amp;[1]Mês!M3&amp;". Sujeitos a alteração."</f>
        <v>Dados extraídos em Fev/2023. Sujeitos a alteração.</v>
      </c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</row>
    <row r="70" spans="1:20" x14ac:dyDescent="0.2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</row>
    <row r="71" spans="1:20" x14ac:dyDescent="0.2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98"/>
      <c r="M71" s="40"/>
      <c r="N71" s="40"/>
      <c r="O71" s="40"/>
      <c r="P71" s="40"/>
      <c r="Q71" s="40"/>
      <c r="R71" s="40"/>
      <c r="S71" s="40"/>
      <c r="T71" s="40"/>
    </row>
    <row r="72" spans="1:20" x14ac:dyDescent="0.2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</row>
    <row r="73" spans="1:20" x14ac:dyDescent="0.2">
      <c r="A73" s="40"/>
      <c r="B73" s="40"/>
      <c r="C73" s="40"/>
      <c r="D73" s="40"/>
      <c r="E73" s="40"/>
      <c r="F73" s="40"/>
      <c r="K73" s="40"/>
      <c r="L73" s="40"/>
      <c r="M73" s="40"/>
      <c r="N73" s="40"/>
      <c r="O73" s="40"/>
      <c r="P73" s="40"/>
      <c r="Q73" s="40"/>
      <c r="R73" s="40"/>
      <c r="S73" s="40"/>
      <c r="T73" s="40"/>
    </row>
    <row r="74" spans="1:20" x14ac:dyDescent="0.2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</row>
    <row r="75" spans="1:20" x14ac:dyDescent="0.2">
      <c r="A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</row>
    <row r="76" spans="1:20" x14ac:dyDescent="0.2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</row>
    <row r="77" spans="1:20" x14ac:dyDescent="0.2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</row>
    <row r="78" spans="1:20" x14ac:dyDescent="0.2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</row>
    <row r="79" spans="1:20" x14ac:dyDescent="0.2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</row>
    <row r="80" spans="1:20" x14ac:dyDescent="0.2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</row>
    <row r="81" spans="1:20" x14ac:dyDescent="0.2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</row>
    <row r="82" spans="1:20" x14ac:dyDescent="0.2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</row>
    <row r="83" spans="1:20" x14ac:dyDescent="0.2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</row>
    <row r="84" spans="1:20" x14ac:dyDescent="0.2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</row>
    <row r="85" spans="1:20" x14ac:dyDescent="0.2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</row>
    <row r="86" spans="1:20" x14ac:dyDescent="0.2">
      <c r="A86" s="40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</row>
    <row r="87" spans="1:20" x14ac:dyDescent="0.2">
      <c r="A87" s="40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</row>
    <row r="88" spans="1:20" x14ac:dyDescent="0.2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</row>
    <row r="89" spans="1:20" x14ac:dyDescent="0.2">
      <c r="A89" s="40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</row>
    <row r="90" spans="1:20" x14ac:dyDescent="0.2">
      <c r="A90" s="40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</row>
    <row r="91" spans="1:20" x14ac:dyDescent="0.2">
      <c r="A91" s="40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</row>
    <row r="92" spans="1:20" x14ac:dyDescent="0.2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</row>
    <row r="93" spans="1:20" x14ac:dyDescent="0.2">
      <c r="A93" s="40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</row>
    <row r="94" spans="1:20" x14ac:dyDescent="0.2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</row>
    <row r="95" spans="1:20" x14ac:dyDescent="0.2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</row>
    <row r="96" spans="1:20" x14ac:dyDescent="0.2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</row>
    <row r="97" spans="1:20" x14ac:dyDescent="0.2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</row>
    <row r="98" spans="1:20" x14ac:dyDescent="0.2">
      <c r="A98" s="40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</row>
    <row r="99" spans="1:20" x14ac:dyDescent="0.2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</row>
    <row r="100" spans="1:20" x14ac:dyDescent="0.2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</row>
    <row r="101" spans="1:20" x14ac:dyDescent="0.2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</row>
    <row r="102" spans="1:20" x14ac:dyDescent="0.2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</row>
    <row r="103" spans="1:20" x14ac:dyDescent="0.2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</row>
    <row r="104" spans="1:20" x14ac:dyDescent="0.2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</row>
    <row r="105" spans="1:20" x14ac:dyDescent="0.2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</row>
    <row r="106" spans="1:20" x14ac:dyDescent="0.2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</row>
    <row r="107" spans="1:20" x14ac:dyDescent="0.2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</row>
    <row r="108" spans="1:20" x14ac:dyDescent="0.2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</row>
    <row r="109" spans="1:20" x14ac:dyDescent="0.2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</row>
    <row r="110" spans="1:20" x14ac:dyDescent="0.2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</row>
    <row r="111" spans="1:20" x14ac:dyDescent="0.2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</row>
    <row r="112" spans="1:20" x14ac:dyDescent="0.2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</row>
    <row r="113" spans="1:20" x14ac:dyDescent="0.2">
      <c r="A113" s="40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</row>
    <row r="114" spans="1:20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</row>
    <row r="115" spans="1:20" x14ac:dyDescent="0.2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</row>
    <row r="116" spans="1:20" x14ac:dyDescent="0.2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</row>
    <row r="117" spans="1:20" x14ac:dyDescent="0.2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</row>
    <row r="118" spans="1:20" x14ac:dyDescent="0.2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</row>
    <row r="119" spans="1:20" x14ac:dyDescent="0.2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</row>
    <row r="120" spans="1:20" x14ac:dyDescent="0.2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</row>
    <row r="121" spans="1:20" x14ac:dyDescent="0.2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</row>
    <row r="122" spans="1:20" x14ac:dyDescent="0.2">
      <c r="A122" s="40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</row>
    <row r="123" spans="1:20" x14ac:dyDescent="0.2">
      <c r="A123" s="40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</row>
    <row r="124" spans="1:20" x14ac:dyDescent="0.2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</row>
    <row r="125" spans="1:20" x14ac:dyDescent="0.2">
      <c r="A125" s="40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</row>
    <row r="126" spans="1:20" x14ac:dyDescent="0.2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</row>
    <row r="127" spans="1:20" x14ac:dyDescent="0.2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</row>
    <row r="128" spans="1:20" x14ac:dyDescent="0.2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</row>
    <row r="129" spans="1:20" x14ac:dyDescent="0.2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</row>
    <row r="130" spans="1:20" x14ac:dyDescent="0.2">
      <c r="A130" s="40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</row>
    <row r="131" spans="1:20" x14ac:dyDescent="0.2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</row>
    <row r="132" spans="1:20" x14ac:dyDescent="0.2">
      <c r="A132" s="40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</row>
    <row r="133" spans="1:20" x14ac:dyDescent="0.2">
      <c r="A133" s="40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</row>
    <row r="134" spans="1:20" x14ac:dyDescent="0.2">
      <c r="A134" s="40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</row>
    <row r="135" spans="1:20" x14ac:dyDescent="0.2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</row>
    <row r="136" spans="1:20" x14ac:dyDescent="0.2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</row>
    <row r="137" spans="1:20" x14ac:dyDescent="0.2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</row>
    <row r="138" spans="1:20" x14ac:dyDescent="0.2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L138" s="40"/>
      <c r="M138" s="40"/>
      <c r="N138" s="40"/>
      <c r="O138" s="40"/>
      <c r="P138" s="40"/>
      <c r="Q138" s="40"/>
      <c r="R138" s="40"/>
      <c r="S138" s="40"/>
      <c r="T138" s="40"/>
    </row>
    <row r="139" spans="1:20" x14ac:dyDescent="0.2">
      <c r="A139" s="40"/>
      <c r="B139" s="40"/>
      <c r="C139" s="40"/>
      <c r="D139" s="40"/>
      <c r="E139" s="40"/>
      <c r="F139" s="40"/>
      <c r="G139" s="40"/>
      <c r="H139" s="40"/>
      <c r="I139" s="40"/>
      <c r="Q139" s="40"/>
      <c r="R139" s="40"/>
      <c r="S139" s="40"/>
      <c r="T139" s="40"/>
    </row>
    <row r="140" spans="1:20" x14ac:dyDescent="0.2">
      <c r="A140" s="40"/>
      <c r="B140" s="40"/>
      <c r="C140" s="40"/>
      <c r="D140" s="40"/>
      <c r="E140" s="40"/>
      <c r="F140" s="40"/>
      <c r="G140" s="40"/>
      <c r="H140" s="40"/>
      <c r="I140" s="40"/>
      <c r="Q140" s="40"/>
      <c r="R140" s="40"/>
      <c r="S140" s="40"/>
      <c r="T140" s="40"/>
    </row>
    <row r="141" spans="1:20" x14ac:dyDescent="0.2">
      <c r="A141" s="40"/>
      <c r="B141" s="40"/>
      <c r="C141" s="40"/>
      <c r="D141" s="40"/>
      <c r="E141" s="40"/>
      <c r="F141" s="40"/>
      <c r="G141" s="40"/>
      <c r="H141" s="40"/>
      <c r="I141" s="40"/>
      <c r="Q141" s="40"/>
      <c r="R141" s="40"/>
      <c r="S141" s="40"/>
      <c r="T141" s="40"/>
    </row>
    <row r="142" spans="1:20" x14ac:dyDescent="0.2">
      <c r="A142" s="40"/>
      <c r="B142" s="40"/>
      <c r="C142" s="40"/>
      <c r="D142" s="40"/>
      <c r="E142" s="40"/>
      <c r="F142" s="40"/>
      <c r="G142" s="40"/>
      <c r="H142" s="40"/>
      <c r="I142" s="40"/>
      <c r="Q142" s="40"/>
      <c r="R142" s="40"/>
      <c r="S142" s="40"/>
      <c r="T142" s="40"/>
    </row>
    <row r="143" spans="1:20" x14ac:dyDescent="0.2">
      <c r="A143" s="99"/>
      <c r="B143" s="40"/>
      <c r="C143" s="40"/>
      <c r="D143" s="40"/>
      <c r="E143" s="40"/>
      <c r="F143" s="40"/>
      <c r="G143" s="40"/>
      <c r="H143" s="40"/>
      <c r="I143" s="40"/>
      <c r="Q143" s="40"/>
      <c r="R143" s="40"/>
      <c r="S143" s="40"/>
    </row>
    <row r="144" spans="1:20" x14ac:dyDescent="0.2">
      <c r="A144" s="99"/>
      <c r="B144" s="99"/>
    </row>
    <row r="145" spans="1:2" x14ac:dyDescent="0.2">
      <c r="A145" s="99"/>
      <c r="B145" s="99"/>
    </row>
    <row r="146" spans="1:2" x14ac:dyDescent="0.2">
      <c r="A146" s="99"/>
      <c r="B146" s="99"/>
    </row>
    <row r="147" spans="1:2" x14ac:dyDescent="0.2">
      <c r="A147" s="99"/>
      <c r="B147" s="99"/>
    </row>
    <row r="148" spans="1:2" x14ac:dyDescent="0.2">
      <c r="A148" s="99"/>
      <c r="B148" s="99"/>
    </row>
    <row r="149" spans="1:2" x14ac:dyDescent="0.2">
      <c r="A149" s="99"/>
      <c r="B149" s="99"/>
    </row>
    <row r="150" spans="1:2" x14ac:dyDescent="0.2">
      <c r="A150" s="99"/>
      <c r="B150" s="99"/>
    </row>
    <row r="151" spans="1:2" x14ac:dyDescent="0.2">
      <c r="A151" s="99"/>
      <c r="B151" s="99"/>
    </row>
    <row r="152" spans="1:2" x14ac:dyDescent="0.2">
      <c r="A152" s="99"/>
      <c r="B152" s="99"/>
    </row>
    <row r="153" spans="1:2" x14ac:dyDescent="0.2">
      <c r="A153" s="99"/>
      <c r="B153" s="99"/>
    </row>
    <row r="154" spans="1:2" x14ac:dyDescent="0.2">
      <c r="A154" s="99"/>
      <c r="B154" s="99"/>
    </row>
    <row r="155" spans="1:2" x14ac:dyDescent="0.2">
      <c r="A155" s="99"/>
      <c r="B155" s="99"/>
    </row>
    <row r="156" spans="1:2" x14ac:dyDescent="0.2">
      <c r="A156" s="99"/>
      <c r="B156" s="99"/>
    </row>
    <row r="157" spans="1:2" x14ac:dyDescent="0.2">
      <c r="A157" s="99"/>
      <c r="B157" s="99"/>
    </row>
    <row r="158" spans="1:2" x14ac:dyDescent="0.2">
      <c r="A158" s="99"/>
      <c r="B158" s="99"/>
    </row>
    <row r="159" spans="1:2" x14ac:dyDescent="0.2">
      <c r="A159" s="99"/>
      <c r="B159" s="99"/>
    </row>
    <row r="160" spans="1:2" x14ac:dyDescent="0.2">
      <c r="A160" s="99"/>
      <c r="B160" s="99"/>
    </row>
    <row r="161" spans="1:2" x14ac:dyDescent="0.2">
      <c r="A161" s="99"/>
      <c r="B161" s="99"/>
    </row>
    <row r="162" spans="1:2" x14ac:dyDescent="0.2">
      <c r="A162" s="99"/>
      <c r="B162" s="99"/>
    </row>
    <row r="163" spans="1:2" x14ac:dyDescent="0.2">
      <c r="A163" s="99"/>
      <c r="B163" s="99"/>
    </row>
    <row r="164" spans="1:2" x14ac:dyDescent="0.2">
      <c r="A164" s="99"/>
      <c r="B164" s="99"/>
    </row>
    <row r="165" spans="1:2" x14ac:dyDescent="0.2">
      <c r="A165" s="99"/>
      <c r="B165" s="99"/>
    </row>
    <row r="166" spans="1:2" x14ac:dyDescent="0.2">
      <c r="A166" s="99"/>
      <c r="B166" s="99"/>
    </row>
    <row r="167" spans="1:2" x14ac:dyDescent="0.2">
      <c r="A167" s="99"/>
      <c r="B167" s="99"/>
    </row>
    <row r="168" spans="1:2" x14ac:dyDescent="0.2">
      <c r="A168" s="99"/>
      <c r="B168" s="99"/>
    </row>
    <row r="169" spans="1:2" x14ac:dyDescent="0.2">
      <c r="A169" s="99"/>
      <c r="B169" s="99"/>
    </row>
    <row r="170" spans="1:2" x14ac:dyDescent="0.2">
      <c r="A170" s="99"/>
      <c r="B170" s="99"/>
    </row>
    <row r="171" spans="1:2" x14ac:dyDescent="0.2">
      <c r="A171" s="99"/>
      <c r="B171" s="99"/>
    </row>
    <row r="172" spans="1:2" x14ac:dyDescent="0.2">
      <c r="A172" s="99"/>
      <c r="B172" s="99"/>
    </row>
    <row r="173" spans="1:2" x14ac:dyDescent="0.2">
      <c r="A173" s="99"/>
      <c r="B173" s="99"/>
    </row>
    <row r="174" spans="1:2" x14ac:dyDescent="0.2">
      <c r="A174" s="99"/>
      <c r="B174" s="99"/>
    </row>
    <row r="175" spans="1:2" x14ac:dyDescent="0.2">
      <c r="A175" s="99"/>
      <c r="B175" s="99"/>
    </row>
    <row r="176" spans="1:2" x14ac:dyDescent="0.2">
      <c r="A176" s="99"/>
      <c r="B176" s="99"/>
    </row>
    <row r="177" spans="1:2" x14ac:dyDescent="0.2">
      <c r="A177" s="99"/>
      <c r="B177" s="99"/>
    </row>
    <row r="178" spans="1:2" x14ac:dyDescent="0.2">
      <c r="A178" s="99"/>
      <c r="B178" s="99"/>
    </row>
    <row r="179" spans="1:2" x14ac:dyDescent="0.2">
      <c r="A179" s="99"/>
      <c r="B179" s="99"/>
    </row>
    <row r="180" spans="1:2" x14ac:dyDescent="0.2">
      <c r="A180" s="99"/>
      <c r="B180" s="99"/>
    </row>
    <row r="181" spans="1:2" x14ac:dyDescent="0.2">
      <c r="A181" s="99"/>
      <c r="B181" s="99"/>
    </row>
    <row r="182" spans="1:2" x14ac:dyDescent="0.2">
      <c r="A182" s="99"/>
      <c r="B182" s="99"/>
    </row>
    <row r="183" spans="1:2" x14ac:dyDescent="0.2">
      <c r="A183" s="99"/>
      <c r="B183" s="99"/>
    </row>
    <row r="184" spans="1:2" x14ac:dyDescent="0.2">
      <c r="A184" s="99"/>
      <c r="B184" s="99"/>
    </row>
    <row r="185" spans="1:2" x14ac:dyDescent="0.2">
      <c r="A185" s="99"/>
      <c r="B185" s="99"/>
    </row>
    <row r="186" spans="1:2" x14ac:dyDescent="0.2">
      <c r="A186" s="99"/>
      <c r="B186" s="99"/>
    </row>
    <row r="187" spans="1:2" x14ac:dyDescent="0.2">
      <c r="A187" s="99"/>
      <c r="B187" s="99"/>
    </row>
    <row r="188" spans="1:2" x14ac:dyDescent="0.2">
      <c r="A188" s="99"/>
      <c r="B188" s="99"/>
    </row>
    <row r="189" spans="1:2" x14ac:dyDescent="0.2">
      <c r="A189" s="99"/>
      <c r="B189" s="99"/>
    </row>
    <row r="190" spans="1:2" x14ac:dyDescent="0.2">
      <c r="A190" s="99"/>
      <c r="B190" s="99"/>
    </row>
    <row r="191" spans="1:2" x14ac:dyDescent="0.2">
      <c r="A191" s="99"/>
      <c r="B191" s="99"/>
    </row>
    <row r="192" spans="1:2" x14ac:dyDescent="0.2">
      <c r="A192" s="99"/>
      <c r="B192" s="99"/>
    </row>
    <row r="193" spans="1:2" x14ac:dyDescent="0.2">
      <c r="A193" s="99"/>
      <c r="B193" s="99"/>
    </row>
    <row r="194" spans="1:2" x14ac:dyDescent="0.2">
      <c r="A194" s="99"/>
      <c r="B194" s="99"/>
    </row>
    <row r="195" spans="1:2" x14ac:dyDescent="0.2">
      <c r="A195" s="99"/>
      <c r="B195" s="99"/>
    </row>
    <row r="196" spans="1:2" x14ac:dyDescent="0.2">
      <c r="A196" s="99"/>
      <c r="B196" s="99"/>
    </row>
    <row r="197" spans="1:2" x14ac:dyDescent="0.2">
      <c r="A197" s="99"/>
      <c r="B197" s="99"/>
    </row>
    <row r="198" spans="1:2" x14ac:dyDescent="0.2">
      <c r="A198" s="99"/>
      <c r="B198" s="99"/>
    </row>
    <row r="199" spans="1:2" x14ac:dyDescent="0.2">
      <c r="A199" s="99"/>
      <c r="B199" s="99"/>
    </row>
    <row r="200" spans="1:2" x14ac:dyDescent="0.2">
      <c r="A200" s="99"/>
      <c r="B200" s="99"/>
    </row>
    <row r="201" spans="1:2" x14ac:dyDescent="0.2">
      <c r="A201" s="99"/>
      <c r="B201" s="99"/>
    </row>
    <row r="202" spans="1:2" x14ac:dyDescent="0.2">
      <c r="A202" s="99"/>
      <c r="B202" s="99"/>
    </row>
    <row r="203" spans="1:2" x14ac:dyDescent="0.2">
      <c r="A203" s="99"/>
      <c r="B203" s="99"/>
    </row>
    <row r="204" spans="1:2" x14ac:dyDescent="0.2">
      <c r="A204" s="99"/>
      <c r="B204" s="99"/>
    </row>
    <row r="205" spans="1:2" x14ac:dyDescent="0.2">
      <c r="A205" s="99"/>
      <c r="B205" s="99"/>
    </row>
    <row r="206" spans="1:2" x14ac:dyDescent="0.2">
      <c r="A206" s="99"/>
      <c r="B206" s="99"/>
    </row>
    <row r="207" spans="1:2" x14ac:dyDescent="0.2">
      <c r="A207" s="99"/>
      <c r="B207" s="99"/>
    </row>
    <row r="208" spans="1:2" x14ac:dyDescent="0.2">
      <c r="A208" s="99"/>
      <c r="B208" s="99"/>
    </row>
    <row r="209" spans="1:2" x14ac:dyDescent="0.2">
      <c r="A209" s="99"/>
      <c r="B209" s="99"/>
    </row>
    <row r="210" spans="1:2" x14ac:dyDescent="0.2">
      <c r="A210" s="99"/>
      <c r="B210" s="99"/>
    </row>
    <row r="211" spans="1:2" x14ac:dyDescent="0.2">
      <c r="A211" s="99"/>
      <c r="B211" s="99"/>
    </row>
    <row r="212" spans="1:2" x14ac:dyDescent="0.2">
      <c r="A212" s="99"/>
      <c r="B212" s="99"/>
    </row>
    <row r="213" spans="1:2" x14ac:dyDescent="0.2">
      <c r="A213" s="99"/>
      <c r="B213" s="99"/>
    </row>
    <row r="214" spans="1:2" x14ac:dyDescent="0.2">
      <c r="A214" s="99"/>
      <c r="B214" s="99"/>
    </row>
    <row r="215" spans="1:2" x14ac:dyDescent="0.2">
      <c r="A215" s="99"/>
      <c r="B215" s="99"/>
    </row>
    <row r="216" spans="1:2" x14ac:dyDescent="0.2">
      <c r="A216" s="99"/>
      <c r="B216" s="99"/>
    </row>
    <row r="217" spans="1:2" x14ac:dyDescent="0.2">
      <c r="A217" s="99"/>
      <c r="B217" s="99"/>
    </row>
    <row r="218" spans="1:2" x14ac:dyDescent="0.2">
      <c r="A218" s="99"/>
      <c r="B218" s="99"/>
    </row>
    <row r="219" spans="1:2" x14ac:dyDescent="0.2">
      <c r="A219" s="99"/>
      <c r="B219" s="99"/>
    </row>
    <row r="220" spans="1:2" x14ac:dyDescent="0.2">
      <c r="A220" s="99"/>
      <c r="B220" s="99"/>
    </row>
    <row r="221" spans="1:2" x14ac:dyDescent="0.2">
      <c r="A221" s="99"/>
      <c r="B221" s="99"/>
    </row>
    <row r="222" spans="1:2" x14ac:dyDescent="0.2">
      <c r="A222" s="99"/>
      <c r="B222" s="99"/>
    </row>
    <row r="223" spans="1:2" x14ac:dyDescent="0.2">
      <c r="A223" s="99"/>
      <c r="B223" s="99"/>
    </row>
    <row r="224" spans="1:2" x14ac:dyDescent="0.2">
      <c r="A224" s="99"/>
      <c r="B224" s="99"/>
    </row>
    <row r="225" spans="1:2" x14ac:dyDescent="0.2">
      <c r="A225" s="99"/>
      <c r="B225" s="99"/>
    </row>
    <row r="226" spans="1:2" x14ac:dyDescent="0.2">
      <c r="A226" s="99"/>
      <c r="B226" s="99"/>
    </row>
    <row r="227" spans="1:2" x14ac:dyDescent="0.2">
      <c r="A227" s="99"/>
      <c r="B227" s="99"/>
    </row>
    <row r="228" spans="1:2" x14ac:dyDescent="0.2">
      <c r="A228" s="99"/>
      <c r="B228" s="99"/>
    </row>
    <row r="229" spans="1:2" x14ac:dyDescent="0.2">
      <c r="A229" s="99"/>
      <c r="B229" s="99"/>
    </row>
    <row r="230" spans="1:2" x14ac:dyDescent="0.2">
      <c r="A230" s="99"/>
      <c r="B230" s="99"/>
    </row>
    <row r="231" spans="1:2" x14ac:dyDescent="0.2">
      <c r="A231" s="99"/>
      <c r="B231" s="99"/>
    </row>
    <row r="232" spans="1:2" x14ac:dyDescent="0.2">
      <c r="A232" s="99"/>
      <c r="B232" s="99"/>
    </row>
    <row r="233" spans="1:2" x14ac:dyDescent="0.2">
      <c r="A233" s="99"/>
      <c r="B233" s="99"/>
    </row>
    <row r="234" spans="1:2" x14ac:dyDescent="0.2">
      <c r="A234" s="99"/>
      <c r="B234" s="99"/>
    </row>
    <row r="235" spans="1:2" x14ac:dyDescent="0.2">
      <c r="A235" s="99"/>
      <c r="B235" s="99"/>
    </row>
    <row r="236" spans="1:2" x14ac:dyDescent="0.2">
      <c r="A236" s="99"/>
      <c r="B236" s="99"/>
    </row>
    <row r="237" spans="1:2" x14ac:dyDescent="0.2">
      <c r="A237" s="99"/>
      <c r="B237" s="99"/>
    </row>
    <row r="238" spans="1:2" x14ac:dyDescent="0.2">
      <c r="A238" s="99"/>
      <c r="B238" s="99"/>
    </row>
    <row r="239" spans="1:2" x14ac:dyDescent="0.2">
      <c r="A239" s="99"/>
      <c r="B239" s="99"/>
    </row>
    <row r="240" spans="1:2" x14ac:dyDescent="0.2">
      <c r="A240" s="99"/>
      <c r="B240" s="99"/>
    </row>
    <row r="241" spans="1:2" x14ac:dyDescent="0.2">
      <c r="A241" s="99"/>
      <c r="B241" s="99"/>
    </row>
    <row r="242" spans="1:2" x14ac:dyDescent="0.2">
      <c r="A242" s="99"/>
      <c r="B242" s="99"/>
    </row>
    <row r="243" spans="1:2" x14ac:dyDescent="0.2">
      <c r="A243" s="99"/>
      <c r="B243" s="99"/>
    </row>
    <row r="244" spans="1:2" x14ac:dyDescent="0.2">
      <c r="A244" s="99"/>
      <c r="B244" s="99"/>
    </row>
    <row r="245" spans="1:2" x14ac:dyDescent="0.2">
      <c r="A245" s="99"/>
      <c r="B245" s="99"/>
    </row>
    <row r="246" spans="1:2" x14ac:dyDescent="0.2">
      <c r="A246" s="99"/>
      <c r="B246" s="99"/>
    </row>
    <row r="247" spans="1:2" x14ac:dyDescent="0.2">
      <c r="A247" s="99"/>
      <c r="B247" s="99"/>
    </row>
    <row r="248" spans="1:2" x14ac:dyDescent="0.2">
      <c r="A248" s="99"/>
      <c r="B248" s="99"/>
    </row>
    <row r="249" spans="1:2" x14ac:dyDescent="0.2">
      <c r="A249" s="99"/>
      <c r="B249" s="99"/>
    </row>
    <row r="250" spans="1:2" x14ac:dyDescent="0.2">
      <c r="A250" s="99"/>
      <c r="B250" s="99"/>
    </row>
    <row r="251" spans="1:2" x14ac:dyDescent="0.2">
      <c r="A251" s="99"/>
      <c r="B251" s="99"/>
    </row>
    <row r="252" spans="1:2" x14ac:dyDescent="0.2">
      <c r="A252" s="99"/>
      <c r="B252" s="99"/>
    </row>
    <row r="253" spans="1:2" x14ac:dyDescent="0.2">
      <c r="A253" s="99"/>
      <c r="B253" s="99"/>
    </row>
    <row r="254" spans="1:2" x14ac:dyDescent="0.2">
      <c r="A254" s="99"/>
      <c r="B254" s="99"/>
    </row>
    <row r="255" spans="1:2" x14ac:dyDescent="0.2">
      <c r="A255" s="99"/>
      <c r="B255" s="99"/>
    </row>
    <row r="256" spans="1:2" x14ac:dyDescent="0.2">
      <c r="A256" s="99"/>
      <c r="B256" s="99"/>
    </row>
    <row r="257" spans="1:2" x14ac:dyDescent="0.2">
      <c r="A257" s="99"/>
      <c r="B257" s="99"/>
    </row>
    <row r="258" spans="1:2" x14ac:dyDescent="0.2">
      <c r="A258" s="99"/>
      <c r="B258" s="99"/>
    </row>
    <row r="259" spans="1:2" x14ac:dyDescent="0.2">
      <c r="A259" s="99"/>
      <c r="B259" s="99"/>
    </row>
    <row r="260" spans="1:2" x14ac:dyDescent="0.2">
      <c r="A260" s="99"/>
      <c r="B260" s="99"/>
    </row>
    <row r="261" spans="1:2" x14ac:dyDescent="0.2">
      <c r="A261" s="99"/>
      <c r="B261" s="99"/>
    </row>
    <row r="262" spans="1:2" x14ac:dyDescent="0.2">
      <c r="A262" s="99"/>
      <c r="B262" s="99"/>
    </row>
    <row r="263" spans="1:2" x14ac:dyDescent="0.2">
      <c r="A263" s="99"/>
      <c r="B263" s="99"/>
    </row>
    <row r="264" spans="1:2" x14ac:dyDescent="0.2">
      <c r="A264" s="99"/>
      <c r="B264" s="99"/>
    </row>
    <row r="265" spans="1:2" x14ac:dyDescent="0.2">
      <c r="A265" s="99"/>
      <c r="B265" s="99"/>
    </row>
    <row r="266" spans="1:2" x14ac:dyDescent="0.2">
      <c r="A266" s="99"/>
      <c r="B266" s="99"/>
    </row>
    <row r="267" spans="1:2" x14ac:dyDescent="0.2">
      <c r="A267" s="99"/>
      <c r="B267" s="99"/>
    </row>
    <row r="268" spans="1:2" x14ac:dyDescent="0.2">
      <c r="A268" s="99"/>
      <c r="B268" s="99"/>
    </row>
    <row r="269" spans="1:2" x14ac:dyDescent="0.2">
      <c r="A269" s="99"/>
      <c r="B269" s="99"/>
    </row>
    <row r="270" spans="1:2" x14ac:dyDescent="0.2">
      <c r="A270" s="99"/>
      <c r="B270" s="99"/>
    </row>
    <row r="271" spans="1:2" x14ac:dyDescent="0.2">
      <c r="A271" s="99"/>
      <c r="B271" s="99"/>
    </row>
    <row r="272" spans="1:2" x14ac:dyDescent="0.2">
      <c r="A272" s="99"/>
      <c r="B272" s="99"/>
    </row>
    <row r="273" spans="1:2" x14ac:dyDescent="0.2">
      <c r="A273" s="99"/>
      <c r="B273" s="99"/>
    </row>
    <row r="274" spans="1:2" x14ac:dyDescent="0.2">
      <c r="A274" s="99"/>
      <c r="B274" s="99"/>
    </row>
    <row r="275" spans="1:2" x14ac:dyDescent="0.2">
      <c r="A275" s="99"/>
      <c r="B275" s="99"/>
    </row>
    <row r="276" spans="1:2" x14ac:dyDescent="0.2">
      <c r="A276" s="99"/>
      <c r="B276" s="99"/>
    </row>
    <row r="277" spans="1:2" x14ac:dyDescent="0.2">
      <c r="A277" s="99"/>
      <c r="B277" s="99"/>
    </row>
    <row r="278" spans="1:2" x14ac:dyDescent="0.2">
      <c r="A278" s="99"/>
      <c r="B278" s="99"/>
    </row>
    <row r="279" spans="1:2" x14ac:dyDescent="0.2">
      <c r="A279" s="99"/>
      <c r="B279" s="99"/>
    </row>
    <row r="280" spans="1:2" x14ac:dyDescent="0.2">
      <c r="A280" s="99"/>
      <c r="B280" s="99"/>
    </row>
    <row r="281" spans="1:2" x14ac:dyDescent="0.2">
      <c r="A281" s="99"/>
      <c r="B281" s="99"/>
    </row>
    <row r="282" spans="1:2" x14ac:dyDescent="0.2">
      <c r="A282" s="99"/>
      <c r="B282" s="99"/>
    </row>
    <row r="283" spans="1:2" x14ac:dyDescent="0.2">
      <c r="A283" s="99"/>
      <c r="B283" s="99"/>
    </row>
    <row r="284" spans="1:2" x14ac:dyDescent="0.2">
      <c r="A284" s="99"/>
      <c r="B284" s="99"/>
    </row>
    <row r="285" spans="1:2" x14ac:dyDescent="0.2">
      <c r="A285" s="99"/>
      <c r="B285" s="99"/>
    </row>
    <row r="286" spans="1:2" x14ac:dyDescent="0.2">
      <c r="A286" s="99"/>
      <c r="B286" s="99"/>
    </row>
    <row r="287" spans="1:2" x14ac:dyDescent="0.2">
      <c r="A287" s="99"/>
      <c r="B287" s="99"/>
    </row>
    <row r="288" spans="1:2" x14ac:dyDescent="0.2">
      <c r="A288" s="99"/>
      <c r="B288" s="99"/>
    </row>
    <row r="289" spans="1:2" x14ac:dyDescent="0.2">
      <c r="A289" s="99"/>
      <c r="B289" s="99"/>
    </row>
    <row r="290" spans="1:2" x14ac:dyDescent="0.2">
      <c r="A290" s="99"/>
      <c r="B290" s="99"/>
    </row>
    <row r="291" spans="1:2" x14ac:dyDescent="0.2">
      <c r="A291" s="99"/>
      <c r="B291" s="99"/>
    </row>
    <row r="292" spans="1:2" x14ac:dyDescent="0.2">
      <c r="A292" s="99"/>
      <c r="B292" s="99"/>
    </row>
    <row r="293" spans="1:2" x14ac:dyDescent="0.2">
      <c r="A293" s="99"/>
      <c r="B293" s="99"/>
    </row>
    <row r="294" spans="1:2" x14ac:dyDescent="0.2">
      <c r="A294" s="99"/>
      <c r="B294" s="99"/>
    </row>
    <row r="295" spans="1:2" x14ac:dyDescent="0.2">
      <c r="A295" s="99"/>
      <c r="B295" s="99"/>
    </row>
    <row r="296" spans="1:2" x14ac:dyDescent="0.2">
      <c r="A296" s="99"/>
      <c r="B296" s="99"/>
    </row>
    <row r="297" spans="1:2" x14ac:dyDescent="0.2">
      <c r="A297" s="99"/>
      <c r="B297" s="99"/>
    </row>
    <row r="298" spans="1:2" x14ac:dyDescent="0.2">
      <c r="A298" s="99"/>
      <c r="B298" s="99"/>
    </row>
    <row r="299" spans="1:2" x14ac:dyDescent="0.2">
      <c r="A299" s="99"/>
      <c r="B299" s="99"/>
    </row>
    <row r="300" spans="1:2" x14ac:dyDescent="0.2">
      <c r="A300" s="99"/>
      <c r="B300" s="99"/>
    </row>
    <row r="301" spans="1:2" x14ac:dyDescent="0.2">
      <c r="A301" s="99"/>
      <c r="B301" s="99"/>
    </row>
    <row r="302" spans="1:2" x14ac:dyDescent="0.2">
      <c r="A302" s="99"/>
      <c r="B302" s="99"/>
    </row>
    <row r="303" spans="1:2" x14ac:dyDescent="0.2">
      <c r="A303" s="99"/>
      <c r="B303" s="99"/>
    </row>
    <row r="304" spans="1:2" x14ac:dyDescent="0.2">
      <c r="A304" s="99"/>
      <c r="B304" s="99"/>
    </row>
    <row r="305" spans="1:2" x14ac:dyDescent="0.2">
      <c r="A305" s="99"/>
      <c r="B305" s="99"/>
    </row>
    <row r="306" spans="1:2" x14ac:dyDescent="0.2">
      <c r="A306" s="99"/>
      <c r="B306" s="99"/>
    </row>
    <row r="307" spans="1:2" x14ac:dyDescent="0.2">
      <c r="A307" s="99"/>
      <c r="B307" s="99"/>
    </row>
    <row r="308" spans="1:2" x14ac:dyDescent="0.2">
      <c r="A308" s="99"/>
      <c r="B308" s="99"/>
    </row>
    <row r="309" spans="1:2" x14ac:dyDescent="0.2">
      <c r="A309" s="99"/>
      <c r="B309" s="99"/>
    </row>
    <row r="310" spans="1:2" x14ac:dyDescent="0.2">
      <c r="A310" s="99"/>
      <c r="B310" s="99"/>
    </row>
    <row r="311" spans="1:2" x14ac:dyDescent="0.2">
      <c r="A311" s="99"/>
      <c r="B311" s="99"/>
    </row>
    <row r="312" spans="1:2" x14ac:dyDescent="0.2">
      <c r="A312" s="99"/>
      <c r="B312" s="99"/>
    </row>
    <row r="313" spans="1:2" x14ac:dyDescent="0.2">
      <c r="A313" s="99"/>
      <c r="B313" s="99"/>
    </row>
    <row r="314" spans="1:2" x14ac:dyDescent="0.2">
      <c r="A314" s="99"/>
      <c r="B314" s="99"/>
    </row>
    <row r="315" spans="1:2" x14ac:dyDescent="0.2">
      <c r="A315" s="99"/>
      <c r="B315" s="99"/>
    </row>
    <row r="316" spans="1:2" x14ac:dyDescent="0.2">
      <c r="A316" s="99"/>
      <c r="B316" s="99"/>
    </row>
    <row r="317" spans="1:2" x14ac:dyDescent="0.2">
      <c r="A317" s="99"/>
      <c r="B317" s="99"/>
    </row>
    <row r="318" spans="1:2" x14ac:dyDescent="0.2">
      <c r="A318" s="99"/>
      <c r="B318" s="99"/>
    </row>
    <row r="319" spans="1:2" x14ac:dyDescent="0.2">
      <c r="A319" s="99"/>
      <c r="B319" s="99"/>
    </row>
    <row r="320" spans="1:2" x14ac:dyDescent="0.2">
      <c r="A320" s="99"/>
      <c r="B320" s="99"/>
    </row>
    <row r="321" spans="1:2" x14ac:dyDescent="0.2">
      <c r="A321" s="99"/>
      <c r="B321" s="99"/>
    </row>
    <row r="322" spans="1:2" x14ac:dyDescent="0.2">
      <c r="A322" s="99"/>
      <c r="B322" s="99"/>
    </row>
    <row r="323" spans="1:2" x14ac:dyDescent="0.2">
      <c r="A323" s="99"/>
      <c r="B323" s="99"/>
    </row>
    <row r="324" spans="1:2" x14ac:dyDescent="0.2">
      <c r="A324" s="99"/>
      <c r="B324" s="99"/>
    </row>
    <row r="325" spans="1:2" x14ac:dyDescent="0.2">
      <c r="A325" s="99"/>
      <c r="B325" s="99"/>
    </row>
    <row r="326" spans="1:2" x14ac:dyDescent="0.2">
      <c r="A326" s="99"/>
      <c r="B326" s="99"/>
    </row>
    <row r="327" spans="1:2" x14ac:dyDescent="0.2">
      <c r="A327" s="99"/>
      <c r="B327" s="99"/>
    </row>
    <row r="328" spans="1:2" x14ac:dyDescent="0.2">
      <c r="A328" s="99"/>
      <c r="B328" s="99"/>
    </row>
    <row r="329" spans="1:2" x14ac:dyDescent="0.2">
      <c r="A329" s="99"/>
      <c r="B329" s="99"/>
    </row>
    <row r="330" spans="1:2" x14ac:dyDescent="0.2">
      <c r="A330" s="99"/>
      <c r="B330" s="99"/>
    </row>
    <row r="331" spans="1:2" x14ac:dyDescent="0.2">
      <c r="A331" s="99"/>
      <c r="B331" s="99"/>
    </row>
    <row r="332" spans="1:2" x14ac:dyDescent="0.2">
      <c r="A332" s="99"/>
      <c r="B332" s="99"/>
    </row>
    <row r="333" spans="1:2" x14ac:dyDescent="0.2">
      <c r="A333" s="99"/>
      <c r="B333" s="99"/>
    </row>
    <row r="334" spans="1:2" x14ac:dyDescent="0.2">
      <c r="A334" s="99"/>
      <c r="B334" s="99"/>
    </row>
    <row r="335" spans="1:2" x14ac:dyDescent="0.2">
      <c r="A335" s="99"/>
      <c r="B335" s="99"/>
    </row>
    <row r="336" spans="1:2" x14ac:dyDescent="0.2">
      <c r="A336" s="99"/>
      <c r="B336" s="99"/>
    </row>
    <row r="337" spans="1:2" x14ac:dyDescent="0.2">
      <c r="A337" s="99"/>
      <c r="B337" s="99"/>
    </row>
    <row r="338" spans="1:2" x14ac:dyDescent="0.2">
      <c r="A338" s="99"/>
      <c r="B338" s="99"/>
    </row>
    <row r="339" spans="1:2" x14ac:dyDescent="0.2">
      <c r="A339" s="99"/>
      <c r="B339" s="99"/>
    </row>
    <row r="340" spans="1:2" x14ac:dyDescent="0.2">
      <c r="A340" s="99"/>
      <c r="B340" s="99"/>
    </row>
    <row r="341" spans="1:2" x14ac:dyDescent="0.2">
      <c r="A341" s="99"/>
      <c r="B341" s="99"/>
    </row>
    <row r="342" spans="1:2" x14ac:dyDescent="0.2">
      <c r="A342" s="99"/>
      <c r="B342" s="99"/>
    </row>
    <row r="343" spans="1:2" x14ac:dyDescent="0.2">
      <c r="A343" s="99"/>
      <c r="B343" s="99"/>
    </row>
    <row r="344" spans="1:2" x14ac:dyDescent="0.2">
      <c r="A344" s="99"/>
      <c r="B344" s="99"/>
    </row>
    <row r="345" spans="1:2" x14ac:dyDescent="0.2">
      <c r="A345" s="99"/>
      <c r="B345" s="99"/>
    </row>
    <row r="346" spans="1:2" x14ac:dyDescent="0.2">
      <c r="A346" s="99"/>
      <c r="B346" s="99"/>
    </row>
    <row r="347" spans="1:2" x14ac:dyDescent="0.2">
      <c r="A347" s="99"/>
      <c r="B347" s="99"/>
    </row>
    <row r="348" spans="1:2" x14ac:dyDescent="0.2">
      <c r="A348" s="99"/>
      <c r="B348" s="99"/>
    </row>
    <row r="349" spans="1:2" x14ac:dyDescent="0.2">
      <c r="A349" s="99"/>
      <c r="B349" s="99"/>
    </row>
    <row r="350" spans="1:2" x14ac:dyDescent="0.2">
      <c r="A350" s="99"/>
      <c r="B350" s="99"/>
    </row>
    <row r="351" spans="1:2" x14ac:dyDescent="0.2">
      <c r="A351" s="99"/>
      <c r="B351" s="99"/>
    </row>
    <row r="352" spans="1:2" x14ac:dyDescent="0.2">
      <c r="A352" s="99"/>
      <c r="B352" s="99"/>
    </row>
    <row r="353" spans="1:2" x14ac:dyDescent="0.2">
      <c r="A353" s="99"/>
      <c r="B353" s="99"/>
    </row>
    <row r="354" spans="1:2" x14ac:dyDescent="0.2">
      <c r="A354" s="99"/>
      <c r="B354" s="99"/>
    </row>
    <row r="355" spans="1:2" x14ac:dyDescent="0.2">
      <c r="A355" s="99"/>
      <c r="B355" s="99"/>
    </row>
    <row r="356" spans="1:2" x14ac:dyDescent="0.2">
      <c r="A356" s="99"/>
      <c r="B356" s="99"/>
    </row>
    <row r="357" spans="1:2" x14ac:dyDescent="0.2">
      <c r="A357" s="99"/>
      <c r="B357" s="99"/>
    </row>
    <row r="358" spans="1:2" x14ac:dyDescent="0.2">
      <c r="A358" s="99"/>
      <c r="B358" s="99"/>
    </row>
    <row r="359" spans="1:2" x14ac:dyDescent="0.2">
      <c r="A359" s="99"/>
      <c r="B359" s="99"/>
    </row>
    <row r="360" spans="1:2" x14ac:dyDescent="0.2">
      <c r="A360" s="99"/>
      <c r="B360" s="99"/>
    </row>
    <row r="361" spans="1:2" x14ac:dyDescent="0.2">
      <c r="A361" s="99"/>
      <c r="B361" s="99"/>
    </row>
    <row r="362" spans="1:2" x14ac:dyDescent="0.2">
      <c r="A362" s="99"/>
      <c r="B362" s="99"/>
    </row>
    <row r="363" spans="1:2" x14ac:dyDescent="0.2">
      <c r="A363" s="99"/>
      <c r="B363" s="99"/>
    </row>
    <row r="364" spans="1:2" x14ac:dyDescent="0.2">
      <c r="A364" s="99"/>
      <c r="B364" s="99"/>
    </row>
    <row r="365" spans="1:2" x14ac:dyDescent="0.2">
      <c r="A365" s="99"/>
      <c r="B365" s="99"/>
    </row>
    <row r="366" spans="1:2" x14ac:dyDescent="0.2">
      <c r="A366" s="99"/>
      <c r="B366" s="99"/>
    </row>
    <row r="367" spans="1:2" x14ac:dyDescent="0.2">
      <c r="A367" s="99"/>
      <c r="B367" s="99"/>
    </row>
    <row r="368" spans="1:2" x14ac:dyDescent="0.2">
      <c r="A368" s="99"/>
      <c r="B368" s="99"/>
    </row>
    <row r="369" spans="1:2" x14ac:dyDescent="0.2">
      <c r="A369" s="99"/>
      <c r="B369" s="99"/>
    </row>
    <row r="370" spans="1:2" x14ac:dyDescent="0.2">
      <c r="A370" s="99"/>
      <c r="B370" s="99"/>
    </row>
    <row r="371" spans="1:2" x14ac:dyDescent="0.2">
      <c r="A371" s="99"/>
      <c r="B371" s="99"/>
    </row>
    <row r="372" spans="1:2" x14ac:dyDescent="0.2">
      <c r="A372" s="99"/>
      <c r="B372" s="99"/>
    </row>
    <row r="373" spans="1:2" x14ac:dyDescent="0.2">
      <c r="A373" s="99"/>
      <c r="B373" s="99"/>
    </row>
    <row r="374" spans="1:2" x14ac:dyDescent="0.2">
      <c r="A374" s="99"/>
      <c r="B374" s="99"/>
    </row>
    <row r="375" spans="1:2" x14ac:dyDescent="0.2">
      <c r="A375" s="99"/>
      <c r="B375" s="99"/>
    </row>
    <row r="376" spans="1:2" x14ac:dyDescent="0.2">
      <c r="A376" s="99"/>
      <c r="B376" s="99"/>
    </row>
    <row r="377" spans="1:2" x14ac:dyDescent="0.2">
      <c r="A377" s="99"/>
      <c r="B377" s="99"/>
    </row>
    <row r="378" spans="1:2" x14ac:dyDescent="0.2">
      <c r="A378" s="99"/>
      <c r="B378" s="99"/>
    </row>
    <row r="379" spans="1:2" x14ac:dyDescent="0.2">
      <c r="A379" s="99"/>
      <c r="B379" s="99"/>
    </row>
    <row r="380" spans="1:2" x14ac:dyDescent="0.2">
      <c r="A380" s="99"/>
      <c r="B380" s="99"/>
    </row>
    <row r="381" spans="1:2" x14ac:dyDescent="0.2">
      <c r="A381" s="99"/>
      <c r="B381" s="99"/>
    </row>
    <row r="382" spans="1:2" x14ac:dyDescent="0.2">
      <c r="A382" s="99"/>
      <c r="B382" s="99"/>
    </row>
    <row r="383" spans="1:2" x14ac:dyDescent="0.2">
      <c r="A383" s="99"/>
      <c r="B383" s="99"/>
    </row>
    <row r="384" spans="1:2" x14ac:dyDescent="0.2">
      <c r="A384" s="99"/>
      <c r="B384" s="99"/>
    </row>
    <row r="385" spans="1:2" x14ac:dyDescent="0.2">
      <c r="A385" s="99"/>
      <c r="B385" s="99"/>
    </row>
    <row r="386" spans="1:2" x14ac:dyDescent="0.2">
      <c r="A386" s="99"/>
      <c r="B386" s="99"/>
    </row>
    <row r="387" spans="1:2" x14ac:dyDescent="0.2">
      <c r="A387" s="99"/>
      <c r="B387" s="99"/>
    </row>
    <row r="388" spans="1:2" x14ac:dyDescent="0.2">
      <c r="A388" s="99"/>
      <c r="B388" s="99"/>
    </row>
    <row r="389" spans="1:2" x14ac:dyDescent="0.2">
      <c r="A389" s="99"/>
      <c r="B389" s="99"/>
    </row>
    <row r="390" spans="1:2" x14ac:dyDescent="0.2">
      <c r="A390" s="99"/>
      <c r="B390" s="99"/>
    </row>
    <row r="391" spans="1:2" x14ac:dyDescent="0.2">
      <c r="A391" s="99"/>
      <c r="B391" s="99"/>
    </row>
    <row r="392" spans="1:2" x14ac:dyDescent="0.2">
      <c r="A392" s="99"/>
      <c r="B392" s="99"/>
    </row>
    <row r="393" spans="1:2" x14ac:dyDescent="0.2">
      <c r="A393" s="99"/>
      <c r="B393" s="99"/>
    </row>
    <row r="394" spans="1:2" x14ac:dyDescent="0.2">
      <c r="A394" s="99"/>
      <c r="B394" s="99"/>
    </row>
    <row r="395" spans="1:2" x14ac:dyDescent="0.2">
      <c r="A395" s="99"/>
      <c r="B395" s="99"/>
    </row>
    <row r="396" spans="1:2" x14ac:dyDescent="0.2">
      <c r="A396" s="99"/>
      <c r="B396" s="99"/>
    </row>
    <row r="397" spans="1:2" x14ac:dyDescent="0.2">
      <c r="A397" s="99"/>
      <c r="B397" s="99"/>
    </row>
    <row r="398" spans="1:2" x14ac:dyDescent="0.2">
      <c r="A398" s="99"/>
      <c r="B398" s="99"/>
    </row>
    <row r="399" spans="1:2" x14ac:dyDescent="0.2">
      <c r="A399" s="99"/>
      <c r="B399" s="99"/>
    </row>
    <row r="400" spans="1:2" x14ac:dyDescent="0.2">
      <c r="A400" s="99"/>
      <c r="B400" s="99"/>
    </row>
    <row r="401" spans="1:2" x14ac:dyDescent="0.2">
      <c r="A401" s="99"/>
      <c r="B401" s="99"/>
    </row>
    <row r="402" spans="1:2" x14ac:dyDescent="0.2">
      <c r="A402" s="99"/>
      <c r="B402" s="99"/>
    </row>
    <row r="403" spans="1:2" x14ac:dyDescent="0.2">
      <c r="A403" s="99"/>
      <c r="B403" s="99"/>
    </row>
    <row r="404" spans="1:2" x14ac:dyDescent="0.2">
      <c r="A404" s="99"/>
      <c r="B404" s="99"/>
    </row>
    <row r="405" spans="1:2" x14ac:dyDescent="0.2">
      <c r="A405" s="99"/>
      <c r="B405" s="99"/>
    </row>
    <row r="406" spans="1:2" x14ac:dyDescent="0.2">
      <c r="A406" s="99"/>
      <c r="B406" s="99"/>
    </row>
    <row r="407" spans="1:2" x14ac:dyDescent="0.2">
      <c r="A407" s="99"/>
      <c r="B407" s="99"/>
    </row>
    <row r="408" spans="1:2" x14ac:dyDescent="0.2">
      <c r="A408" s="99"/>
      <c r="B408" s="99"/>
    </row>
    <row r="409" spans="1:2" x14ac:dyDescent="0.2">
      <c r="A409" s="99"/>
      <c r="B409" s="99"/>
    </row>
    <row r="410" spans="1:2" x14ac:dyDescent="0.2">
      <c r="A410" s="99"/>
      <c r="B410" s="99"/>
    </row>
    <row r="411" spans="1:2" x14ac:dyDescent="0.2">
      <c r="A411" s="99"/>
      <c r="B411" s="99"/>
    </row>
    <row r="412" spans="1:2" x14ac:dyDescent="0.2">
      <c r="A412" s="99"/>
      <c r="B412" s="99"/>
    </row>
    <row r="413" spans="1:2" x14ac:dyDescent="0.2">
      <c r="A413" s="99"/>
      <c r="B413" s="99"/>
    </row>
    <row r="414" spans="1:2" x14ac:dyDescent="0.2">
      <c r="A414" s="99"/>
      <c r="B414" s="99"/>
    </row>
    <row r="415" spans="1:2" x14ac:dyDescent="0.2">
      <c r="A415" s="99"/>
      <c r="B415" s="99"/>
    </row>
    <row r="416" spans="1:2" x14ac:dyDescent="0.2">
      <c r="A416" s="99"/>
      <c r="B416" s="99"/>
    </row>
    <row r="417" spans="1:2" x14ac:dyDescent="0.2">
      <c r="A417" s="99"/>
      <c r="B417" s="99"/>
    </row>
    <row r="418" spans="1:2" x14ac:dyDescent="0.2">
      <c r="A418" s="99"/>
      <c r="B418" s="99"/>
    </row>
    <row r="419" spans="1:2" x14ac:dyDescent="0.2">
      <c r="A419" s="99"/>
      <c r="B419" s="99"/>
    </row>
    <row r="420" spans="1:2" x14ac:dyDescent="0.2">
      <c r="A420" s="99"/>
      <c r="B420" s="99"/>
    </row>
    <row r="421" spans="1:2" x14ac:dyDescent="0.2">
      <c r="A421" s="99"/>
      <c r="B421" s="99"/>
    </row>
    <row r="422" spans="1:2" x14ac:dyDescent="0.2">
      <c r="A422" s="99"/>
      <c r="B422" s="99"/>
    </row>
    <row r="423" spans="1:2" x14ac:dyDescent="0.2">
      <c r="A423" s="99"/>
      <c r="B423" s="99"/>
    </row>
    <row r="424" spans="1:2" x14ac:dyDescent="0.2">
      <c r="A424" s="99"/>
      <c r="B424" s="99"/>
    </row>
    <row r="425" spans="1:2" x14ac:dyDescent="0.2">
      <c r="A425" s="99"/>
      <c r="B425" s="99"/>
    </row>
    <row r="426" spans="1:2" x14ac:dyDescent="0.2">
      <c r="A426" s="99"/>
      <c r="B426" s="99"/>
    </row>
    <row r="427" spans="1:2" x14ac:dyDescent="0.2">
      <c r="A427" s="99"/>
      <c r="B427" s="99"/>
    </row>
    <row r="428" spans="1:2" x14ac:dyDescent="0.2">
      <c r="A428" s="99"/>
      <c r="B428" s="99"/>
    </row>
    <row r="429" spans="1:2" x14ac:dyDescent="0.2">
      <c r="A429" s="99"/>
      <c r="B429" s="99"/>
    </row>
    <row r="430" spans="1:2" x14ac:dyDescent="0.2">
      <c r="A430" s="99"/>
      <c r="B430" s="99"/>
    </row>
    <row r="431" spans="1:2" x14ac:dyDescent="0.2">
      <c r="A431" s="99"/>
      <c r="B431" s="99"/>
    </row>
    <row r="432" spans="1:2" x14ac:dyDescent="0.2">
      <c r="A432" s="99"/>
      <c r="B432" s="99"/>
    </row>
    <row r="433" spans="1:2" x14ac:dyDescent="0.2">
      <c r="A433" s="99"/>
      <c r="B433" s="99"/>
    </row>
    <row r="434" spans="1:2" x14ac:dyDescent="0.2">
      <c r="A434" s="99"/>
      <c r="B434" s="99"/>
    </row>
    <row r="435" spans="1:2" x14ac:dyDescent="0.2">
      <c r="A435" s="99"/>
      <c r="B435" s="99"/>
    </row>
    <row r="436" spans="1:2" x14ac:dyDescent="0.2">
      <c r="A436" s="99"/>
      <c r="B436" s="99"/>
    </row>
    <row r="437" spans="1:2" x14ac:dyDescent="0.2">
      <c r="A437" s="99"/>
      <c r="B437" s="99"/>
    </row>
    <row r="438" spans="1:2" x14ac:dyDescent="0.2">
      <c r="A438" s="99"/>
      <c r="B438" s="99"/>
    </row>
    <row r="439" spans="1:2" x14ac:dyDescent="0.2">
      <c r="A439" s="99"/>
      <c r="B439" s="99"/>
    </row>
    <row r="440" spans="1:2" x14ac:dyDescent="0.2">
      <c r="A440" s="99"/>
      <c r="B440" s="99"/>
    </row>
    <row r="441" spans="1:2" x14ac:dyDescent="0.2">
      <c r="A441" s="99"/>
      <c r="B441" s="99"/>
    </row>
    <row r="442" spans="1:2" x14ac:dyDescent="0.2">
      <c r="A442" s="99"/>
      <c r="B442" s="99"/>
    </row>
    <row r="443" spans="1:2" x14ac:dyDescent="0.2">
      <c r="A443" s="99"/>
      <c r="B443" s="99"/>
    </row>
    <row r="444" spans="1:2" x14ac:dyDescent="0.2">
      <c r="A444" s="99"/>
      <c r="B444" s="99"/>
    </row>
    <row r="445" spans="1:2" x14ac:dyDescent="0.2">
      <c r="A445" s="99"/>
      <c r="B445" s="99"/>
    </row>
    <row r="446" spans="1:2" x14ac:dyDescent="0.2">
      <c r="A446" s="99"/>
      <c r="B446" s="99"/>
    </row>
    <row r="447" spans="1:2" x14ac:dyDescent="0.2">
      <c r="A447" s="99"/>
      <c r="B447" s="99"/>
    </row>
    <row r="448" spans="1:2" x14ac:dyDescent="0.2">
      <c r="A448" s="99"/>
      <c r="B448" s="99"/>
    </row>
    <row r="449" spans="1:2" x14ac:dyDescent="0.2">
      <c r="A449" s="99"/>
      <c r="B449" s="99"/>
    </row>
    <row r="450" spans="1:2" x14ac:dyDescent="0.2">
      <c r="A450" s="99"/>
      <c r="B450" s="99"/>
    </row>
    <row r="451" spans="1:2" x14ac:dyDescent="0.2">
      <c r="A451" s="99"/>
      <c r="B451" s="99"/>
    </row>
    <row r="452" spans="1:2" x14ac:dyDescent="0.2">
      <c r="A452" s="99"/>
      <c r="B452" s="99"/>
    </row>
    <row r="453" spans="1:2" x14ac:dyDescent="0.2">
      <c r="A453" s="99"/>
      <c r="B453" s="99"/>
    </row>
    <row r="454" spans="1:2" x14ac:dyDescent="0.2">
      <c r="A454" s="99"/>
      <c r="B454" s="99"/>
    </row>
    <row r="455" spans="1:2" x14ac:dyDescent="0.2">
      <c r="A455" s="99"/>
      <c r="B455" s="99"/>
    </row>
    <row r="456" spans="1:2" x14ac:dyDescent="0.2">
      <c r="A456" s="99"/>
      <c r="B456" s="99"/>
    </row>
    <row r="457" spans="1:2" x14ac:dyDescent="0.2">
      <c r="A457" s="99"/>
      <c r="B457" s="99"/>
    </row>
    <row r="458" spans="1:2" x14ac:dyDescent="0.2">
      <c r="A458" s="99"/>
      <c r="B458" s="99"/>
    </row>
    <row r="459" spans="1:2" x14ac:dyDescent="0.2">
      <c r="A459" s="99"/>
      <c r="B459" s="99"/>
    </row>
    <row r="460" spans="1:2" x14ac:dyDescent="0.2">
      <c r="A460" s="99"/>
      <c r="B460" s="99"/>
    </row>
    <row r="461" spans="1:2" x14ac:dyDescent="0.2">
      <c r="A461" s="99"/>
      <c r="B461" s="99"/>
    </row>
    <row r="462" spans="1:2" x14ac:dyDescent="0.2">
      <c r="A462" s="99"/>
      <c r="B462" s="99"/>
    </row>
    <row r="463" spans="1:2" x14ac:dyDescent="0.2">
      <c r="A463" s="99"/>
      <c r="B463" s="99"/>
    </row>
    <row r="464" spans="1:2" x14ac:dyDescent="0.2">
      <c r="A464" s="99"/>
      <c r="B464" s="99"/>
    </row>
    <row r="465" spans="1:2" x14ac:dyDescent="0.2">
      <c r="A465" s="99"/>
      <c r="B465" s="99"/>
    </row>
    <row r="466" spans="1:2" x14ac:dyDescent="0.2">
      <c r="A466" s="99"/>
      <c r="B466" s="99"/>
    </row>
    <row r="467" spans="1:2" x14ac:dyDescent="0.2">
      <c r="A467" s="99"/>
      <c r="B467" s="99"/>
    </row>
    <row r="468" spans="1:2" x14ac:dyDescent="0.2">
      <c r="A468" s="99"/>
      <c r="B468" s="99"/>
    </row>
    <row r="469" spans="1:2" x14ac:dyDescent="0.2">
      <c r="A469" s="99"/>
      <c r="B469" s="99"/>
    </row>
    <row r="470" spans="1:2" x14ac:dyDescent="0.2">
      <c r="A470" s="99"/>
      <c r="B470" s="99"/>
    </row>
    <row r="471" spans="1:2" x14ac:dyDescent="0.2">
      <c r="A471" s="99"/>
      <c r="B471" s="99"/>
    </row>
    <row r="472" spans="1:2" x14ac:dyDescent="0.2">
      <c r="A472" s="99"/>
      <c r="B472" s="99"/>
    </row>
    <row r="473" spans="1:2" x14ac:dyDescent="0.2">
      <c r="A473" s="99"/>
      <c r="B473" s="99"/>
    </row>
    <row r="474" spans="1:2" x14ac:dyDescent="0.2">
      <c r="A474" s="99"/>
      <c r="B474" s="99"/>
    </row>
    <row r="475" spans="1:2" x14ac:dyDescent="0.2">
      <c r="A475" s="99"/>
      <c r="B475" s="99"/>
    </row>
    <row r="476" spans="1:2" x14ac:dyDescent="0.2">
      <c r="A476" s="99"/>
      <c r="B476" s="99"/>
    </row>
    <row r="477" spans="1:2" x14ac:dyDescent="0.2">
      <c r="A477" s="99"/>
      <c r="B477" s="99"/>
    </row>
    <row r="478" spans="1:2" x14ac:dyDescent="0.2">
      <c r="A478" s="99"/>
      <c r="B478" s="99"/>
    </row>
    <row r="479" spans="1:2" x14ac:dyDescent="0.2">
      <c r="A479" s="99"/>
      <c r="B479" s="99"/>
    </row>
    <row r="480" spans="1:2" x14ac:dyDescent="0.2">
      <c r="A480" s="99"/>
      <c r="B480" s="99"/>
    </row>
    <row r="481" spans="1:2" x14ac:dyDescent="0.2">
      <c r="A481" s="99"/>
      <c r="B481" s="99"/>
    </row>
    <row r="482" spans="1:2" x14ac:dyDescent="0.2">
      <c r="A482" s="99"/>
      <c r="B482" s="99"/>
    </row>
    <row r="483" spans="1:2" x14ac:dyDescent="0.2">
      <c r="A483" s="99"/>
      <c r="B483" s="99"/>
    </row>
    <row r="484" spans="1:2" x14ac:dyDescent="0.2">
      <c r="A484" s="99"/>
      <c r="B484" s="99"/>
    </row>
    <row r="485" spans="1:2" x14ac:dyDescent="0.2">
      <c r="A485" s="99"/>
      <c r="B485" s="99"/>
    </row>
    <row r="486" spans="1:2" x14ac:dyDescent="0.2">
      <c r="A486" s="99"/>
      <c r="B486" s="99"/>
    </row>
    <row r="487" spans="1:2" x14ac:dyDescent="0.2">
      <c r="A487" s="99"/>
      <c r="B487" s="99"/>
    </row>
    <row r="488" spans="1:2" x14ac:dyDescent="0.2">
      <c r="B488" s="99"/>
    </row>
  </sheetData>
  <mergeCells count="21">
    <mergeCell ref="B68:F68"/>
    <mergeCell ref="P68:S68"/>
    <mergeCell ref="R3:T3"/>
    <mergeCell ref="C61:J61"/>
    <mergeCell ref="L61:S61"/>
    <mergeCell ref="C62:E62"/>
    <mergeCell ref="F62:H62"/>
    <mergeCell ref="I62:J62"/>
    <mergeCell ref="L62:N62"/>
    <mergeCell ref="O62:Q62"/>
    <mergeCell ref="R62:S62"/>
    <mergeCell ref="B1:K1"/>
    <mergeCell ref="A2:A4"/>
    <mergeCell ref="B2:B4"/>
    <mergeCell ref="C2:K2"/>
    <mergeCell ref="L2:T2"/>
    <mergeCell ref="C3:E3"/>
    <mergeCell ref="F3:H3"/>
    <mergeCell ref="I3:K3"/>
    <mergeCell ref="L3:N3"/>
    <mergeCell ref="O3:Q3"/>
  </mergeCells>
  <hyperlinks>
    <hyperlink ref="B68:E68" r:id="rId1" display="Fonte: AgroStat Brasil a partir dos dados da SECEX / MDIC"/>
    <hyperlink ref="B68:F68" r:id="rId2" display="Fonte: AgroStat Brasil a partir dos dados da SECEX / MDIC"/>
  </hyperlinks>
  <printOptions horizontalCentered="1" verticalCentered="1"/>
  <pageMargins left="3.937007874015748E-2" right="3.937007874015748E-2" top="0" bottom="0" header="0" footer="0"/>
  <pageSetup paperSize="9" scale="92" orientation="landscape" r:id="rId3"/>
  <headerFooter alignWithMargins="0">
    <oddHeader xml:space="preserve">&amp;R&amp;"Arial,Negrito"&amp;9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BAL RESUM.</vt:lpstr>
      <vt:lpstr>'BAL RESUM.'!Titulos_de_impressao</vt:lpstr>
    </vt:vector>
  </TitlesOfParts>
  <Company>MAPA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Gastao Giometti</dc:creator>
  <cp:lastModifiedBy>Gastao Giometti</cp:lastModifiedBy>
  <dcterms:created xsi:type="dcterms:W3CDTF">2023-02-15T20:38:57Z</dcterms:created>
  <dcterms:modified xsi:type="dcterms:W3CDTF">2023-02-15T20:40:26Z</dcterms:modified>
</cp:coreProperties>
</file>