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2022\fevereiro\Imprensa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" l="1"/>
  <c r="U61" i="1"/>
  <c r="AB4" i="1"/>
  <c r="AA4" i="1"/>
  <c r="Y4" i="1"/>
  <c r="V4" i="1"/>
  <c r="U4" i="1"/>
  <c r="S4" i="1"/>
  <c r="R4" i="1"/>
  <c r="P4" i="1"/>
  <c r="J4" i="1"/>
  <c r="I4" i="1"/>
  <c r="G4" i="1"/>
  <c r="D4" i="1"/>
  <c r="C4" i="1"/>
  <c r="L2" i="1"/>
  <c r="L61" i="1" s="1"/>
  <c r="C2" i="1"/>
  <c r="C61" i="1" s="1"/>
  <c r="R63" i="1" l="1"/>
  <c r="I63" i="1"/>
  <c r="O63" i="1"/>
  <c r="F63" i="1"/>
  <c r="L63" i="1"/>
  <c r="AA63" i="1"/>
  <c r="X63" i="1"/>
  <c r="U63" i="1"/>
  <c r="L4" i="1"/>
  <c r="AB63" i="1"/>
  <c r="Y63" i="1"/>
  <c r="V63" i="1"/>
  <c r="S63" i="1"/>
  <c r="J63" i="1"/>
  <c r="P63" i="1"/>
  <c r="G63" i="1"/>
  <c r="M63" i="1"/>
  <c r="D63" i="1"/>
  <c r="M4" i="1"/>
  <c r="F4" i="1"/>
  <c r="O4" i="1"/>
  <c r="X4" i="1"/>
  <c r="C63" i="1"/>
  <c r="D70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<sst xmlns="http://schemas.openxmlformats.org/spreadsheetml/2006/main" count="202" uniqueCount="108">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</sst>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  <numFmt numFmtId="169" formatCode="_-* #,##0.0_-;\-* #,##0.0_-;_-* &quot;-&quot;?_-;_-@_-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4" fontId="2" fillId="0" borderId="12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4" fontId="1" fillId="5" borderId="12" xfId="1" applyNumberFormat="1" applyFont="1" applyFill="1" applyBorder="1" applyAlignment="1">
      <alignment vertical="center"/>
    </xf>
    <xf numFmtId="4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4" fontId="1" fillId="5" borderId="15" xfId="1" applyNumberFormat="1" applyFont="1" applyFill="1" applyBorder="1" applyAlignment="1">
      <alignment vertical="center"/>
    </xf>
    <xf numFmtId="4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3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3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9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21" xfId="2" applyFont="1" applyFill="1" applyBorder="1" applyAlignment="1" applyProtection="1">
      <alignment horizontal="left" vertical="center"/>
    </xf>
    <xf numFmtId="0" fontId="2" fillId="0" borderId="21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_Balança Janeiro-02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ito\Desktop\gast&#227;o%20recente\Gast&#227;o%202\nota%20fevereiro%20de%202022\02_2022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Fevereiro/2021</v>
          </cell>
          <cell r="E1" t="str">
            <v>Fevereiro/2022</v>
          </cell>
          <cell r="M1" t="str">
            <v>Fevereiro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Março/20 - Fevereiro/21</v>
          </cell>
          <cell r="E1" t="str">
            <v>Março/21 - Fevereiro/22</v>
          </cell>
          <cell r="M1" t="str">
            <v>Março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71"/>
  <sheetViews>
    <sheetView showGridLines="0" tabSelected="1" topLeftCell="B1" zoomScaleNormal="100" zoomScaleSheetLayoutView="75" workbookViewId="0">
      <selection activeCell="AF57" sqref="AF57"/>
    </sheetView>
  </sheetViews>
  <sheetFormatPr defaultRowHeight="9" x14ac:dyDescent="0.2"/>
  <cols>
    <col min="1" max="1" width="37.42578125" style="2" hidden="1" customWidth="1"/>
    <col min="2" max="2" width="30.42578125" style="2" customWidth="1"/>
    <col min="3" max="4" width="8" style="2" customWidth="1"/>
    <col min="5" max="5" width="5.42578125" style="2" bestFit="1" customWidth="1"/>
    <col min="6" max="7" width="8" style="2" customWidth="1"/>
    <col min="8" max="8" width="5.42578125" style="2" bestFit="1" customWidth="1"/>
    <col min="9" max="10" width="8" style="2" customWidth="1"/>
    <col min="11" max="11" width="5.42578125" style="2" bestFit="1" customWidth="1"/>
    <col min="12" max="13" width="7.85546875" style="2" customWidth="1"/>
    <col min="14" max="14" width="5.42578125" style="2" bestFit="1" customWidth="1"/>
    <col min="15" max="16" width="7.85546875" style="2" customWidth="1"/>
    <col min="17" max="17" width="5.42578125" style="2" bestFit="1" customWidth="1"/>
    <col min="18" max="19" width="7.7109375" style="2" customWidth="1"/>
    <col min="20" max="20" width="5.42578125" style="2" bestFit="1" customWidth="1"/>
    <col min="21" max="22" width="10.28515625" style="2" bestFit="1" customWidth="1"/>
    <col min="23" max="23" width="5.42578125" style="2" bestFit="1" customWidth="1"/>
    <col min="24" max="25" width="10.28515625" style="2" customWidth="1"/>
    <col min="26" max="26" width="5.42578125" style="2" bestFit="1" customWidth="1"/>
    <col min="27" max="28" width="10.28515625" style="2" customWidth="1"/>
    <col min="29" max="29" width="5.42578125" style="2" bestFit="1" customWidth="1"/>
    <col min="30" max="16384" width="9.140625" style="2"/>
  </cols>
  <sheetData>
    <row r="1" spans="1:29" x14ac:dyDescent="0.2">
      <c r="A1" s="1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9" x14ac:dyDescent="0.2">
      <c r="A2" s="103" t="s">
        <v>1</v>
      </c>
      <c r="B2" s="103" t="s">
        <v>2</v>
      </c>
      <c r="C2" s="94" t="str">
        <f>[1]Mês!M1</f>
        <v>Fevereiro</v>
      </c>
      <c r="D2" s="97"/>
      <c r="E2" s="97"/>
      <c r="F2" s="97"/>
      <c r="G2" s="97"/>
      <c r="H2" s="97"/>
      <c r="I2" s="97"/>
      <c r="J2" s="97"/>
      <c r="K2" s="106"/>
      <c r="L2" s="107" t="str">
        <f>"Janeiro"&amp;" - "&amp;C2</f>
        <v>Janeiro - Fevereiro</v>
      </c>
      <c r="M2" s="97"/>
      <c r="N2" s="97"/>
      <c r="O2" s="97"/>
      <c r="P2" s="97"/>
      <c r="Q2" s="97"/>
      <c r="R2" s="97"/>
      <c r="S2" s="97"/>
      <c r="T2" s="97"/>
      <c r="U2" s="107" t="s">
        <v>3</v>
      </c>
      <c r="V2" s="97"/>
      <c r="W2" s="97"/>
      <c r="X2" s="97"/>
      <c r="Y2" s="97"/>
      <c r="Z2" s="97"/>
      <c r="AA2" s="97"/>
      <c r="AB2" s="97"/>
      <c r="AC2" s="97"/>
    </row>
    <row r="3" spans="1:29" x14ac:dyDescent="0.2">
      <c r="A3" s="104"/>
      <c r="B3" s="104"/>
      <c r="C3" s="93" t="s">
        <v>4</v>
      </c>
      <c r="D3" s="93"/>
      <c r="E3" s="93"/>
      <c r="F3" s="93" t="s">
        <v>5</v>
      </c>
      <c r="G3" s="93"/>
      <c r="H3" s="93"/>
      <c r="I3" s="93" t="s">
        <v>6</v>
      </c>
      <c r="J3" s="93"/>
      <c r="K3" s="100"/>
      <c r="L3" s="92" t="s">
        <v>4</v>
      </c>
      <c r="M3" s="93"/>
      <c r="N3" s="93"/>
      <c r="O3" s="93" t="s">
        <v>5</v>
      </c>
      <c r="P3" s="93"/>
      <c r="Q3" s="93"/>
      <c r="R3" s="93" t="s">
        <v>6</v>
      </c>
      <c r="S3" s="93"/>
      <c r="T3" s="100"/>
      <c r="U3" s="92" t="s">
        <v>4</v>
      </c>
      <c r="V3" s="93"/>
      <c r="W3" s="93"/>
      <c r="X3" s="93" t="s">
        <v>5</v>
      </c>
      <c r="Y3" s="93"/>
      <c r="Z3" s="93"/>
      <c r="AA3" s="93" t="s">
        <v>6</v>
      </c>
      <c r="AB3" s="93"/>
      <c r="AC3" s="94"/>
    </row>
    <row r="4" spans="1:29" ht="27" x14ac:dyDescent="0.2">
      <c r="A4" s="105"/>
      <c r="B4" s="105"/>
      <c r="C4" s="3" t="str">
        <f>RIGHT([1]Mês!C1,4)</f>
        <v>2021</v>
      </c>
      <c r="D4" s="3" t="str">
        <f>RIGHT([1]Mês!E1,4)</f>
        <v>2022</v>
      </c>
      <c r="E4" s="4" t="s">
        <v>7</v>
      </c>
      <c r="F4" s="3" t="str">
        <f>$C$4</f>
        <v>2021</v>
      </c>
      <c r="G4" s="3" t="str">
        <f>$D$4</f>
        <v>2022</v>
      </c>
      <c r="H4" s="4" t="s">
        <v>7</v>
      </c>
      <c r="I4" s="3" t="str">
        <f>$C$4</f>
        <v>2021</v>
      </c>
      <c r="J4" s="3" t="str">
        <f>$D$4</f>
        <v>2022</v>
      </c>
      <c r="K4" s="5" t="s">
        <v>7</v>
      </c>
      <c r="L4" s="3" t="str">
        <f>$C$4</f>
        <v>2021</v>
      </c>
      <c r="M4" s="3" t="str">
        <f>$D$4</f>
        <v>2022</v>
      </c>
      <c r="N4" s="4" t="s">
        <v>7</v>
      </c>
      <c r="O4" s="3" t="str">
        <f>$C$4</f>
        <v>2021</v>
      </c>
      <c r="P4" s="3" t="str">
        <f>$D$4</f>
        <v>2022</v>
      </c>
      <c r="Q4" s="4" t="s">
        <v>7</v>
      </c>
      <c r="R4" s="3" t="str">
        <f>$C$4</f>
        <v>2021</v>
      </c>
      <c r="S4" s="3" t="str">
        <f>$D$4</f>
        <v>2022</v>
      </c>
      <c r="T4" s="5" t="s">
        <v>7</v>
      </c>
      <c r="U4" s="6" t="str">
        <f>'[1]12 meses'!C1</f>
        <v>Março/20 - Fevereiro/21</v>
      </c>
      <c r="V4" s="7" t="str">
        <f>'[1]12 meses'!E1</f>
        <v>Março/21 - Fevereiro/22</v>
      </c>
      <c r="W4" s="4" t="s">
        <v>7</v>
      </c>
      <c r="X4" s="7" t="str">
        <f>$U$4</f>
        <v>Março/20 - Fevereiro/21</v>
      </c>
      <c r="Y4" s="7" t="str">
        <f>$V$4</f>
        <v>Março/21 - Fevereiro/22</v>
      </c>
      <c r="Z4" s="4" t="s">
        <v>7</v>
      </c>
      <c r="AA4" s="7" t="str">
        <f>$U$4</f>
        <v>Março/20 - Fevereiro/21</v>
      </c>
      <c r="AB4" s="7" t="str">
        <f>$V$4</f>
        <v>Março/21 - Fevereiro/22</v>
      </c>
      <c r="AC4" s="8" t="s">
        <v>7</v>
      </c>
    </row>
    <row r="5" spans="1:29" x14ac:dyDescent="0.2">
      <c r="A5" s="9" t="s">
        <v>8</v>
      </c>
      <c r="B5" s="9" t="s">
        <v>8</v>
      </c>
      <c r="C5" s="10"/>
      <c r="D5" s="11"/>
      <c r="E5" s="12"/>
      <c r="F5" s="10"/>
      <c r="G5" s="11"/>
      <c r="H5" s="12"/>
      <c r="I5" s="10"/>
      <c r="J5" s="11"/>
      <c r="K5" s="13"/>
      <c r="L5" s="14"/>
      <c r="M5" s="14"/>
      <c r="N5" s="14"/>
      <c r="O5" s="15"/>
      <c r="P5" s="14"/>
      <c r="Q5" s="14"/>
      <c r="R5" s="15"/>
      <c r="S5" s="14"/>
      <c r="T5" s="14"/>
      <c r="U5" s="14"/>
      <c r="V5" s="14"/>
      <c r="W5" s="14"/>
      <c r="X5" s="15"/>
      <c r="Y5" s="14"/>
      <c r="Z5" s="14"/>
      <c r="AA5" s="15"/>
      <c r="AB5" s="14"/>
      <c r="AC5" s="14"/>
    </row>
    <row r="6" spans="1:29" s="1" customFormat="1" x14ac:dyDescent="0.2">
      <c r="A6" s="16" t="s">
        <v>9</v>
      </c>
      <c r="B6" s="16" t="s">
        <v>10</v>
      </c>
      <c r="C6" s="17">
        <v>1589.3768399999999</v>
      </c>
      <c r="D6" s="18">
        <v>4000.7695560000002</v>
      </c>
      <c r="E6" s="19">
        <v>151.71938179242628</v>
      </c>
      <c r="F6" s="20">
        <v>3770.4810309999998</v>
      </c>
      <c r="G6" s="21">
        <v>7970.6789449999997</v>
      </c>
      <c r="H6" s="19">
        <v>111.39687163168226</v>
      </c>
      <c r="I6" s="20">
        <v>421.5315836182495</v>
      </c>
      <c r="J6" s="21">
        <v>501.93585560357809</v>
      </c>
      <c r="K6" s="22">
        <v>19.074317348933189</v>
      </c>
      <c r="L6" s="20">
        <v>2073.4430929999999</v>
      </c>
      <c r="M6" s="21">
        <v>6097.5848040000001</v>
      </c>
      <c r="N6" s="19">
        <v>194.08016186147628</v>
      </c>
      <c r="O6" s="20">
        <v>4853.3608130000002</v>
      </c>
      <c r="P6" s="21">
        <v>12058.741094999999</v>
      </c>
      <c r="Q6" s="19">
        <v>148.46166521763604</v>
      </c>
      <c r="R6" s="20">
        <v>427.21799859721244</v>
      </c>
      <c r="S6" s="21">
        <v>505.6568306726715</v>
      </c>
      <c r="T6" s="19">
        <v>18.360376279327205</v>
      </c>
      <c r="U6" s="20">
        <v>34430.037231000002</v>
      </c>
      <c r="V6" s="21">
        <v>52012.873475</v>
      </c>
      <c r="W6" s="19">
        <v>51.068304475049551</v>
      </c>
      <c r="X6" s="20">
        <v>97772.505667999998</v>
      </c>
      <c r="Y6" s="21">
        <v>112106.043874</v>
      </c>
      <c r="Z6" s="19">
        <v>14.660090899860446</v>
      </c>
      <c r="AA6" s="20">
        <v>352.14436815102124</v>
      </c>
      <c r="AB6" s="21">
        <v>463.96136798350619</v>
      </c>
      <c r="AC6" s="19">
        <v>31.753169990931362</v>
      </c>
    </row>
    <row r="7" spans="1:29" x14ac:dyDescent="0.2">
      <c r="A7" s="23" t="s">
        <v>11</v>
      </c>
      <c r="B7" s="24" t="s">
        <v>12</v>
      </c>
      <c r="C7" s="25">
        <v>1036.1309630000001</v>
      </c>
      <c r="D7" s="26">
        <v>3143.7551790000002</v>
      </c>
      <c r="E7" s="27">
        <v>203.41291702137849</v>
      </c>
      <c r="F7" s="28">
        <v>2645.9919110000001</v>
      </c>
      <c r="G7" s="29">
        <v>6271.7377699999997</v>
      </c>
      <c r="H7" s="27">
        <v>137.02785121628435</v>
      </c>
      <c r="I7" s="28">
        <v>391.58508334532848</v>
      </c>
      <c r="J7" s="29">
        <v>501.25743363150855</v>
      </c>
      <c r="K7" s="30">
        <v>28.007284993913562</v>
      </c>
      <c r="L7" s="28">
        <v>1059.3974780000001</v>
      </c>
      <c r="M7" s="29">
        <v>4385.3458860000001</v>
      </c>
      <c r="N7" s="27">
        <v>313.94717063881848</v>
      </c>
      <c r="O7" s="28">
        <v>2695.4902499999998</v>
      </c>
      <c r="P7" s="29">
        <v>8723.7110740000007</v>
      </c>
      <c r="Q7" s="27">
        <v>223.64098048583188</v>
      </c>
      <c r="R7" s="28">
        <v>393.02589872102124</v>
      </c>
      <c r="S7" s="29">
        <v>502.69270139746027</v>
      </c>
      <c r="T7" s="27">
        <v>27.903200026592412</v>
      </c>
      <c r="U7" s="28">
        <v>27422.455093</v>
      </c>
      <c r="V7" s="29">
        <v>41954.870921000002</v>
      </c>
      <c r="W7" s="27">
        <v>52.994583375977953</v>
      </c>
      <c r="X7" s="28">
        <v>79432.750258999993</v>
      </c>
      <c r="Y7" s="29">
        <v>92128.624614</v>
      </c>
      <c r="Z7" s="27">
        <v>15.98317358218566</v>
      </c>
      <c r="AA7" s="28">
        <v>345.22857390164387</v>
      </c>
      <c r="AB7" s="29">
        <v>455.39452148322289</v>
      </c>
      <c r="AC7" s="27">
        <v>31.911016616187005</v>
      </c>
    </row>
    <row r="8" spans="1:29" x14ac:dyDescent="0.2">
      <c r="A8" s="31" t="s">
        <v>13</v>
      </c>
      <c r="B8" s="32" t="s">
        <v>14</v>
      </c>
      <c r="C8" s="33">
        <v>465.76430199999999</v>
      </c>
      <c r="D8" s="34">
        <v>699.61825199999998</v>
      </c>
      <c r="E8" s="35">
        <v>50.20864608898259</v>
      </c>
      <c r="F8" s="36">
        <v>1040.2340839999999</v>
      </c>
      <c r="G8" s="37">
        <v>1589.389934</v>
      </c>
      <c r="H8" s="35">
        <v>52.791564749381934</v>
      </c>
      <c r="I8" s="36">
        <v>447.74951058035128</v>
      </c>
      <c r="J8" s="37">
        <v>440.18037174759149</v>
      </c>
      <c r="K8" s="38">
        <v>-1.690485115874063</v>
      </c>
      <c r="L8" s="36">
        <v>915.35189800000001</v>
      </c>
      <c r="M8" s="37">
        <v>1346.0184429999999</v>
      </c>
      <c r="N8" s="35">
        <v>47.049287376907792</v>
      </c>
      <c r="O8" s="36">
        <v>2065.1350539999999</v>
      </c>
      <c r="P8" s="37">
        <v>3073.4214299999999</v>
      </c>
      <c r="Q8" s="35">
        <v>48.824234233351028</v>
      </c>
      <c r="R8" s="36">
        <v>443.2406956760708</v>
      </c>
      <c r="S8" s="37">
        <v>437.95440152182448</v>
      </c>
      <c r="T8" s="35">
        <v>-1.1926463896062556</v>
      </c>
      <c r="U8" s="36">
        <v>6217.4673409999996</v>
      </c>
      <c r="V8" s="37">
        <v>7773.7839210000002</v>
      </c>
      <c r="W8" s="35">
        <v>25.031359147431999</v>
      </c>
      <c r="X8" s="36">
        <v>17221.044335999999</v>
      </c>
      <c r="Y8" s="37">
        <v>18157.639114000001</v>
      </c>
      <c r="Z8" s="35">
        <v>5.4386642280577879</v>
      </c>
      <c r="AA8" s="36">
        <v>361.0389253805356</v>
      </c>
      <c r="AB8" s="37">
        <v>428.12746041451032</v>
      </c>
      <c r="AC8" s="35">
        <v>18.582078085697628</v>
      </c>
    </row>
    <row r="9" spans="1:29" x14ac:dyDescent="0.2">
      <c r="A9" s="23" t="s">
        <v>15</v>
      </c>
      <c r="B9" s="24" t="s">
        <v>16</v>
      </c>
      <c r="C9" s="25">
        <v>87.481575000000007</v>
      </c>
      <c r="D9" s="26">
        <v>157.39612500000001</v>
      </c>
      <c r="E9" s="27">
        <v>79.919171551266643</v>
      </c>
      <c r="F9" s="28">
        <v>84.255036000000004</v>
      </c>
      <c r="G9" s="29">
        <v>109.551241</v>
      </c>
      <c r="H9" s="27">
        <v>30.023374507845446</v>
      </c>
      <c r="I9" s="28">
        <v>1038.2949097547119</v>
      </c>
      <c r="J9" s="29">
        <v>1436.7352077736848</v>
      </c>
      <c r="K9" s="30">
        <v>38.374482459237043</v>
      </c>
      <c r="L9" s="28">
        <v>98.693717000000007</v>
      </c>
      <c r="M9" s="29">
        <v>366.22047500000002</v>
      </c>
      <c r="N9" s="27">
        <v>271.06766887703702</v>
      </c>
      <c r="O9" s="28">
        <v>92.735508999999993</v>
      </c>
      <c r="P9" s="29">
        <v>261.60859099999999</v>
      </c>
      <c r="Q9" s="27">
        <v>182.10185485691355</v>
      </c>
      <c r="R9" s="28">
        <v>1064.2494775113601</v>
      </c>
      <c r="S9" s="29">
        <v>1399.8793908109847</v>
      </c>
      <c r="T9" s="27">
        <v>31.536770314838325</v>
      </c>
      <c r="U9" s="28">
        <v>790.11479699999995</v>
      </c>
      <c r="V9" s="29">
        <v>2284.218633</v>
      </c>
      <c r="W9" s="27">
        <v>189.09958928411262</v>
      </c>
      <c r="X9" s="28">
        <v>1118.7110729999999</v>
      </c>
      <c r="Y9" s="29">
        <v>1819.7801460000001</v>
      </c>
      <c r="Z9" s="27">
        <v>62.667572523437443</v>
      </c>
      <c r="AA9" s="28">
        <v>706.27243804889019</v>
      </c>
      <c r="AB9" s="29">
        <v>1255.2168117785368</v>
      </c>
      <c r="AC9" s="27">
        <v>77.724167637934499</v>
      </c>
    </row>
    <row r="10" spans="1:29" s="1" customFormat="1" x14ac:dyDescent="0.2">
      <c r="A10" s="16" t="s">
        <v>17</v>
      </c>
      <c r="B10" s="16" t="s">
        <v>18</v>
      </c>
      <c r="C10" s="17">
        <v>1280.370606</v>
      </c>
      <c r="D10" s="18">
        <v>1799.166287</v>
      </c>
      <c r="E10" s="19">
        <v>40.519180819119804</v>
      </c>
      <c r="F10" s="20">
        <v>565.22121000000004</v>
      </c>
      <c r="G10" s="21">
        <v>632.21125400000005</v>
      </c>
      <c r="H10" s="19">
        <v>11.85200463372562</v>
      </c>
      <c r="I10" s="20">
        <v>2265.2557677373784</v>
      </c>
      <c r="J10" s="21">
        <v>2845.8308447005275</v>
      </c>
      <c r="K10" s="22">
        <v>25.6295595946346</v>
      </c>
      <c r="L10" s="20">
        <v>2428.2574</v>
      </c>
      <c r="M10" s="21">
        <v>3404.4129710000002</v>
      </c>
      <c r="N10" s="19">
        <v>40.199839234506207</v>
      </c>
      <c r="O10" s="20">
        <v>1055.3721599999999</v>
      </c>
      <c r="P10" s="21">
        <v>1225.9017710000001</v>
      </c>
      <c r="Q10" s="19">
        <v>16.158244215955087</v>
      </c>
      <c r="R10" s="20">
        <v>2300.8541366109189</v>
      </c>
      <c r="S10" s="21">
        <v>2777.0683194485737</v>
      </c>
      <c r="T10" s="19">
        <v>20.697278252462461</v>
      </c>
      <c r="U10" s="20">
        <v>16955.000607000002</v>
      </c>
      <c r="V10" s="21">
        <v>20834.840757999998</v>
      </c>
      <c r="W10" s="19">
        <v>22.883161380708984</v>
      </c>
      <c r="X10" s="20">
        <v>7375.2280350000001</v>
      </c>
      <c r="Y10" s="21">
        <v>7916.9695549999997</v>
      </c>
      <c r="Z10" s="19">
        <v>7.3454206084083484</v>
      </c>
      <c r="AA10" s="20">
        <v>2298.912050791932</v>
      </c>
      <c r="AB10" s="21">
        <v>2631.6686723699295</v>
      </c>
      <c r="AC10" s="19">
        <v>14.474525959501982</v>
      </c>
    </row>
    <row r="11" spans="1:29" x14ac:dyDescent="0.2">
      <c r="A11" s="23" t="s">
        <v>19</v>
      </c>
      <c r="B11" s="24" t="s">
        <v>20</v>
      </c>
      <c r="C11" s="25">
        <v>510.57650699999999</v>
      </c>
      <c r="D11" s="26">
        <v>643.10612600000002</v>
      </c>
      <c r="E11" s="27">
        <v>25.956858018929573</v>
      </c>
      <c r="F11" s="28">
        <v>339.64689800000002</v>
      </c>
      <c r="G11" s="29">
        <v>360.00670300000002</v>
      </c>
      <c r="H11" s="27">
        <v>5.9944033406128749</v>
      </c>
      <c r="I11" s="28">
        <v>1503.256794060283</v>
      </c>
      <c r="J11" s="29">
        <v>1786.3726442893483</v>
      </c>
      <c r="K11" s="30">
        <v>18.833498797259509</v>
      </c>
      <c r="L11" s="28">
        <v>934.25628400000005</v>
      </c>
      <c r="M11" s="29">
        <v>1247.9728709999999</v>
      </c>
      <c r="N11" s="27">
        <v>33.579285724130045</v>
      </c>
      <c r="O11" s="28">
        <v>622.40542500000004</v>
      </c>
      <c r="P11" s="29">
        <v>699.74457299999995</v>
      </c>
      <c r="Q11" s="27">
        <v>12.42584734861525</v>
      </c>
      <c r="R11" s="28">
        <v>1501.0413574078343</v>
      </c>
      <c r="S11" s="29">
        <v>1783.4691673986017</v>
      </c>
      <c r="T11" s="27">
        <v>18.815458254827512</v>
      </c>
      <c r="U11" s="28">
        <v>5854.2587009999997</v>
      </c>
      <c r="V11" s="29">
        <v>7802.2380659999999</v>
      </c>
      <c r="W11" s="27">
        <v>33.274569240803366</v>
      </c>
      <c r="X11" s="28">
        <v>4087.319751</v>
      </c>
      <c r="Y11" s="29">
        <v>4544.9225310000002</v>
      </c>
      <c r="Z11" s="27">
        <v>11.195668748158095</v>
      </c>
      <c r="AA11" s="28">
        <v>1432.2977054994785</v>
      </c>
      <c r="AB11" s="29">
        <v>1716.6933017631229</v>
      </c>
      <c r="AC11" s="27">
        <v>19.85589973171593</v>
      </c>
    </row>
    <row r="12" spans="1:29" x14ac:dyDescent="0.2">
      <c r="A12" s="31" t="s">
        <v>21</v>
      </c>
      <c r="B12" s="32" t="s">
        <v>22</v>
      </c>
      <c r="C12" s="33">
        <v>487.83937300000002</v>
      </c>
      <c r="D12" s="34">
        <v>612.54616799999997</v>
      </c>
      <c r="E12" s="35">
        <v>25.563085290370768</v>
      </c>
      <c r="F12" s="36">
        <v>331.48583300000001</v>
      </c>
      <c r="G12" s="37">
        <v>350.10674</v>
      </c>
      <c r="H12" s="35">
        <v>5.6174065815959073</v>
      </c>
      <c r="I12" s="36">
        <v>1471.6748784856816</v>
      </c>
      <c r="J12" s="37">
        <v>1749.5983310689762</v>
      </c>
      <c r="K12" s="38">
        <v>18.884840439028984</v>
      </c>
      <c r="L12" s="36">
        <v>893.15412700000002</v>
      </c>
      <c r="M12" s="37">
        <v>1188.458817</v>
      </c>
      <c r="N12" s="35">
        <v>33.063127748386911</v>
      </c>
      <c r="O12" s="36">
        <v>607.369868</v>
      </c>
      <c r="P12" s="37">
        <v>680.420162</v>
      </c>
      <c r="Q12" s="35">
        <v>12.027316113087117</v>
      </c>
      <c r="R12" s="36">
        <v>1470.5275550482197</v>
      </c>
      <c r="S12" s="37">
        <v>1746.6543223920517</v>
      </c>
      <c r="T12" s="35">
        <v>18.777394982903097</v>
      </c>
      <c r="U12" s="36">
        <v>5602.1513830000004</v>
      </c>
      <c r="V12" s="37">
        <v>7494.4459399999996</v>
      </c>
      <c r="W12" s="35">
        <v>33.777997551838013</v>
      </c>
      <c r="X12" s="36">
        <v>3995.1852950000002</v>
      </c>
      <c r="Y12" s="37">
        <v>4437.222049</v>
      </c>
      <c r="Z12" s="35">
        <v>11.064236608830424</v>
      </c>
      <c r="AA12" s="36">
        <v>1402.2256714879102</v>
      </c>
      <c r="AB12" s="37">
        <v>1688.9950192348374</v>
      </c>
      <c r="AC12" s="35">
        <v>20.451012528007318</v>
      </c>
    </row>
    <row r="13" spans="1:29" x14ac:dyDescent="0.2">
      <c r="A13" s="23" t="s">
        <v>23</v>
      </c>
      <c r="B13" s="24" t="s">
        <v>24</v>
      </c>
      <c r="C13" s="25">
        <v>551.04330000000004</v>
      </c>
      <c r="D13" s="26">
        <v>965.01952600000004</v>
      </c>
      <c r="E13" s="27">
        <v>75.125897728908058</v>
      </c>
      <c r="F13" s="28">
        <v>123.515945</v>
      </c>
      <c r="G13" s="29">
        <v>175.41056699999999</v>
      </c>
      <c r="H13" s="27">
        <v>42.014512377329098</v>
      </c>
      <c r="I13" s="28">
        <v>4461.313071765755</v>
      </c>
      <c r="J13" s="29">
        <v>5501.4902608461443</v>
      </c>
      <c r="K13" s="30">
        <v>23.315494168372595</v>
      </c>
      <c r="L13" s="28">
        <v>1098.915749</v>
      </c>
      <c r="M13" s="29">
        <v>1766.1395210000001</v>
      </c>
      <c r="N13" s="27">
        <v>60.716553803798476</v>
      </c>
      <c r="O13" s="28">
        <v>249.71758</v>
      </c>
      <c r="P13" s="29">
        <v>334.10430200000002</v>
      </c>
      <c r="Q13" s="27">
        <v>33.792863922515991</v>
      </c>
      <c r="R13" s="28">
        <v>4400.6343045611766</v>
      </c>
      <c r="S13" s="29">
        <v>5286.1920975803532</v>
      </c>
      <c r="T13" s="27">
        <v>20.123412483998315</v>
      </c>
      <c r="U13" s="28">
        <v>8399.6152139999995</v>
      </c>
      <c r="V13" s="29">
        <v>9867.6185879999994</v>
      </c>
      <c r="W13" s="27">
        <v>17.477031228206918</v>
      </c>
      <c r="X13" s="28">
        <v>1994.8063440000001</v>
      </c>
      <c r="Y13" s="29">
        <v>1929.5516970000001</v>
      </c>
      <c r="Z13" s="27">
        <v>-3.2712271642945989</v>
      </c>
      <c r="AA13" s="28">
        <v>4210.7421801943092</v>
      </c>
      <c r="AB13" s="29">
        <v>5113.9436187907431</v>
      </c>
      <c r="AC13" s="27">
        <v>21.449934475797193</v>
      </c>
    </row>
    <row r="14" spans="1:29" x14ac:dyDescent="0.2">
      <c r="A14" s="31" t="s">
        <v>25</v>
      </c>
      <c r="B14" s="32" t="s">
        <v>22</v>
      </c>
      <c r="C14" s="33">
        <v>463.474718</v>
      </c>
      <c r="D14" s="34">
        <v>889.47335899999996</v>
      </c>
      <c r="E14" s="35">
        <v>91.914105442100947</v>
      </c>
      <c r="F14" s="36">
        <v>102.10307400000001</v>
      </c>
      <c r="G14" s="37">
        <v>159.10351399999999</v>
      </c>
      <c r="H14" s="35">
        <v>55.826370124762327</v>
      </c>
      <c r="I14" s="36">
        <v>4539.282705631369</v>
      </c>
      <c r="J14" s="37">
        <v>5590.5324567501384</v>
      </c>
      <c r="K14" s="38">
        <v>23.158939843394279</v>
      </c>
      <c r="L14" s="36">
        <v>947.60707200000002</v>
      </c>
      <c r="M14" s="37">
        <v>1617.2768920000001</v>
      </c>
      <c r="N14" s="35">
        <v>70.669567565236591</v>
      </c>
      <c r="O14" s="36">
        <v>209.43051199999999</v>
      </c>
      <c r="P14" s="37">
        <v>299.64702399999999</v>
      </c>
      <c r="Q14" s="35">
        <v>43.07706223819001</v>
      </c>
      <c r="R14" s="36">
        <v>4524.6848845024069</v>
      </c>
      <c r="S14" s="37">
        <v>5397.2733331735017</v>
      </c>
      <c r="T14" s="35">
        <v>19.285065611084118</v>
      </c>
      <c r="U14" s="36">
        <v>7342.4507430000003</v>
      </c>
      <c r="V14" s="37">
        <v>8637.0732840000001</v>
      </c>
      <c r="W14" s="35">
        <v>17.632022145116078</v>
      </c>
      <c r="X14" s="36">
        <v>1706.300735</v>
      </c>
      <c r="Y14" s="37">
        <v>1650.41632</v>
      </c>
      <c r="Z14" s="35">
        <v>-3.2751796827890312</v>
      </c>
      <c r="AA14" s="36">
        <v>4303.139881727825</v>
      </c>
      <c r="AB14" s="37">
        <v>5233.2694359202651</v>
      </c>
      <c r="AC14" s="35">
        <v>21.615136383132594</v>
      </c>
    </row>
    <row r="15" spans="1:29" x14ac:dyDescent="0.2">
      <c r="A15" s="23" t="s">
        <v>26</v>
      </c>
      <c r="B15" s="24" t="s">
        <v>27</v>
      </c>
      <c r="C15" s="25">
        <v>184.14066600000001</v>
      </c>
      <c r="D15" s="26">
        <v>145.03499299999999</v>
      </c>
      <c r="E15" s="27">
        <v>-21.236847812856297</v>
      </c>
      <c r="F15" s="28">
        <v>79.865384000000006</v>
      </c>
      <c r="G15" s="29">
        <v>69.716048000000001</v>
      </c>
      <c r="H15" s="27">
        <v>-12.708053842200274</v>
      </c>
      <c r="I15" s="28">
        <v>2305.6380220997876</v>
      </c>
      <c r="J15" s="29">
        <v>2080.3673925980429</v>
      </c>
      <c r="K15" s="30">
        <v>-9.7704248170138346</v>
      </c>
      <c r="L15" s="28">
        <v>329.34733299999999</v>
      </c>
      <c r="M15" s="29">
        <v>304.32222100000001</v>
      </c>
      <c r="N15" s="27">
        <v>-7.5983952176105767</v>
      </c>
      <c r="O15" s="28">
        <v>141.87961300000001</v>
      </c>
      <c r="P15" s="29">
        <v>143.18235899999999</v>
      </c>
      <c r="Q15" s="27">
        <v>0.91820521106156239</v>
      </c>
      <c r="R15" s="28">
        <v>2321.3154168950264</v>
      </c>
      <c r="S15" s="29">
        <v>2125.4170075518873</v>
      </c>
      <c r="T15" s="27">
        <v>-8.439112061951981</v>
      </c>
      <c r="U15" s="28">
        <v>2266.3667230000001</v>
      </c>
      <c r="V15" s="29">
        <v>2591.676982</v>
      </c>
      <c r="W15" s="27">
        <v>14.353822605080669</v>
      </c>
      <c r="X15" s="28">
        <v>1017.735633</v>
      </c>
      <c r="Y15" s="29">
        <v>1119.3394659999999</v>
      </c>
      <c r="Z15" s="27">
        <v>9.9833227515578002</v>
      </c>
      <c r="AA15" s="28">
        <v>2226.8717430275924</v>
      </c>
      <c r="AB15" s="29">
        <v>2315.3628195219917</v>
      </c>
      <c r="AC15" s="27">
        <v>3.9737841557991649</v>
      </c>
    </row>
    <row r="16" spans="1:29" x14ac:dyDescent="0.2">
      <c r="A16" s="31" t="s">
        <v>28</v>
      </c>
      <c r="B16" s="32" t="s">
        <v>22</v>
      </c>
      <c r="C16" s="33">
        <v>173.252554</v>
      </c>
      <c r="D16" s="34">
        <v>137.91590400000001</v>
      </c>
      <c r="E16" s="35">
        <v>-20.396034104062899</v>
      </c>
      <c r="F16" s="36">
        <v>71.457099999999997</v>
      </c>
      <c r="G16" s="37">
        <v>64.061338000000006</v>
      </c>
      <c r="H16" s="35">
        <v>-10.349933036745107</v>
      </c>
      <c r="I16" s="36">
        <v>2424.5673837869158</v>
      </c>
      <c r="J16" s="37">
        <v>2152.8726733743838</v>
      </c>
      <c r="K16" s="38">
        <v>-11.205904699921099</v>
      </c>
      <c r="L16" s="36">
        <v>310.46776699999998</v>
      </c>
      <c r="M16" s="37">
        <v>288.22160700000001</v>
      </c>
      <c r="N16" s="35">
        <v>-7.1653686355144135</v>
      </c>
      <c r="O16" s="36">
        <v>127.25608</v>
      </c>
      <c r="P16" s="37">
        <v>131.85508300000001</v>
      </c>
      <c r="Q16" s="35">
        <v>3.6139750650813873</v>
      </c>
      <c r="R16" s="36">
        <v>2439.7087117566407</v>
      </c>
      <c r="S16" s="37">
        <v>2185.8968228020453</v>
      </c>
      <c r="T16" s="35">
        <v>-10.403368555086455</v>
      </c>
      <c r="U16" s="36">
        <v>2135.3503329999999</v>
      </c>
      <c r="V16" s="37">
        <v>2452.285316</v>
      </c>
      <c r="W16" s="35">
        <v>14.842294404905987</v>
      </c>
      <c r="X16" s="36">
        <v>911.01140699999996</v>
      </c>
      <c r="Y16" s="37">
        <v>1019.774197</v>
      </c>
      <c r="Z16" s="35">
        <v>11.938685856652498</v>
      </c>
      <c r="AA16" s="36">
        <v>2343.933694564595</v>
      </c>
      <c r="AB16" s="37">
        <v>2404.7336392842662</v>
      </c>
      <c r="AC16" s="35">
        <v>2.5939276721292037</v>
      </c>
    </row>
    <row r="17" spans="1:29" s="1" customFormat="1" x14ac:dyDescent="0.2">
      <c r="A17" s="16" t="s">
        <v>29</v>
      </c>
      <c r="B17" s="39" t="s">
        <v>30</v>
      </c>
      <c r="C17" s="40">
        <v>849.36258199999997</v>
      </c>
      <c r="D17" s="41">
        <v>1175.3469419999999</v>
      </c>
      <c r="E17" s="42">
        <v>38.379882385730049</v>
      </c>
      <c r="F17" s="43">
        <v>1990.1967050000001</v>
      </c>
      <c r="G17" s="44">
        <v>2328.7813259999998</v>
      </c>
      <c r="H17" s="42">
        <v>17.012620920804888</v>
      </c>
      <c r="I17" s="43">
        <v>426.7731827040684</v>
      </c>
      <c r="J17" s="44">
        <v>504.70472640675922</v>
      </c>
      <c r="K17" s="45">
        <v>18.260646840298268</v>
      </c>
      <c r="L17" s="43">
        <v>1674.3817590000001</v>
      </c>
      <c r="M17" s="44">
        <v>2437.6156030000002</v>
      </c>
      <c r="N17" s="42">
        <v>45.583024295237792</v>
      </c>
      <c r="O17" s="43">
        <v>4130.8338569999996</v>
      </c>
      <c r="P17" s="44">
        <v>5056.6241040000004</v>
      </c>
      <c r="Q17" s="42">
        <v>22.411703763664615</v>
      </c>
      <c r="R17" s="43">
        <v>405.33747348919348</v>
      </c>
      <c r="S17" s="44">
        <v>482.06383406505233</v>
      </c>
      <c r="T17" s="42">
        <v>18.929007455291313</v>
      </c>
      <c r="U17" s="43">
        <v>11346.862075999999</v>
      </c>
      <c r="V17" s="44">
        <v>14699.6806</v>
      </c>
      <c r="W17" s="42">
        <v>29.54842053726572</v>
      </c>
      <c r="X17" s="43">
        <v>27181.152988999998</v>
      </c>
      <c r="Y17" s="44">
        <v>29703.144722000001</v>
      </c>
      <c r="Z17" s="42">
        <v>9.2784575180480111</v>
      </c>
      <c r="AA17" s="43">
        <v>417.45330231546785</v>
      </c>
      <c r="AB17" s="44">
        <v>494.88634074197876</v>
      </c>
      <c r="AC17" s="42">
        <v>18.548910260624794</v>
      </c>
    </row>
    <row r="18" spans="1:29" x14ac:dyDescent="0.2">
      <c r="A18" s="31" t="s">
        <v>31</v>
      </c>
      <c r="B18" s="32" t="s">
        <v>32</v>
      </c>
      <c r="C18" s="33">
        <v>389.16466100000002</v>
      </c>
      <c r="D18" s="34">
        <v>479.854784</v>
      </c>
      <c r="E18" s="35">
        <v>23.303791964810493</v>
      </c>
      <c r="F18" s="36">
        <v>1150.162671</v>
      </c>
      <c r="G18" s="37">
        <v>1217.8409650000001</v>
      </c>
      <c r="H18" s="35">
        <v>5.8842367002884588</v>
      </c>
      <c r="I18" s="36">
        <v>338.35619153040659</v>
      </c>
      <c r="J18" s="37">
        <v>394.02089253911731</v>
      </c>
      <c r="K18" s="38">
        <v>16.451509504506401</v>
      </c>
      <c r="L18" s="36">
        <v>792.02625799999998</v>
      </c>
      <c r="M18" s="37">
        <v>1108.682812</v>
      </c>
      <c r="N18" s="35">
        <v>39.980562614124857</v>
      </c>
      <c r="O18" s="36">
        <v>2380.2629929999998</v>
      </c>
      <c r="P18" s="37">
        <v>2844.2552559999999</v>
      </c>
      <c r="Q18" s="35">
        <v>19.49331919895123</v>
      </c>
      <c r="R18" s="36">
        <v>332.74737301265941</v>
      </c>
      <c r="S18" s="37">
        <v>389.79722711638368</v>
      </c>
      <c r="T18" s="35">
        <v>17.145095267680375</v>
      </c>
      <c r="U18" s="36">
        <v>5833.5499200000004</v>
      </c>
      <c r="V18" s="37">
        <v>7049.5154769999999</v>
      </c>
      <c r="W18" s="35">
        <v>20.844349901440438</v>
      </c>
      <c r="X18" s="36">
        <v>16105.58943</v>
      </c>
      <c r="Y18" s="37">
        <v>16726.776092</v>
      </c>
      <c r="Z18" s="35">
        <v>3.8569632282002164</v>
      </c>
      <c r="AA18" s="36">
        <v>362.20654607858086</v>
      </c>
      <c r="AB18" s="37">
        <v>421.45093819792373</v>
      </c>
      <c r="AC18" s="35">
        <v>16.356521647869336</v>
      </c>
    </row>
    <row r="19" spans="1:29" x14ac:dyDescent="0.2">
      <c r="A19" s="23" t="s">
        <v>33</v>
      </c>
      <c r="B19" s="24" t="s">
        <v>34</v>
      </c>
      <c r="C19" s="25">
        <v>339.68165800000003</v>
      </c>
      <c r="D19" s="26">
        <v>474.108701</v>
      </c>
      <c r="E19" s="27">
        <v>39.574419116854401</v>
      </c>
      <c r="F19" s="28">
        <v>693.26229699999999</v>
      </c>
      <c r="G19" s="29">
        <v>891.84441600000002</v>
      </c>
      <c r="H19" s="27">
        <v>28.64458659577156</v>
      </c>
      <c r="I19" s="28">
        <v>489.97566933890249</v>
      </c>
      <c r="J19" s="29">
        <v>531.60471994254215</v>
      </c>
      <c r="K19" s="30">
        <v>8.496146484132062</v>
      </c>
      <c r="L19" s="28">
        <v>635.01745500000004</v>
      </c>
      <c r="M19" s="29">
        <v>916.80624599999999</v>
      </c>
      <c r="N19" s="27">
        <v>44.374967771555184</v>
      </c>
      <c r="O19" s="28">
        <v>1445.784981</v>
      </c>
      <c r="P19" s="29">
        <v>1797.1429559999999</v>
      </c>
      <c r="Q19" s="27">
        <v>24.302228866492825</v>
      </c>
      <c r="R19" s="28">
        <v>439.21984482144796</v>
      </c>
      <c r="S19" s="29">
        <v>510.14653171531</v>
      </c>
      <c r="T19" s="27">
        <v>16.148333853789154</v>
      </c>
      <c r="U19" s="28">
        <v>3817.0461289999998</v>
      </c>
      <c r="V19" s="29">
        <v>5577.8134049999999</v>
      </c>
      <c r="W19" s="27">
        <v>46.129054155845139</v>
      </c>
      <c r="X19" s="28">
        <v>9009.0886370000007</v>
      </c>
      <c r="Y19" s="29">
        <v>10783.921307000001</v>
      </c>
      <c r="Z19" s="27">
        <v>19.700468510331071</v>
      </c>
      <c r="AA19" s="28">
        <v>423.68837546158994</v>
      </c>
      <c r="AB19" s="29">
        <v>517.23424589340789</v>
      </c>
      <c r="AC19" s="27">
        <v>22.078932500780503</v>
      </c>
    </row>
    <row r="20" spans="1:29" x14ac:dyDescent="0.2">
      <c r="A20" s="31" t="s">
        <v>35</v>
      </c>
      <c r="B20" s="32" t="s">
        <v>36</v>
      </c>
      <c r="C20" s="33">
        <v>120.37321900000001</v>
      </c>
      <c r="D20" s="34">
        <v>221.08639299999999</v>
      </c>
      <c r="E20" s="35">
        <v>83.667426057618314</v>
      </c>
      <c r="F20" s="36">
        <v>146.65581</v>
      </c>
      <c r="G20" s="37">
        <v>218.99178499999999</v>
      </c>
      <c r="H20" s="35">
        <v>49.323634024454947</v>
      </c>
      <c r="I20" s="36">
        <v>820.78725009258073</v>
      </c>
      <c r="J20" s="37">
        <v>1009.564778879719</v>
      </c>
      <c r="K20" s="38">
        <v>22.99956886097403</v>
      </c>
      <c r="L20" s="36">
        <v>246.35699500000001</v>
      </c>
      <c r="M20" s="37">
        <v>411.81822499999998</v>
      </c>
      <c r="N20" s="35">
        <v>67.163195427026537</v>
      </c>
      <c r="O20" s="36">
        <v>304.24617799999999</v>
      </c>
      <c r="P20" s="37">
        <v>415.12104699999998</v>
      </c>
      <c r="Q20" s="35">
        <v>36.44248540075332</v>
      </c>
      <c r="R20" s="36">
        <v>809.72913651523345</v>
      </c>
      <c r="S20" s="37">
        <v>992.0437134569089</v>
      </c>
      <c r="T20" s="35">
        <v>22.51550163135887</v>
      </c>
      <c r="U20" s="36">
        <v>1693.0259980000001</v>
      </c>
      <c r="V20" s="37">
        <v>2068.7083459999999</v>
      </c>
      <c r="W20" s="35">
        <v>22.189992855620623</v>
      </c>
      <c r="X20" s="36">
        <v>2064.3085489999999</v>
      </c>
      <c r="Y20" s="37">
        <v>2190.8201829999998</v>
      </c>
      <c r="Z20" s="35">
        <v>6.1285234739392624</v>
      </c>
      <c r="AA20" s="36">
        <v>820.14193024591316</v>
      </c>
      <c r="AB20" s="37">
        <v>944.26204489645238</v>
      </c>
      <c r="AC20" s="35">
        <v>15.133979872645064</v>
      </c>
    </row>
    <row r="21" spans="1:29" s="1" customFormat="1" x14ac:dyDescent="0.2">
      <c r="A21" s="46" t="s">
        <v>37</v>
      </c>
      <c r="B21" s="39" t="s">
        <v>38</v>
      </c>
      <c r="C21" s="40">
        <v>236.77398099999999</v>
      </c>
      <c r="D21" s="41">
        <v>518.20600400000001</v>
      </c>
      <c r="E21" s="42">
        <v>118.86104284406152</v>
      </c>
      <c r="F21" s="43">
        <v>984.77999699999998</v>
      </c>
      <c r="G21" s="44">
        <v>1713.1247579999999</v>
      </c>
      <c r="H21" s="42">
        <v>73.96014980186483</v>
      </c>
      <c r="I21" s="43">
        <v>240.43337773035614</v>
      </c>
      <c r="J21" s="44">
        <v>302.4916904504862</v>
      </c>
      <c r="K21" s="45">
        <v>25.811022290643805</v>
      </c>
      <c r="L21" s="43">
        <v>811.25167999999996</v>
      </c>
      <c r="M21" s="44">
        <v>1452.8379890000001</v>
      </c>
      <c r="N21" s="42">
        <v>79.085976006854025</v>
      </c>
      <c r="O21" s="43">
        <v>3776.3850649999999</v>
      </c>
      <c r="P21" s="44">
        <v>5230.5064469999998</v>
      </c>
      <c r="Q21" s="42">
        <v>38.505643809392609</v>
      </c>
      <c r="R21" s="43">
        <v>214.82228799143923</v>
      </c>
      <c r="S21" s="44">
        <v>277.76239332106883</v>
      </c>
      <c r="T21" s="42">
        <v>29.29868493540009</v>
      </c>
      <c r="U21" s="43">
        <v>7072.2025180000001</v>
      </c>
      <c r="V21" s="44">
        <v>5880.5798189999996</v>
      </c>
      <c r="W21" s="42">
        <v>-16.849385972292374</v>
      </c>
      <c r="X21" s="43">
        <v>37840.015692000001</v>
      </c>
      <c r="Y21" s="44">
        <v>24346.079824</v>
      </c>
      <c r="Z21" s="42">
        <v>-35.66049226256753</v>
      </c>
      <c r="AA21" s="43">
        <v>186.89745204030609</v>
      </c>
      <c r="AB21" s="44">
        <v>241.54113769080033</v>
      </c>
      <c r="AC21" s="42">
        <v>29.237255539850725</v>
      </c>
    </row>
    <row r="22" spans="1:29" x14ac:dyDescent="0.2">
      <c r="A22" s="23" t="s">
        <v>39</v>
      </c>
      <c r="B22" s="32" t="s">
        <v>40</v>
      </c>
      <c r="C22" s="33">
        <v>162.68181100000001</v>
      </c>
      <c r="D22" s="34">
        <v>183.16434000000001</v>
      </c>
      <c r="E22" s="35">
        <v>12.590546462505259</v>
      </c>
      <c r="F22" s="36">
        <v>775.16035199999999</v>
      </c>
      <c r="G22" s="37">
        <v>716.49816199999998</v>
      </c>
      <c r="H22" s="35">
        <v>-7.5677490274941199</v>
      </c>
      <c r="I22" s="36">
        <v>209.86859116344488</v>
      </c>
      <c r="J22" s="37">
        <v>255.63825521718508</v>
      </c>
      <c r="K22" s="38">
        <v>21.808725069343481</v>
      </c>
      <c r="L22" s="36">
        <v>616.97372900000005</v>
      </c>
      <c r="M22" s="37">
        <v>848.37593200000003</v>
      </c>
      <c r="N22" s="35">
        <v>37.506005867552908</v>
      </c>
      <c r="O22" s="36">
        <v>3119.9269730000001</v>
      </c>
      <c r="P22" s="37">
        <v>3447.895649</v>
      </c>
      <c r="Q22" s="35">
        <v>10.512062584741777</v>
      </c>
      <c r="R22" s="36">
        <v>197.75261867964241</v>
      </c>
      <c r="S22" s="37">
        <v>246.05615087163562</v>
      </c>
      <c r="T22" s="35">
        <v>24.426241490255318</v>
      </c>
      <c r="U22" s="36">
        <v>5985.5524509999996</v>
      </c>
      <c r="V22" s="37">
        <v>4329.0589239999999</v>
      </c>
      <c r="W22" s="35">
        <v>-27.674864443352277</v>
      </c>
      <c r="X22" s="36">
        <v>35094.945219000001</v>
      </c>
      <c r="Y22" s="37">
        <v>20728.256592999998</v>
      </c>
      <c r="Z22" s="35">
        <v>-40.9366321455947</v>
      </c>
      <c r="AA22" s="36">
        <v>170.55312135832855</v>
      </c>
      <c r="AB22" s="37">
        <v>208.84819254224871</v>
      </c>
      <c r="AC22" s="35">
        <v>22.453456658505246</v>
      </c>
    </row>
    <row r="23" spans="1:29" s="1" customFormat="1" x14ac:dyDescent="0.2">
      <c r="A23" s="16" t="s">
        <v>41</v>
      </c>
      <c r="B23" s="39" t="s">
        <v>42</v>
      </c>
      <c r="C23" s="40">
        <v>659.09443599999997</v>
      </c>
      <c r="D23" s="41">
        <v>705.17133200000001</v>
      </c>
      <c r="E23" s="42">
        <v>6.9909399144131301</v>
      </c>
      <c r="F23" s="43">
        <v>1948.736529</v>
      </c>
      <c r="G23" s="44">
        <v>1779.8994540000001</v>
      </c>
      <c r="H23" s="42">
        <v>-8.6639251888319215</v>
      </c>
      <c r="I23" s="43">
        <v>338.21628844727218</v>
      </c>
      <c r="J23" s="44">
        <v>396.18604883284604</v>
      </c>
      <c r="K23" s="45">
        <v>17.13984877893051</v>
      </c>
      <c r="L23" s="43">
        <v>1355.273494</v>
      </c>
      <c r="M23" s="44">
        <v>1288.2848819999999</v>
      </c>
      <c r="N23" s="42">
        <v>-4.942811343730158</v>
      </c>
      <c r="O23" s="43">
        <v>4102.9975510000004</v>
      </c>
      <c r="P23" s="44">
        <v>3209.8162440000001</v>
      </c>
      <c r="Q23" s="42">
        <v>-21.76899439733544</v>
      </c>
      <c r="R23" s="43">
        <v>330.31301558288453</v>
      </c>
      <c r="S23" s="44">
        <v>401.35782987831368</v>
      </c>
      <c r="T23" s="42">
        <v>21.508330263662302</v>
      </c>
      <c r="U23" s="43">
        <v>10319.059235000001</v>
      </c>
      <c r="V23" s="44">
        <v>10199.637747999999</v>
      </c>
      <c r="W23" s="42">
        <v>-1.1572904494524971</v>
      </c>
      <c r="X23" s="43">
        <v>33838.922847000002</v>
      </c>
      <c r="Y23" s="44">
        <v>27969.869581999999</v>
      </c>
      <c r="Z23" s="42">
        <v>-17.344090092750463</v>
      </c>
      <c r="AA23" s="43">
        <v>304.94644530078</v>
      </c>
      <c r="AB23" s="44">
        <v>364.66518794796144</v>
      </c>
      <c r="AC23" s="42">
        <v>19.583354247096942</v>
      </c>
    </row>
    <row r="24" spans="1:29" x14ac:dyDescent="0.2">
      <c r="A24" s="23" t="s">
        <v>43</v>
      </c>
      <c r="B24" s="32" t="s">
        <v>44</v>
      </c>
      <c r="C24" s="33">
        <v>587.51168299999995</v>
      </c>
      <c r="D24" s="34">
        <v>650.99424099999999</v>
      </c>
      <c r="E24" s="35">
        <v>10.805326912962855</v>
      </c>
      <c r="F24" s="36">
        <v>1822.1091039999999</v>
      </c>
      <c r="G24" s="37">
        <v>1717.2025860000001</v>
      </c>
      <c r="H24" s="35">
        <v>-5.757422416127711</v>
      </c>
      <c r="I24" s="36">
        <v>322.4349638066459</v>
      </c>
      <c r="J24" s="37">
        <v>379.10159599538355</v>
      </c>
      <c r="K24" s="38">
        <v>17.574592879052297</v>
      </c>
      <c r="L24" s="36">
        <v>1196.2967229999999</v>
      </c>
      <c r="M24" s="37">
        <v>1164.7110070000001</v>
      </c>
      <c r="N24" s="35">
        <v>-2.6402911077772706</v>
      </c>
      <c r="O24" s="36">
        <v>3821.0746140000001</v>
      </c>
      <c r="P24" s="37">
        <v>3061.975203</v>
      </c>
      <c r="Q24" s="35">
        <v>-19.866123739608298</v>
      </c>
      <c r="R24" s="36">
        <v>313.07860846707871</v>
      </c>
      <c r="S24" s="37">
        <v>380.37898081567192</v>
      </c>
      <c r="T24" s="35">
        <v>21.496317706953793</v>
      </c>
      <c r="U24" s="36">
        <v>9085.7773429999997</v>
      </c>
      <c r="V24" s="37">
        <v>9154.8206979999995</v>
      </c>
      <c r="W24" s="35">
        <v>0.75990586598726484</v>
      </c>
      <c r="X24" s="36">
        <v>31568.670716000001</v>
      </c>
      <c r="Y24" s="37">
        <v>26495.781514999999</v>
      </c>
      <c r="Z24" s="35">
        <v>-16.06937855140318</v>
      </c>
      <c r="AA24" s="36">
        <v>287.8099437489156</v>
      </c>
      <c r="AB24" s="37">
        <v>345.51993466647514</v>
      </c>
      <c r="AC24" s="35">
        <v>20.051423576909322</v>
      </c>
    </row>
    <row r="25" spans="1:29" x14ac:dyDescent="0.2">
      <c r="A25" s="31" t="s">
        <v>45</v>
      </c>
      <c r="B25" s="24" t="s">
        <v>46</v>
      </c>
      <c r="C25" s="25">
        <v>70.659938999999994</v>
      </c>
      <c r="D25" s="26">
        <v>52.41133</v>
      </c>
      <c r="E25" s="27">
        <v>-25.825962006562154</v>
      </c>
      <c r="F25" s="28">
        <v>124.487848</v>
      </c>
      <c r="G25" s="29">
        <v>59.386132000000003</v>
      </c>
      <c r="H25" s="27">
        <v>-52.2956393301939</v>
      </c>
      <c r="I25" s="28">
        <v>567.60511274963949</v>
      </c>
      <c r="J25" s="29">
        <v>882.55167048091289</v>
      </c>
      <c r="K25" s="30">
        <v>55.486913464465346</v>
      </c>
      <c r="L25" s="28">
        <v>156.60666800000001</v>
      </c>
      <c r="M25" s="29">
        <v>120.481601</v>
      </c>
      <c r="N25" s="27">
        <v>-23.067387526564332</v>
      </c>
      <c r="O25" s="28">
        <v>275.95318300000002</v>
      </c>
      <c r="P25" s="29">
        <v>141.873266</v>
      </c>
      <c r="Q25" s="27">
        <v>-48.587921886735408</v>
      </c>
      <c r="R25" s="28">
        <v>567.51172897324398</v>
      </c>
      <c r="S25" s="29">
        <v>849.21990165504474</v>
      </c>
      <c r="T25" s="27">
        <v>49.639180707590654</v>
      </c>
      <c r="U25" s="28">
        <v>1218.666884</v>
      </c>
      <c r="V25" s="29">
        <v>1025.014917</v>
      </c>
      <c r="W25" s="27">
        <v>-15.890475858700693</v>
      </c>
      <c r="X25" s="28">
        <v>2230.458232</v>
      </c>
      <c r="Y25" s="29">
        <v>1428.1400450000001</v>
      </c>
      <c r="Z25" s="27">
        <v>-35.971002527161424</v>
      </c>
      <c r="AA25" s="28">
        <v>546.37511992647796</v>
      </c>
      <c r="AB25" s="29">
        <v>717.72717289780906</v>
      </c>
      <c r="AC25" s="27">
        <v>31.361613426758673</v>
      </c>
    </row>
    <row r="26" spans="1:29" s="1" customFormat="1" x14ac:dyDescent="0.2">
      <c r="A26" s="47" t="s">
        <v>47</v>
      </c>
      <c r="B26" s="46" t="s">
        <v>48</v>
      </c>
      <c r="C26" s="17">
        <v>453.87726500000002</v>
      </c>
      <c r="D26" s="18">
        <v>880.76860499999998</v>
      </c>
      <c r="E26" s="19">
        <v>94.054356302688987</v>
      </c>
      <c r="F26" s="20">
        <v>198.94138699999999</v>
      </c>
      <c r="G26" s="21">
        <v>216.18901500000001</v>
      </c>
      <c r="H26" s="19">
        <v>8.6697033031141189</v>
      </c>
      <c r="I26" s="20">
        <v>2281.4622530001766</v>
      </c>
      <c r="J26" s="21">
        <v>4074.0673387128386</v>
      </c>
      <c r="K26" s="22">
        <v>78.57263837503092</v>
      </c>
      <c r="L26" s="20">
        <v>963.76148599999999</v>
      </c>
      <c r="M26" s="21">
        <v>1600.427179</v>
      </c>
      <c r="N26" s="19">
        <v>66.060503791495151</v>
      </c>
      <c r="O26" s="20">
        <v>429.151318</v>
      </c>
      <c r="P26" s="21">
        <v>403.89485999999999</v>
      </c>
      <c r="Q26" s="19">
        <v>-5.8852104003092043</v>
      </c>
      <c r="R26" s="20">
        <v>2245.7381477737881</v>
      </c>
      <c r="S26" s="21">
        <v>3962.4846401858149</v>
      </c>
      <c r="T26" s="19">
        <v>76.444642226603605</v>
      </c>
      <c r="U26" s="20">
        <v>5669.9160229999998</v>
      </c>
      <c r="V26" s="21">
        <v>7010.1420859999998</v>
      </c>
      <c r="W26" s="19">
        <v>23.637494057467112</v>
      </c>
      <c r="X26" s="20">
        <v>2558.9772360000002</v>
      </c>
      <c r="Y26" s="21">
        <v>2361.9101820000001</v>
      </c>
      <c r="Z26" s="19">
        <v>-7.7010084821246938</v>
      </c>
      <c r="AA26" s="20">
        <v>2215.6961551806471</v>
      </c>
      <c r="AB26" s="21">
        <v>2967.9968948116416</v>
      </c>
      <c r="AC26" s="19">
        <v>33.953244801729539</v>
      </c>
    </row>
    <row r="27" spans="1:29" x14ac:dyDescent="0.2">
      <c r="A27" s="48" t="s">
        <v>49</v>
      </c>
      <c r="B27" s="24" t="s">
        <v>50</v>
      </c>
      <c r="C27" s="25">
        <v>413.54503799999998</v>
      </c>
      <c r="D27" s="26">
        <v>828.048405</v>
      </c>
      <c r="E27" s="27">
        <v>100.23173509822163</v>
      </c>
      <c r="F27" s="28">
        <v>191.09941499999999</v>
      </c>
      <c r="G27" s="26">
        <v>208.51154600000001</v>
      </c>
      <c r="H27" s="27">
        <v>9.1115564116195813</v>
      </c>
      <c r="I27" s="28">
        <v>2164.03089460007</v>
      </c>
      <c r="J27" s="29">
        <v>3971.2352667511273</v>
      </c>
      <c r="K27" s="30">
        <v>83.511024572735721</v>
      </c>
      <c r="L27" s="28">
        <v>880.08505100000002</v>
      </c>
      <c r="M27" s="29">
        <v>1487.509014</v>
      </c>
      <c r="N27" s="27">
        <v>69.018779754276267</v>
      </c>
      <c r="O27" s="28">
        <v>413.06575199999997</v>
      </c>
      <c r="P27" s="29">
        <v>386.60517700000003</v>
      </c>
      <c r="Q27" s="27">
        <v>-6.4058990298474168</v>
      </c>
      <c r="R27" s="28">
        <v>2130.6173332908029</v>
      </c>
      <c r="S27" s="29">
        <v>3847.6179381322663</v>
      </c>
      <c r="T27" s="27">
        <v>80.587000678789366</v>
      </c>
      <c r="U27" s="28">
        <v>5115.1682970000002</v>
      </c>
      <c r="V27" s="29">
        <v>6412.1092189999999</v>
      </c>
      <c r="W27" s="27">
        <v>25.354804508790927</v>
      </c>
      <c r="X27" s="28">
        <v>2453.6510830000002</v>
      </c>
      <c r="Y27" s="29">
        <v>2256.312465</v>
      </c>
      <c r="Z27" s="27">
        <v>-8.0426520040787768</v>
      </c>
      <c r="AA27" s="28">
        <v>2084.7170701817345</v>
      </c>
      <c r="AB27" s="29">
        <v>2841.8533862064178</v>
      </c>
      <c r="AC27" s="27">
        <v>36.318420703423328</v>
      </c>
    </row>
    <row r="28" spans="1:29" x14ac:dyDescent="0.2">
      <c r="A28" s="23" t="s">
        <v>51</v>
      </c>
      <c r="B28" s="32" t="s">
        <v>52</v>
      </c>
      <c r="C28" s="33">
        <v>35.494791999999997</v>
      </c>
      <c r="D28" s="34">
        <v>47.810299999999998</v>
      </c>
      <c r="E28" s="35">
        <v>34.696661977903688</v>
      </c>
      <c r="F28" s="36">
        <v>6.4163139999999999</v>
      </c>
      <c r="G28" s="37">
        <v>6.8371909999999998</v>
      </c>
      <c r="H28" s="35">
        <v>6.5594825939004897</v>
      </c>
      <c r="I28" s="36">
        <v>5531.9599383695995</v>
      </c>
      <c r="J28" s="37">
        <v>6992.6816436750123</v>
      </c>
      <c r="K28" s="38">
        <v>26.405138894334112</v>
      </c>
      <c r="L28" s="36">
        <v>74.981944999999996</v>
      </c>
      <c r="M28" s="37">
        <v>101.960352</v>
      </c>
      <c r="N28" s="35">
        <v>35.979870887585008</v>
      </c>
      <c r="O28" s="36">
        <v>13.741524</v>
      </c>
      <c r="P28" s="37">
        <v>15.378795999999999</v>
      </c>
      <c r="Q28" s="35">
        <v>11.914777429344813</v>
      </c>
      <c r="R28" s="36">
        <v>5456.5960078372673</v>
      </c>
      <c r="S28" s="37">
        <v>6629.9307175932372</v>
      </c>
      <c r="T28" s="35">
        <v>21.503052600388941</v>
      </c>
      <c r="U28" s="36">
        <v>494.07075099999997</v>
      </c>
      <c r="V28" s="37">
        <v>519.77472999999998</v>
      </c>
      <c r="W28" s="35">
        <v>5.2024895114667569</v>
      </c>
      <c r="X28" s="36">
        <v>89.314233000000002</v>
      </c>
      <c r="Y28" s="37">
        <v>89.835435000000004</v>
      </c>
      <c r="Z28" s="35">
        <v>0.58355984538320804</v>
      </c>
      <c r="AA28" s="36">
        <v>5531.8254930320008</v>
      </c>
      <c r="AB28" s="37">
        <v>5785.8542122047938</v>
      </c>
      <c r="AC28" s="35">
        <v>4.5921318286842761</v>
      </c>
    </row>
    <row r="29" spans="1:29" s="1" customFormat="1" x14ac:dyDescent="0.2">
      <c r="A29" s="46" t="s">
        <v>53</v>
      </c>
      <c r="B29" s="39" t="s">
        <v>54</v>
      </c>
      <c r="C29" s="40">
        <v>406.47549700000002</v>
      </c>
      <c r="D29" s="41">
        <v>361.78343799999999</v>
      </c>
      <c r="E29" s="42">
        <v>-10.995019215143497</v>
      </c>
      <c r="F29" s="43">
        <v>248.160304</v>
      </c>
      <c r="G29" s="44">
        <v>178.06657799999999</v>
      </c>
      <c r="H29" s="42">
        <v>-28.245341769084874</v>
      </c>
      <c r="I29" s="43">
        <v>1637.9553476046678</v>
      </c>
      <c r="J29" s="44">
        <v>2031.7312887317912</v>
      </c>
      <c r="K29" s="45">
        <v>24.040700602918029</v>
      </c>
      <c r="L29" s="43">
        <v>856.20457299999998</v>
      </c>
      <c r="M29" s="44">
        <v>778.00026700000001</v>
      </c>
      <c r="N29" s="42">
        <v>-9.1338341870780937</v>
      </c>
      <c r="O29" s="43">
        <v>534.54548399999999</v>
      </c>
      <c r="P29" s="44">
        <v>391.82828799999999</v>
      </c>
      <c r="Q29" s="42">
        <v>-26.698793698910006</v>
      </c>
      <c r="R29" s="43">
        <v>1601.7431605502068</v>
      </c>
      <c r="S29" s="44">
        <v>1985.5643168877077</v>
      </c>
      <c r="T29" s="42">
        <v>23.962715483402253</v>
      </c>
      <c r="U29" s="43">
        <v>3570.0476229999999</v>
      </c>
      <c r="V29" s="44">
        <v>3777.7140899999999</v>
      </c>
      <c r="W29" s="42">
        <v>5.8169102748689028</v>
      </c>
      <c r="X29" s="43">
        <v>2295.6522089999999</v>
      </c>
      <c r="Y29" s="44">
        <v>2046.579187</v>
      </c>
      <c r="Z29" s="42">
        <v>-10.849771625837768</v>
      </c>
      <c r="AA29" s="43">
        <v>1555.1343574622458</v>
      </c>
      <c r="AB29" s="44">
        <v>1845.8675403308496</v>
      </c>
      <c r="AC29" s="42">
        <v>18.695052390395283</v>
      </c>
    </row>
    <row r="30" spans="1:29" x14ac:dyDescent="0.2">
      <c r="A30" s="23"/>
      <c r="B30" s="32" t="s">
        <v>55</v>
      </c>
      <c r="C30" s="33">
        <v>377.62966</v>
      </c>
      <c r="D30" s="34">
        <v>320.91755999999998</v>
      </c>
      <c r="E30" s="35">
        <v>-15.017914641556496</v>
      </c>
      <c r="F30" s="36">
        <v>235.50896900000001</v>
      </c>
      <c r="G30" s="37">
        <v>166.88885099999999</v>
      </c>
      <c r="H30" s="35">
        <v>-29.136944674068875</v>
      </c>
      <c r="I30" s="36">
        <v>1603.4619046716646</v>
      </c>
      <c r="J30" s="37">
        <v>1922.941874649254</v>
      </c>
      <c r="K30" s="38">
        <v>19.924387916344564</v>
      </c>
      <c r="L30" s="36">
        <v>802.89520300000004</v>
      </c>
      <c r="M30" s="37">
        <v>701.62533499999995</v>
      </c>
      <c r="N30" s="35">
        <v>-12.613086691962728</v>
      </c>
      <c r="O30" s="36">
        <v>509.49618900000002</v>
      </c>
      <c r="P30" s="37">
        <v>366.30208499999998</v>
      </c>
      <c r="Q30" s="35">
        <v>-28.105039270470389</v>
      </c>
      <c r="R30" s="36">
        <v>1575.861057127554</v>
      </c>
      <c r="S30" s="37">
        <v>1915.4281772652209</v>
      </c>
      <c r="T30" s="35">
        <v>21.548036776581213</v>
      </c>
      <c r="U30" s="36">
        <v>3276.7055289999998</v>
      </c>
      <c r="V30" s="37">
        <v>3304.7473009999999</v>
      </c>
      <c r="W30" s="35">
        <v>0.8557916404699828</v>
      </c>
      <c r="X30" s="36">
        <v>2156.1710990000001</v>
      </c>
      <c r="Y30" s="37">
        <v>1873.4109100000001</v>
      </c>
      <c r="Z30" s="35">
        <v>-13.113995875890371</v>
      </c>
      <c r="AA30" s="36">
        <v>1519.6871577212435</v>
      </c>
      <c r="AB30" s="37">
        <v>1764.0269325644099</v>
      </c>
      <c r="AC30" s="35">
        <v>16.07829437800552</v>
      </c>
    </row>
    <row r="31" spans="1:29" s="1" customFormat="1" x14ac:dyDescent="0.2">
      <c r="A31" s="46" t="s">
        <v>56</v>
      </c>
      <c r="B31" s="39" t="s">
        <v>57</v>
      </c>
      <c r="C31" s="40">
        <v>139.19813500000001</v>
      </c>
      <c r="D31" s="41">
        <v>146.99967100000001</v>
      </c>
      <c r="E31" s="42">
        <v>5.6046268148635781</v>
      </c>
      <c r="F31" s="43">
        <v>43.969287000000001</v>
      </c>
      <c r="G31" s="44">
        <v>40.290109000000001</v>
      </c>
      <c r="H31" s="42">
        <v>-8.3676089630473243</v>
      </c>
      <c r="I31" s="43">
        <v>3165.8037802614358</v>
      </c>
      <c r="J31" s="44">
        <v>3648.5299903259138</v>
      </c>
      <c r="K31" s="45">
        <v>15.248140553569423</v>
      </c>
      <c r="L31" s="43">
        <v>285.13692099999997</v>
      </c>
      <c r="M31" s="44">
        <v>386.30991499999999</v>
      </c>
      <c r="N31" s="42">
        <v>35.48224959615105</v>
      </c>
      <c r="O31" s="43">
        <v>85.376169000000004</v>
      </c>
      <c r="P31" s="44">
        <v>111.919653</v>
      </c>
      <c r="Q31" s="42">
        <v>31.090038720289726</v>
      </c>
      <c r="R31" s="43">
        <v>3339.7717927587023</v>
      </c>
      <c r="S31" s="44">
        <v>3451.6718435501225</v>
      </c>
      <c r="T31" s="42">
        <v>3.3505298485974944</v>
      </c>
      <c r="U31" s="43">
        <v>1695.152495</v>
      </c>
      <c r="V31" s="44">
        <v>1565.348778</v>
      </c>
      <c r="W31" s="42">
        <v>-7.657347488374489</v>
      </c>
      <c r="X31" s="43">
        <v>542.142651</v>
      </c>
      <c r="Y31" s="44">
        <v>490.97205500000001</v>
      </c>
      <c r="Z31" s="42">
        <v>-9.438585196278904</v>
      </c>
      <c r="AA31" s="43">
        <v>3126.7646843007747</v>
      </c>
      <c r="AB31" s="44">
        <v>3188.2645092702883</v>
      </c>
      <c r="AC31" s="42">
        <v>1.966883701811617</v>
      </c>
    </row>
    <row r="32" spans="1:29" s="1" customFormat="1" x14ac:dyDescent="0.2">
      <c r="A32" s="47" t="s">
        <v>58</v>
      </c>
      <c r="B32" s="46" t="s">
        <v>59</v>
      </c>
      <c r="C32" s="17">
        <v>98.271766999999997</v>
      </c>
      <c r="D32" s="18">
        <v>126.889982</v>
      </c>
      <c r="E32" s="19">
        <v>29.121502414828871</v>
      </c>
      <c r="F32" s="20">
        <v>123.638268</v>
      </c>
      <c r="G32" s="21">
        <v>172.543452</v>
      </c>
      <c r="H32" s="19">
        <v>39.555054265237686</v>
      </c>
      <c r="I32" s="20">
        <v>794.83293149981682</v>
      </c>
      <c r="J32" s="21">
        <v>735.4088522582706</v>
      </c>
      <c r="K32" s="22">
        <v>-7.4762980856134647</v>
      </c>
      <c r="L32" s="20">
        <v>260.780216</v>
      </c>
      <c r="M32" s="21">
        <v>300.81024600000001</v>
      </c>
      <c r="N32" s="19">
        <v>15.35010232524694</v>
      </c>
      <c r="O32" s="20">
        <v>345.00583</v>
      </c>
      <c r="P32" s="21">
        <v>395.34719899999999</v>
      </c>
      <c r="Q32" s="19">
        <v>14.591454584984831</v>
      </c>
      <c r="R32" s="20">
        <v>755.87191091814293</v>
      </c>
      <c r="S32" s="21">
        <v>760.87612802335798</v>
      </c>
      <c r="T32" s="19">
        <v>0.66204564992189407</v>
      </c>
      <c r="U32" s="20">
        <v>1619.1576010000001</v>
      </c>
      <c r="V32" s="21">
        <v>1905.470493</v>
      </c>
      <c r="W32" s="19">
        <v>17.682830369518786</v>
      </c>
      <c r="X32" s="20">
        <v>2193.4066760000001</v>
      </c>
      <c r="Y32" s="21">
        <v>2474.0655099999999</v>
      </c>
      <c r="Z32" s="19">
        <v>12.795567601345258</v>
      </c>
      <c r="AA32" s="20">
        <v>738.19306684739934</v>
      </c>
      <c r="AB32" s="21">
        <v>770.17786525790098</v>
      </c>
      <c r="AC32" s="19">
        <v>4.3328500153894778</v>
      </c>
    </row>
    <row r="33" spans="1:29" s="1" customFormat="1" x14ac:dyDescent="0.2">
      <c r="A33" s="46" t="s">
        <v>60</v>
      </c>
      <c r="B33" s="39" t="s">
        <v>61</v>
      </c>
      <c r="C33" s="40">
        <v>134.210984</v>
      </c>
      <c r="D33" s="41">
        <v>155.15239500000001</v>
      </c>
      <c r="E33" s="42">
        <v>15.603351064023219</v>
      </c>
      <c r="F33" s="43">
        <v>39.201206999999997</v>
      </c>
      <c r="G33" s="44">
        <v>26.928443999999999</v>
      </c>
      <c r="H33" s="42">
        <v>-31.30710490623413</v>
      </c>
      <c r="I33" s="43">
        <v>3423.6441750377739</v>
      </c>
      <c r="J33" s="44">
        <v>5761.6546652305651</v>
      </c>
      <c r="K33" s="45">
        <v>68.290113418898017</v>
      </c>
      <c r="L33" s="43">
        <v>258.71843200000001</v>
      </c>
      <c r="M33" s="44">
        <v>294.71015699999998</v>
      </c>
      <c r="N33" s="42">
        <v>13.911542645712993</v>
      </c>
      <c r="O33" s="43">
        <v>78.226112999999998</v>
      </c>
      <c r="P33" s="44">
        <v>58.766081</v>
      </c>
      <c r="Q33" s="42">
        <v>-24.876644452473307</v>
      </c>
      <c r="R33" s="43">
        <v>3307.3154484871316</v>
      </c>
      <c r="S33" s="44">
        <v>5014.9704044412965</v>
      </c>
      <c r="T33" s="42">
        <v>51.632660462892922</v>
      </c>
      <c r="U33" s="43">
        <v>1262.5671649999999</v>
      </c>
      <c r="V33" s="44">
        <v>1797.672327</v>
      </c>
      <c r="W33" s="42">
        <v>42.382312548101162</v>
      </c>
      <c r="X33" s="43">
        <v>467.98140000000001</v>
      </c>
      <c r="Y33" s="44">
        <v>389.28993700000001</v>
      </c>
      <c r="Z33" s="42">
        <v>-16.815083462718817</v>
      </c>
      <c r="AA33" s="43">
        <v>2697.9003118500009</v>
      </c>
      <c r="AB33" s="44">
        <v>4617.8237764209143</v>
      </c>
      <c r="AC33" s="42">
        <v>71.163617726645569</v>
      </c>
    </row>
    <row r="34" spans="1:29" s="1" customFormat="1" x14ac:dyDescent="0.2">
      <c r="A34" s="47" t="s">
        <v>62</v>
      </c>
      <c r="B34" s="46" t="s">
        <v>63</v>
      </c>
      <c r="C34" s="17">
        <v>64.219926999999998</v>
      </c>
      <c r="D34" s="18">
        <v>73.781745000000001</v>
      </c>
      <c r="E34" s="19">
        <v>14.889176065242182</v>
      </c>
      <c r="F34" s="20">
        <v>75.438806</v>
      </c>
      <c r="G34" s="21">
        <v>87.459264000000005</v>
      </c>
      <c r="H34" s="19">
        <v>15.934051236176794</v>
      </c>
      <c r="I34" s="20">
        <v>851.28504022187201</v>
      </c>
      <c r="J34" s="21">
        <v>843.61269036062311</v>
      </c>
      <c r="K34" s="22">
        <v>-0.90126684937976709</v>
      </c>
      <c r="L34" s="20">
        <v>132.75646699999999</v>
      </c>
      <c r="M34" s="21">
        <v>146.75910300000001</v>
      </c>
      <c r="N34" s="19">
        <v>10.547611213546393</v>
      </c>
      <c r="O34" s="20">
        <v>160.461264</v>
      </c>
      <c r="P34" s="21">
        <v>175.19444999999999</v>
      </c>
      <c r="Q34" s="19">
        <v>9.1817711220322895</v>
      </c>
      <c r="R34" s="20">
        <v>827.34277227181747</v>
      </c>
      <c r="S34" s="21">
        <v>837.69264951030141</v>
      </c>
      <c r="T34" s="19">
        <v>1.2509781417518129</v>
      </c>
      <c r="U34" s="20">
        <v>1006.624794</v>
      </c>
      <c r="V34" s="21">
        <v>1232.186074</v>
      </c>
      <c r="W34" s="19">
        <v>22.40768172455725</v>
      </c>
      <c r="X34" s="20">
        <v>1051.4114589999999</v>
      </c>
      <c r="Y34" s="21">
        <v>1260.0091500000001</v>
      </c>
      <c r="Z34" s="19">
        <v>19.839777207526144</v>
      </c>
      <c r="AA34" s="20">
        <v>957.40329381363529</v>
      </c>
      <c r="AB34" s="21">
        <v>977.91835400560376</v>
      </c>
      <c r="AC34" s="19">
        <v>2.1427814510905474</v>
      </c>
    </row>
    <row r="35" spans="1:29" s="1" customFormat="1" x14ac:dyDescent="0.2">
      <c r="A35" s="46" t="s">
        <v>64</v>
      </c>
      <c r="B35" s="39" t="s">
        <v>65</v>
      </c>
      <c r="C35" s="40">
        <v>4.8985019999999997</v>
      </c>
      <c r="D35" s="41">
        <v>20.567184000000001</v>
      </c>
      <c r="E35" s="42">
        <v>319.86680826097455</v>
      </c>
      <c r="F35" s="43">
        <v>8.5903999999999994E-2</v>
      </c>
      <c r="G35" s="44">
        <v>5.1584479999999999</v>
      </c>
      <c r="H35" s="42">
        <v>5904.8984913391696</v>
      </c>
      <c r="I35" s="43">
        <v>57022.979139504561</v>
      </c>
      <c r="J35" s="44">
        <v>3987.0875891353371</v>
      </c>
      <c r="K35" s="45">
        <v>-93.00792829609783</v>
      </c>
      <c r="L35" s="43">
        <v>15.534435999999999</v>
      </c>
      <c r="M35" s="44">
        <v>37.509686000000002</v>
      </c>
      <c r="N35" s="42">
        <v>141.46152457675325</v>
      </c>
      <c r="O35" s="43">
        <v>0.215114</v>
      </c>
      <c r="P35" s="44">
        <v>8.5623679999999993</v>
      </c>
      <c r="Q35" s="42">
        <v>3880.3862138215081</v>
      </c>
      <c r="R35" s="43">
        <v>72214.900006508178</v>
      </c>
      <c r="S35" s="44">
        <v>4380.7607895385954</v>
      </c>
      <c r="T35" s="42">
        <v>-93.933716187180494</v>
      </c>
      <c r="U35" s="43">
        <v>293.68522899999999</v>
      </c>
      <c r="V35" s="44">
        <v>190.81733299999999</v>
      </c>
      <c r="W35" s="42">
        <v>-35.026581469645514</v>
      </c>
      <c r="X35" s="43">
        <v>104.819953</v>
      </c>
      <c r="Y35" s="44">
        <v>39.077883</v>
      </c>
      <c r="Z35" s="42">
        <v>-62.71904166948061</v>
      </c>
      <c r="AA35" s="43">
        <v>2801.8065320063633</v>
      </c>
      <c r="AB35" s="44">
        <v>4883.0007756561427</v>
      </c>
      <c r="AC35" s="42">
        <v>74.2804408468362</v>
      </c>
    </row>
    <row r="36" spans="1:29" s="1" customFormat="1" x14ac:dyDescent="0.2">
      <c r="A36" s="47" t="s">
        <v>66</v>
      </c>
      <c r="B36" s="46" t="s">
        <v>67</v>
      </c>
      <c r="C36" s="17">
        <v>27.681505999999999</v>
      </c>
      <c r="D36" s="18">
        <v>26.867367000000002</v>
      </c>
      <c r="E36" s="19">
        <v>-2.9410935951244777</v>
      </c>
      <c r="F36" s="20">
        <v>6.9911529999999997</v>
      </c>
      <c r="G36" s="21">
        <v>6.4492380000000002</v>
      </c>
      <c r="H36" s="19">
        <v>-7.7514395694100795</v>
      </c>
      <c r="I36" s="20">
        <v>3959.5051059531957</v>
      </c>
      <c r="J36" s="21">
        <v>4165.9754222126703</v>
      </c>
      <c r="K36" s="22">
        <v>5.2145485542888226</v>
      </c>
      <c r="L36" s="20">
        <v>53.479388999999998</v>
      </c>
      <c r="M36" s="21">
        <v>56.908465999999997</v>
      </c>
      <c r="N36" s="19">
        <v>6.4119599421751161</v>
      </c>
      <c r="O36" s="20">
        <v>13.417227</v>
      </c>
      <c r="P36" s="21">
        <v>13.392988000000001</v>
      </c>
      <c r="Q36" s="19">
        <v>-0.18065580913253498</v>
      </c>
      <c r="R36" s="20">
        <v>3985.8749501666771</v>
      </c>
      <c r="S36" s="21">
        <v>4249.1239445596457</v>
      </c>
      <c r="T36" s="19">
        <v>6.6045472495809276</v>
      </c>
      <c r="U36" s="20">
        <v>311.11604199999999</v>
      </c>
      <c r="V36" s="21">
        <v>358.27750300000002</v>
      </c>
      <c r="W36" s="19">
        <v>15.158800779549653</v>
      </c>
      <c r="X36" s="20">
        <v>81.668153000000004</v>
      </c>
      <c r="Y36" s="21">
        <v>88.819376000000005</v>
      </c>
      <c r="Z36" s="19">
        <v>8.7564402246246509</v>
      </c>
      <c r="AA36" s="20">
        <v>3809.5148545847483</v>
      </c>
      <c r="AB36" s="21">
        <v>4033.7764025723395</v>
      </c>
      <c r="AC36" s="19">
        <v>5.8868794727940932</v>
      </c>
    </row>
    <row r="37" spans="1:29" s="1" customFormat="1" x14ac:dyDescent="0.2">
      <c r="A37" s="46" t="s">
        <v>68</v>
      </c>
      <c r="B37" s="39" t="s">
        <v>69</v>
      </c>
      <c r="C37" s="40">
        <v>13.292505</v>
      </c>
      <c r="D37" s="41">
        <v>25.629199</v>
      </c>
      <c r="E37" s="42">
        <v>92.809398980854255</v>
      </c>
      <c r="F37" s="43">
        <v>2.974729</v>
      </c>
      <c r="G37" s="44">
        <v>4.6851219999999998</v>
      </c>
      <c r="H37" s="42">
        <v>57.497439262534499</v>
      </c>
      <c r="I37" s="43">
        <v>4468.4759519270501</v>
      </c>
      <c r="J37" s="44">
        <v>5470.3375920627041</v>
      </c>
      <c r="K37" s="45">
        <v>22.420656414265739</v>
      </c>
      <c r="L37" s="43">
        <v>31.846692000000001</v>
      </c>
      <c r="M37" s="44">
        <v>56.035760000000003</v>
      </c>
      <c r="N37" s="42">
        <v>75.954727103210601</v>
      </c>
      <c r="O37" s="43">
        <v>6.424099</v>
      </c>
      <c r="P37" s="44">
        <v>8.8271429999999995</v>
      </c>
      <c r="Q37" s="42">
        <v>37.40670870732221</v>
      </c>
      <c r="R37" s="43">
        <v>4957.3787701590527</v>
      </c>
      <c r="S37" s="44">
        <v>6348.119657742036</v>
      </c>
      <c r="T37" s="42">
        <v>28.053956577910675</v>
      </c>
      <c r="U37" s="43">
        <v>257.46904799999999</v>
      </c>
      <c r="V37" s="44">
        <v>391.98422799999997</v>
      </c>
      <c r="W37" s="42">
        <v>52.245184827032112</v>
      </c>
      <c r="X37" s="43">
        <v>45.270626</v>
      </c>
      <c r="Y37" s="44">
        <v>53.264842999999999</v>
      </c>
      <c r="Z37" s="42">
        <v>17.658728642276778</v>
      </c>
      <c r="AA37" s="43">
        <v>5687.3312951316375</v>
      </c>
      <c r="AB37" s="44">
        <v>7359.154855670934</v>
      </c>
      <c r="AC37" s="42">
        <v>29.395571908574759</v>
      </c>
    </row>
    <row r="38" spans="1:29" s="1" customFormat="1" x14ac:dyDescent="0.2">
      <c r="A38" s="47" t="s">
        <v>70</v>
      </c>
      <c r="B38" s="46" t="s">
        <v>71</v>
      </c>
      <c r="C38" s="17">
        <v>5.2903019999999996</v>
      </c>
      <c r="D38" s="18">
        <v>12.698051</v>
      </c>
      <c r="E38" s="19">
        <v>140.02506851215676</v>
      </c>
      <c r="F38" s="20">
        <v>2.0803539999999998</v>
      </c>
      <c r="G38" s="21">
        <v>4.5076320000000001</v>
      </c>
      <c r="H38" s="19">
        <v>116.67620030052581</v>
      </c>
      <c r="I38" s="20">
        <v>2542.9816271653767</v>
      </c>
      <c r="J38" s="21">
        <v>2817.0114596755011</v>
      </c>
      <c r="K38" s="22">
        <v>10.775926557345251</v>
      </c>
      <c r="L38" s="20">
        <v>11.667740999999999</v>
      </c>
      <c r="M38" s="21">
        <v>22.105193</v>
      </c>
      <c r="N38" s="19">
        <v>89.455636699511928</v>
      </c>
      <c r="O38" s="20">
        <v>4.7204540000000001</v>
      </c>
      <c r="P38" s="21">
        <v>7.9323550000000003</v>
      </c>
      <c r="Q38" s="19">
        <v>68.042205262459916</v>
      </c>
      <c r="R38" s="20">
        <v>2471.741277427976</v>
      </c>
      <c r="S38" s="21">
        <v>2786.7125210608956</v>
      </c>
      <c r="T38" s="19">
        <v>12.742888849623846</v>
      </c>
      <c r="U38" s="20">
        <v>74.964043000000004</v>
      </c>
      <c r="V38" s="21">
        <v>108.29180700000001</v>
      </c>
      <c r="W38" s="19">
        <v>44.458333177147338</v>
      </c>
      <c r="X38" s="20">
        <v>32.629418999999999</v>
      </c>
      <c r="Y38" s="21">
        <v>42.043683999999999</v>
      </c>
      <c r="Z38" s="19">
        <v>28.852076710284045</v>
      </c>
      <c r="AA38" s="20">
        <v>2297.4372605286048</v>
      </c>
      <c r="AB38" s="21">
        <v>2575.6973865563259</v>
      </c>
      <c r="AC38" s="19">
        <v>12.111761692404066</v>
      </c>
    </row>
    <row r="39" spans="1:29" s="1" customFormat="1" ht="9.75" thickBot="1" x14ac:dyDescent="0.25">
      <c r="A39" s="46" t="s">
        <v>72</v>
      </c>
      <c r="B39" s="49" t="s">
        <v>72</v>
      </c>
      <c r="C39" s="50">
        <v>376.05500499999926</v>
      </c>
      <c r="D39" s="51">
        <v>478.45977700000003</v>
      </c>
      <c r="E39" s="52">
        <v>27.231328034046776</v>
      </c>
      <c r="F39" s="53" t="s">
        <v>73</v>
      </c>
      <c r="G39" s="54" t="s">
        <v>73</v>
      </c>
      <c r="H39" s="55" t="s">
        <v>73</v>
      </c>
      <c r="I39" s="53" t="s">
        <v>73</v>
      </c>
      <c r="J39" s="54" t="s">
        <v>73</v>
      </c>
      <c r="K39" s="56" t="s">
        <v>73</v>
      </c>
      <c r="L39" s="57">
        <v>727.70746500000314</v>
      </c>
      <c r="M39" s="58">
        <v>957.33419299999878</v>
      </c>
      <c r="N39" s="52">
        <v>31.554812757073279</v>
      </c>
      <c r="O39" s="53" t="s">
        <v>73</v>
      </c>
      <c r="P39" s="54" t="s">
        <v>73</v>
      </c>
      <c r="Q39" s="55" t="s">
        <v>73</v>
      </c>
      <c r="R39" s="53" t="s">
        <v>73</v>
      </c>
      <c r="S39" s="54" t="s">
        <v>73</v>
      </c>
      <c r="T39" s="55" t="s">
        <v>73</v>
      </c>
      <c r="U39" s="57">
        <v>4727.3219479999971</v>
      </c>
      <c r="V39" s="58">
        <v>5933.3755959999835</v>
      </c>
      <c r="W39" s="52">
        <v>25.512407685925332</v>
      </c>
      <c r="X39" s="53" t="s">
        <v>73</v>
      </c>
      <c r="Y39" s="54" t="s">
        <v>73</v>
      </c>
      <c r="Z39" s="55" t="s">
        <v>73</v>
      </c>
      <c r="AA39" s="53" t="s">
        <v>73</v>
      </c>
      <c r="AB39" s="54" t="s">
        <v>73</v>
      </c>
      <c r="AC39" s="55" t="s">
        <v>73</v>
      </c>
    </row>
    <row r="40" spans="1:29" s="1" customFormat="1" x14ac:dyDescent="0.2">
      <c r="A40" s="46" t="s">
        <v>74</v>
      </c>
      <c r="B40" s="9" t="s">
        <v>74</v>
      </c>
      <c r="C40" s="59"/>
      <c r="D40" s="60"/>
      <c r="E40" s="12"/>
      <c r="F40" s="10"/>
      <c r="G40" s="11"/>
      <c r="H40" s="12"/>
      <c r="I40" s="10"/>
      <c r="J40" s="11"/>
      <c r="K40" s="13"/>
      <c r="L40" s="14"/>
      <c r="M40" s="14"/>
      <c r="N40" s="14"/>
      <c r="O40" s="15"/>
      <c r="P40" s="14"/>
      <c r="Q40" s="14"/>
      <c r="R40" s="15"/>
      <c r="S40" s="14"/>
      <c r="T40" s="14"/>
      <c r="U40" s="14"/>
      <c r="V40" s="14"/>
      <c r="W40" s="14"/>
      <c r="X40" s="15"/>
      <c r="Y40" s="14"/>
      <c r="Z40" s="14"/>
      <c r="AA40" s="15"/>
      <c r="AB40" s="14"/>
      <c r="AC40" s="14"/>
    </row>
    <row r="41" spans="1:29" s="1" customFormat="1" x14ac:dyDescent="0.2">
      <c r="A41" s="47" t="s">
        <v>37</v>
      </c>
      <c r="B41" s="39" t="s">
        <v>38</v>
      </c>
      <c r="C41" s="40">
        <v>299.90726999999998</v>
      </c>
      <c r="D41" s="41">
        <v>317.30644599999999</v>
      </c>
      <c r="E41" s="42">
        <v>5.8015185827272608</v>
      </c>
      <c r="F41" s="43">
        <v>1032.3698380000001</v>
      </c>
      <c r="G41" s="44">
        <v>889.90514299999995</v>
      </c>
      <c r="H41" s="42">
        <v>-13.799773080933431</v>
      </c>
      <c r="I41" s="43">
        <v>290.50371190716635</v>
      </c>
      <c r="J41" s="44">
        <v>356.56209933826619</v>
      </c>
      <c r="K41" s="45">
        <v>22.739257614790652</v>
      </c>
      <c r="L41" s="43">
        <v>636.22918000000004</v>
      </c>
      <c r="M41" s="44">
        <v>580.34455400000002</v>
      </c>
      <c r="N41" s="42">
        <v>-8.783725700855161</v>
      </c>
      <c r="O41" s="43">
        <v>2247.8788180000001</v>
      </c>
      <c r="P41" s="44">
        <v>1713.637056</v>
      </c>
      <c r="Q41" s="42">
        <v>-23.766484105906105</v>
      </c>
      <c r="R41" s="43">
        <v>283.0353553338212</v>
      </c>
      <c r="S41" s="44">
        <v>338.66246762581682</v>
      </c>
      <c r="T41" s="42">
        <v>19.653768069500433</v>
      </c>
      <c r="U41" s="43">
        <v>3137.3862410000002</v>
      </c>
      <c r="V41" s="44">
        <v>3846.9847589999999</v>
      </c>
      <c r="W41" s="42">
        <v>22.617505894773892</v>
      </c>
      <c r="X41" s="43">
        <v>11151.383282000001</v>
      </c>
      <c r="Y41" s="44">
        <v>12023.037260999999</v>
      </c>
      <c r="Z41" s="42">
        <v>7.8165547444412509</v>
      </c>
      <c r="AA41" s="43">
        <v>281.34502793605975</v>
      </c>
      <c r="AB41" s="44">
        <v>319.96779811027818</v>
      </c>
      <c r="AC41" s="42">
        <v>13.727902162534789</v>
      </c>
    </row>
    <row r="42" spans="1:29" x14ac:dyDescent="0.2">
      <c r="A42" s="48" t="s">
        <v>75</v>
      </c>
      <c r="B42" s="32" t="s">
        <v>76</v>
      </c>
      <c r="C42" s="33">
        <v>111.953345</v>
      </c>
      <c r="D42" s="34">
        <v>141.579104</v>
      </c>
      <c r="E42" s="35">
        <v>26.462593859969076</v>
      </c>
      <c r="F42" s="36">
        <v>449.90969799999999</v>
      </c>
      <c r="G42" s="37">
        <v>498.75900999999999</v>
      </c>
      <c r="H42" s="35">
        <v>10.85758146960416</v>
      </c>
      <c r="I42" s="36">
        <v>248.83514513616907</v>
      </c>
      <c r="J42" s="37">
        <v>283.86274966741951</v>
      </c>
      <c r="K42" s="38">
        <v>14.076630739633833</v>
      </c>
      <c r="L42" s="36">
        <v>266.91785399999998</v>
      </c>
      <c r="M42" s="37">
        <v>279.96219400000001</v>
      </c>
      <c r="N42" s="35">
        <v>4.8870241553792937</v>
      </c>
      <c r="O42" s="36">
        <v>1094.0612470000001</v>
      </c>
      <c r="P42" s="37">
        <v>1000.40862</v>
      </c>
      <c r="Q42" s="35">
        <v>-8.560089963592322</v>
      </c>
      <c r="R42" s="36">
        <v>243.96975464756588</v>
      </c>
      <c r="S42" s="37">
        <v>279.84784257456721</v>
      </c>
      <c r="T42" s="35">
        <v>14.705957293284211</v>
      </c>
      <c r="U42" s="36">
        <v>1376.7594690000001</v>
      </c>
      <c r="V42" s="37">
        <v>1681.413114</v>
      </c>
      <c r="W42" s="35">
        <v>22.12831303214373</v>
      </c>
      <c r="X42" s="36">
        <v>6078.6635159999996</v>
      </c>
      <c r="Y42" s="37">
        <v>6130.0807949999999</v>
      </c>
      <c r="Z42" s="35">
        <v>0.84586486593083432</v>
      </c>
      <c r="AA42" s="36">
        <v>226.49048847269674</v>
      </c>
      <c r="AB42" s="37">
        <v>274.28889931947464</v>
      </c>
      <c r="AC42" s="35">
        <v>21.103937374632832</v>
      </c>
    </row>
    <row r="43" spans="1:29" x14ac:dyDescent="0.2">
      <c r="A43" s="23" t="s">
        <v>77</v>
      </c>
      <c r="B43" s="24" t="s">
        <v>78</v>
      </c>
      <c r="C43" s="25">
        <v>83.088216000000003</v>
      </c>
      <c r="D43" s="26">
        <v>88.408792000000005</v>
      </c>
      <c r="E43" s="27">
        <v>6.4035265843233491</v>
      </c>
      <c r="F43" s="28">
        <v>182.47678400000001</v>
      </c>
      <c r="G43" s="29">
        <v>161.02126899999999</v>
      </c>
      <c r="H43" s="27">
        <v>-11.757942314459036</v>
      </c>
      <c r="I43" s="28">
        <v>455.33581959664519</v>
      </c>
      <c r="J43" s="29">
        <v>549.05039905007834</v>
      </c>
      <c r="K43" s="30">
        <v>20.581420441828911</v>
      </c>
      <c r="L43" s="28">
        <v>133.707506</v>
      </c>
      <c r="M43" s="29">
        <v>121.441259</v>
      </c>
      <c r="N43" s="27">
        <v>-9.1739404667378963</v>
      </c>
      <c r="O43" s="28">
        <v>296.005627</v>
      </c>
      <c r="P43" s="29">
        <v>229.38299599999999</v>
      </c>
      <c r="Q43" s="27">
        <v>-22.5072177428573</v>
      </c>
      <c r="R43" s="28">
        <v>451.7059603059505</v>
      </c>
      <c r="S43" s="29">
        <v>529.42572517450253</v>
      </c>
      <c r="T43" s="27">
        <v>17.205831159701933</v>
      </c>
      <c r="U43" s="28">
        <v>602.91576699999996</v>
      </c>
      <c r="V43" s="29">
        <v>680.81758100000002</v>
      </c>
      <c r="W43" s="27">
        <v>12.920845375735546</v>
      </c>
      <c r="X43" s="28">
        <v>1303.0487230000001</v>
      </c>
      <c r="Y43" s="29">
        <v>1360.8004510000001</v>
      </c>
      <c r="Z43" s="27">
        <v>4.4320467055935175</v>
      </c>
      <c r="AA43" s="28">
        <v>462.69625713757745</v>
      </c>
      <c r="AB43" s="29">
        <v>500.30669853151011</v>
      </c>
      <c r="AC43" s="27">
        <v>8.1285380665505613</v>
      </c>
    </row>
    <row r="44" spans="1:29" x14ac:dyDescent="0.2">
      <c r="A44" s="48" t="s">
        <v>79</v>
      </c>
      <c r="B44" s="32" t="s">
        <v>80</v>
      </c>
      <c r="C44" s="33">
        <v>26.218710999999999</v>
      </c>
      <c r="D44" s="34">
        <v>17.291101999999999</v>
      </c>
      <c r="E44" s="35">
        <v>-34.050525977421245</v>
      </c>
      <c r="F44" s="36">
        <v>64.303233000000006</v>
      </c>
      <c r="G44" s="37">
        <v>51.709384999999997</v>
      </c>
      <c r="H44" s="35">
        <v>-19.58509302323883</v>
      </c>
      <c r="I44" s="36">
        <v>407.73550219473407</v>
      </c>
      <c r="J44" s="37">
        <v>334.39001450123607</v>
      </c>
      <c r="K44" s="38">
        <v>-17.98849678252159</v>
      </c>
      <c r="L44" s="36">
        <v>70.264060999999998</v>
      </c>
      <c r="M44" s="37">
        <v>26.901851000000001</v>
      </c>
      <c r="N44" s="35">
        <v>-61.71321353031388</v>
      </c>
      <c r="O44" s="36">
        <v>159.80134200000001</v>
      </c>
      <c r="P44" s="37">
        <v>77.017824000000005</v>
      </c>
      <c r="Q44" s="35">
        <v>-51.804019267873237</v>
      </c>
      <c r="R44" s="36">
        <v>439.69631368928054</v>
      </c>
      <c r="S44" s="37">
        <v>349.29383359363669</v>
      </c>
      <c r="T44" s="35">
        <v>-20.560208780719602</v>
      </c>
      <c r="U44" s="36">
        <v>408.48246599999999</v>
      </c>
      <c r="V44" s="37">
        <v>270.82912299999998</v>
      </c>
      <c r="W44" s="35">
        <v>-33.698715234450241</v>
      </c>
      <c r="X44" s="36">
        <v>1030.214127</v>
      </c>
      <c r="Y44" s="37">
        <v>661.82209</v>
      </c>
      <c r="Z44" s="35">
        <v>-35.758783280594628</v>
      </c>
      <c r="AA44" s="36">
        <v>396.50248942858843</v>
      </c>
      <c r="AB44" s="37">
        <v>409.21741219003434</v>
      </c>
      <c r="AC44" s="35">
        <v>3.2067699700371932</v>
      </c>
    </row>
    <row r="45" spans="1:29" s="1" customFormat="1" x14ac:dyDescent="0.2">
      <c r="A45" s="47" t="s">
        <v>29</v>
      </c>
      <c r="B45" s="39" t="s">
        <v>81</v>
      </c>
      <c r="C45" s="40">
        <v>114.364214</v>
      </c>
      <c r="D45" s="41">
        <v>118.481315</v>
      </c>
      <c r="E45" s="42">
        <v>3.5999906404288184</v>
      </c>
      <c r="F45" s="43">
        <v>104.16278200000001</v>
      </c>
      <c r="G45" s="44">
        <v>79.112058000000005</v>
      </c>
      <c r="H45" s="42">
        <v>-24.049591916621427</v>
      </c>
      <c r="I45" s="43">
        <v>1097.9373995598542</v>
      </c>
      <c r="J45" s="44">
        <v>1497.6391462348254</v>
      </c>
      <c r="K45" s="45">
        <v>36.404784720440844</v>
      </c>
      <c r="L45" s="43">
        <v>232.16709599999999</v>
      </c>
      <c r="M45" s="44">
        <v>246.886923</v>
      </c>
      <c r="N45" s="42">
        <v>6.3401865525336998</v>
      </c>
      <c r="O45" s="43">
        <v>211.128714</v>
      </c>
      <c r="P45" s="44">
        <v>166.73609300000001</v>
      </c>
      <c r="Q45" s="42">
        <v>-21.026330411883244</v>
      </c>
      <c r="R45" s="43">
        <v>1099.6471848921506</v>
      </c>
      <c r="S45" s="44">
        <v>1480.7047385955002</v>
      </c>
      <c r="T45" s="42">
        <v>34.652710336426892</v>
      </c>
      <c r="U45" s="43">
        <v>1237.5567249999999</v>
      </c>
      <c r="V45" s="44">
        <v>1624.675573</v>
      </c>
      <c r="W45" s="42">
        <v>31.280897285738575</v>
      </c>
      <c r="X45" s="43">
        <v>1090.2509460000001</v>
      </c>
      <c r="Y45" s="44">
        <v>1333.6738</v>
      </c>
      <c r="Z45" s="42">
        <v>22.327231624342005</v>
      </c>
      <c r="AA45" s="43">
        <v>1135.1118103042672</v>
      </c>
      <c r="AB45" s="44">
        <v>1218.1956135000926</v>
      </c>
      <c r="AC45" s="42">
        <v>7.3194378246804304</v>
      </c>
    </row>
    <row r="46" spans="1:29" x14ac:dyDescent="0.2">
      <c r="A46" s="48" t="s">
        <v>35</v>
      </c>
      <c r="B46" s="32" t="s">
        <v>36</v>
      </c>
      <c r="C46" s="33">
        <v>66.388676000000004</v>
      </c>
      <c r="D46" s="34">
        <v>56.535783000000002</v>
      </c>
      <c r="E46" s="35">
        <v>-14.841225331862319</v>
      </c>
      <c r="F46" s="36">
        <v>62.355449999999998</v>
      </c>
      <c r="G46" s="37">
        <v>32.592241999999999</v>
      </c>
      <c r="H46" s="35">
        <v>-47.731526273966431</v>
      </c>
      <c r="I46" s="36">
        <v>1064.6812107041167</v>
      </c>
      <c r="J46" s="37">
        <v>1734.6392739720084</v>
      </c>
      <c r="K46" s="38">
        <v>62.925696117509332</v>
      </c>
      <c r="L46" s="36">
        <v>131.87838099999999</v>
      </c>
      <c r="M46" s="37">
        <v>124.574524</v>
      </c>
      <c r="N46" s="35">
        <v>-5.5383277718582207</v>
      </c>
      <c r="O46" s="36">
        <v>122.686126</v>
      </c>
      <c r="P46" s="37">
        <v>77.548447999999993</v>
      </c>
      <c r="Q46" s="35">
        <v>-36.79118370727592</v>
      </c>
      <c r="R46" s="36">
        <v>1074.924975624383</v>
      </c>
      <c r="S46" s="37">
        <v>1606.4089896421913</v>
      </c>
      <c r="T46" s="35">
        <v>49.44382408726613</v>
      </c>
      <c r="U46" s="36">
        <v>693.35826899999995</v>
      </c>
      <c r="V46" s="37">
        <v>855.41470300000003</v>
      </c>
      <c r="W46" s="35">
        <v>23.372683538299309</v>
      </c>
      <c r="X46" s="36">
        <v>588.99831600000005</v>
      </c>
      <c r="Y46" s="37">
        <v>740.77916900000002</v>
      </c>
      <c r="Z46" s="35">
        <v>25.769318668136897</v>
      </c>
      <c r="AA46" s="36">
        <v>1177.182090619084</v>
      </c>
      <c r="AB46" s="37">
        <v>1154.7499427592572</v>
      </c>
      <c r="AC46" s="35">
        <v>-1.905580117008876</v>
      </c>
    </row>
    <row r="47" spans="1:29" x14ac:dyDescent="0.2">
      <c r="A47" s="23" t="s">
        <v>82</v>
      </c>
      <c r="B47" s="24" t="s">
        <v>83</v>
      </c>
      <c r="C47" s="25">
        <v>22.989258</v>
      </c>
      <c r="D47" s="26">
        <v>36.4069</v>
      </c>
      <c r="E47" s="27">
        <v>58.364832827575384</v>
      </c>
      <c r="F47" s="28">
        <v>13.839549</v>
      </c>
      <c r="G47" s="29">
        <v>20.900120000000001</v>
      </c>
      <c r="H47" s="27">
        <v>51.017348903493897</v>
      </c>
      <c r="I47" s="28">
        <v>1661.1276855914884</v>
      </c>
      <c r="J47" s="29">
        <v>1741.9469361898398</v>
      </c>
      <c r="K47" s="30">
        <v>4.8653243997660356</v>
      </c>
      <c r="L47" s="28">
        <v>48.464108000000003</v>
      </c>
      <c r="M47" s="29">
        <v>73.812327999999994</v>
      </c>
      <c r="N47" s="27">
        <v>52.303077568249037</v>
      </c>
      <c r="O47" s="28">
        <v>29.397476000000001</v>
      </c>
      <c r="P47" s="29">
        <v>41.371515000000002</v>
      </c>
      <c r="Q47" s="27">
        <v>40.731520624423666</v>
      </c>
      <c r="R47" s="28">
        <v>1648.5805788224811</v>
      </c>
      <c r="S47" s="29">
        <v>1784.1340352172258</v>
      </c>
      <c r="T47" s="27">
        <v>8.2224343860441085</v>
      </c>
      <c r="U47" s="28">
        <v>255.197014</v>
      </c>
      <c r="V47" s="29">
        <v>445.396413</v>
      </c>
      <c r="W47" s="27">
        <v>74.530417115303706</v>
      </c>
      <c r="X47" s="28">
        <v>174.237652</v>
      </c>
      <c r="Y47" s="29">
        <v>245.958755</v>
      </c>
      <c r="Z47" s="27">
        <v>41.162803892697085</v>
      </c>
      <c r="AA47" s="28">
        <v>1464.6490644857863</v>
      </c>
      <c r="AB47" s="29">
        <v>1810.8581375767656</v>
      </c>
      <c r="AC47" s="27">
        <v>23.637680963018081</v>
      </c>
    </row>
    <row r="48" spans="1:29" s="1" customFormat="1" x14ac:dyDescent="0.2">
      <c r="A48" s="46" t="s">
        <v>68</v>
      </c>
      <c r="B48" s="46" t="s">
        <v>69</v>
      </c>
      <c r="C48" s="17">
        <v>111.190766</v>
      </c>
      <c r="D48" s="18">
        <v>114.12598</v>
      </c>
      <c r="E48" s="19">
        <v>2.6398001431161999</v>
      </c>
      <c r="F48" s="20">
        <v>39.917012999999997</v>
      </c>
      <c r="G48" s="21">
        <v>28.113028</v>
      </c>
      <c r="H48" s="19">
        <v>-29.571313364554609</v>
      </c>
      <c r="I48" s="20">
        <v>2785.5482573307781</v>
      </c>
      <c r="J48" s="21">
        <v>4059.5406514019051</v>
      </c>
      <c r="K48" s="22">
        <v>45.735786149758418</v>
      </c>
      <c r="L48" s="20">
        <v>207.84288699999999</v>
      </c>
      <c r="M48" s="21">
        <v>228.54759200000001</v>
      </c>
      <c r="N48" s="19">
        <v>9.961709683141585</v>
      </c>
      <c r="O48" s="20">
        <v>74.528271000000004</v>
      </c>
      <c r="P48" s="21">
        <v>54.588140000000003</v>
      </c>
      <c r="Q48" s="19">
        <v>-26.755123569148676</v>
      </c>
      <c r="R48" s="20">
        <v>2788.7791332231491</v>
      </c>
      <c r="S48" s="21">
        <v>4186.7627656850009</v>
      </c>
      <c r="T48" s="19">
        <v>50.12887595892628</v>
      </c>
      <c r="U48" s="20">
        <v>861.86536000000001</v>
      </c>
      <c r="V48" s="21">
        <v>1201.303809</v>
      </c>
      <c r="W48" s="19">
        <v>39.384161929886588</v>
      </c>
      <c r="X48" s="20">
        <v>300.46950800000002</v>
      </c>
      <c r="Y48" s="21">
        <v>296.469604</v>
      </c>
      <c r="Z48" s="19">
        <v>-1.3312179417553471</v>
      </c>
      <c r="AA48" s="20">
        <v>2868.3954180135975</v>
      </c>
      <c r="AB48" s="21">
        <v>4052.030268168739</v>
      </c>
      <c r="AC48" s="19">
        <v>41.264703001611423</v>
      </c>
    </row>
    <row r="49" spans="1:29" x14ac:dyDescent="0.2">
      <c r="A49" s="23" t="s">
        <v>84</v>
      </c>
      <c r="B49" s="24" t="s">
        <v>85</v>
      </c>
      <c r="C49" s="25">
        <v>36.887351000000002</v>
      </c>
      <c r="D49" s="26">
        <v>51.810797999999998</v>
      </c>
      <c r="E49" s="27">
        <v>40.456814044467414</v>
      </c>
      <c r="F49" s="28">
        <v>7.8830410000000004</v>
      </c>
      <c r="G49" s="29">
        <v>6.3575980000000003</v>
      </c>
      <c r="H49" s="27">
        <v>-19.350945910340943</v>
      </c>
      <c r="I49" s="28">
        <v>4679.3300960885526</v>
      </c>
      <c r="J49" s="29">
        <v>8149.4297059990258</v>
      </c>
      <c r="K49" s="30">
        <v>74.158042682458444</v>
      </c>
      <c r="L49" s="28">
        <v>76.520771999999994</v>
      </c>
      <c r="M49" s="29">
        <v>114.84199099999999</v>
      </c>
      <c r="N49" s="27">
        <v>50.0794986752094</v>
      </c>
      <c r="O49" s="28">
        <v>15.981437</v>
      </c>
      <c r="P49" s="29">
        <v>14.707700000000001</v>
      </c>
      <c r="Q49" s="27">
        <v>-7.9701030639484971</v>
      </c>
      <c r="R49" s="28">
        <v>4788.1033476526545</v>
      </c>
      <c r="S49" s="29">
        <v>7808.2902833209801</v>
      </c>
      <c r="T49" s="27">
        <v>63.076895304462433</v>
      </c>
      <c r="U49" s="28">
        <v>354.555116</v>
      </c>
      <c r="V49" s="29">
        <v>648.52445499999999</v>
      </c>
      <c r="W49" s="27">
        <v>82.912169570837605</v>
      </c>
      <c r="X49" s="28">
        <v>88.848226999999994</v>
      </c>
      <c r="Y49" s="29">
        <v>91.097295000000003</v>
      </c>
      <c r="Z49" s="27">
        <v>2.5313594608928014</v>
      </c>
      <c r="AA49" s="28">
        <v>3990.5705265227189</v>
      </c>
      <c r="AB49" s="29">
        <v>7119.030866942865</v>
      </c>
      <c r="AC49" s="27">
        <v>78.396317509672159</v>
      </c>
    </row>
    <row r="50" spans="1:29" s="1" customFormat="1" x14ac:dyDescent="0.2">
      <c r="A50" s="46" t="s">
        <v>86</v>
      </c>
      <c r="B50" s="46" t="s">
        <v>87</v>
      </c>
      <c r="C50" s="17">
        <v>78.453964999999997</v>
      </c>
      <c r="D50" s="18">
        <v>73.416717000000006</v>
      </c>
      <c r="E50" s="19">
        <v>-6.42064171007799</v>
      </c>
      <c r="F50" s="20">
        <v>95.363320999999999</v>
      </c>
      <c r="G50" s="21">
        <v>78.950766999999999</v>
      </c>
      <c r="H50" s="19">
        <v>-17.210552052817039</v>
      </c>
      <c r="I50" s="20">
        <v>822.68490838317177</v>
      </c>
      <c r="J50" s="21">
        <v>929.90505082743539</v>
      </c>
      <c r="K50" s="22">
        <v>13.032953607351816</v>
      </c>
      <c r="L50" s="20">
        <v>144.22107</v>
      </c>
      <c r="M50" s="21">
        <v>143.86084600000001</v>
      </c>
      <c r="N50" s="19">
        <v>-0.24977210334106159</v>
      </c>
      <c r="O50" s="20">
        <v>165.67365899999999</v>
      </c>
      <c r="P50" s="21">
        <v>151.32593399999999</v>
      </c>
      <c r="Q50" s="19">
        <v>-8.6602330669838139</v>
      </c>
      <c r="R50" s="20">
        <v>870.51297635673041</v>
      </c>
      <c r="S50" s="21">
        <v>950.66881265705592</v>
      </c>
      <c r="T50" s="19">
        <v>9.2078852903254358</v>
      </c>
      <c r="U50" s="20">
        <v>976.32400199999995</v>
      </c>
      <c r="V50" s="21">
        <v>870.92937900000004</v>
      </c>
      <c r="W50" s="19">
        <v>-10.795045782352886</v>
      </c>
      <c r="X50" s="20">
        <v>1242.0450209999999</v>
      </c>
      <c r="Y50" s="21">
        <v>1028.294719</v>
      </c>
      <c r="Z50" s="19">
        <v>-17.209545417919269</v>
      </c>
      <c r="AA50" s="20">
        <v>786.06168495723148</v>
      </c>
      <c r="AB50" s="21">
        <v>846.96474941246879</v>
      </c>
      <c r="AC50" s="19">
        <v>7.747873432929242</v>
      </c>
    </row>
    <row r="51" spans="1:29" s="1" customFormat="1" x14ac:dyDescent="0.2">
      <c r="A51" s="47" t="s">
        <v>88</v>
      </c>
      <c r="B51" s="39" t="s">
        <v>89</v>
      </c>
      <c r="C51" s="40">
        <v>93.065700000000007</v>
      </c>
      <c r="D51" s="41">
        <v>128.986817</v>
      </c>
      <c r="E51" s="42">
        <v>38.597589659777974</v>
      </c>
      <c r="F51" s="43">
        <v>65.249542000000005</v>
      </c>
      <c r="G51" s="44">
        <v>67.045475999999994</v>
      </c>
      <c r="H51" s="42">
        <v>2.7524085916189156</v>
      </c>
      <c r="I51" s="43">
        <v>1426.3042643272499</v>
      </c>
      <c r="J51" s="44">
        <v>1923.8705531749824</v>
      </c>
      <c r="K51" s="45">
        <v>34.885003241746702</v>
      </c>
      <c r="L51" s="43">
        <v>199.55062899999999</v>
      </c>
      <c r="M51" s="44">
        <v>215.73613499999999</v>
      </c>
      <c r="N51" s="42">
        <v>8.1109771896534575</v>
      </c>
      <c r="O51" s="43">
        <v>149.376983</v>
      </c>
      <c r="P51" s="44">
        <v>105.116591</v>
      </c>
      <c r="Q51" s="42">
        <v>-29.629994602314337</v>
      </c>
      <c r="R51" s="43">
        <v>1335.8860581619861</v>
      </c>
      <c r="S51" s="44">
        <v>2052.3509461983981</v>
      </c>
      <c r="T51" s="42">
        <v>53.632185444182198</v>
      </c>
      <c r="U51" s="43">
        <v>1060.3863389999999</v>
      </c>
      <c r="V51" s="44">
        <v>1430.8919430000001</v>
      </c>
      <c r="W51" s="42">
        <v>34.940624032313217</v>
      </c>
      <c r="X51" s="43">
        <v>807.86146900000006</v>
      </c>
      <c r="Y51" s="44">
        <v>832.64440999999999</v>
      </c>
      <c r="Z51" s="42">
        <v>3.0677216269117569</v>
      </c>
      <c r="AA51" s="43">
        <v>1312.584372061443</v>
      </c>
      <c r="AB51" s="44">
        <v>1718.4910218757129</v>
      </c>
      <c r="AC51" s="42">
        <v>30.924233021057866</v>
      </c>
    </row>
    <row r="52" spans="1:29" x14ac:dyDescent="0.2">
      <c r="A52" s="48" t="s">
        <v>90</v>
      </c>
      <c r="B52" s="32" t="s">
        <v>91</v>
      </c>
      <c r="C52" s="33">
        <v>39.853403</v>
      </c>
      <c r="D52" s="34">
        <v>79.764407000000006</v>
      </c>
      <c r="E52" s="35">
        <v>100.1445321996719</v>
      </c>
      <c r="F52" s="36">
        <v>42.959650000000003</v>
      </c>
      <c r="G52" s="37">
        <v>51.800607999999997</v>
      </c>
      <c r="H52" s="35">
        <v>20.57967883816556</v>
      </c>
      <c r="I52" s="36">
        <v>927.69384759885145</v>
      </c>
      <c r="J52" s="37">
        <v>1539.8353432453921</v>
      </c>
      <c r="K52" s="38">
        <v>65.985292155482696</v>
      </c>
      <c r="L52" s="36">
        <v>89.992205999999996</v>
      </c>
      <c r="M52" s="37">
        <v>111.38685</v>
      </c>
      <c r="N52" s="35">
        <v>23.77388548514967</v>
      </c>
      <c r="O52" s="36">
        <v>108.275779</v>
      </c>
      <c r="P52" s="37">
        <v>73.6203</v>
      </c>
      <c r="Q52" s="35">
        <v>-32.006677135058993</v>
      </c>
      <c r="R52" s="36">
        <v>831.13884592785985</v>
      </c>
      <c r="S52" s="37">
        <v>1512.9909821068372</v>
      </c>
      <c r="T52" s="35">
        <v>82.038294746983837</v>
      </c>
      <c r="U52" s="36">
        <v>395.336568</v>
      </c>
      <c r="V52" s="37">
        <v>708.86297400000001</v>
      </c>
      <c r="W52" s="35">
        <v>79.306199167490107</v>
      </c>
      <c r="X52" s="36">
        <v>527.14457800000002</v>
      </c>
      <c r="Y52" s="37">
        <v>578.575198</v>
      </c>
      <c r="Z52" s="35">
        <v>9.7564543289298413</v>
      </c>
      <c r="AA52" s="36">
        <v>749.95852086711591</v>
      </c>
      <c r="AB52" s="37">
        <v>1225.1872815329357</v>
      </c>
      <c r="AC52" s="35">
        <v>63.367339318493435</v>
      </c>
    </row>
    <row r="53" spans="1:29" x14ac:dyDescent="0.2">
      <c r="A53" s="23" t="s">
        <v>92</v>
      </c>
      <c r="B53" s="24" t="s">
        <v>93</v>
      </c>
      <c r="C53" s="25">
        <v>30.242975000000001</v>
      </c>
      <c r="D53" s="26">
        <v>30.610817999999998</v>
      </c>
      <c r="E53" s="27">
        <v>1.2162923786432911</v>
      </c>
      <c r="F53" s="28">
        <v>7.296608</v>
      </c>
      <c r="G53" s="29">
        <v>6.1995550000000001</v>
      </c>
      <c r="H53" s="27">
        <v>-15.035109464562158</v>
      </c>
      <c r="I53" s="28">
        <v>4144.7991998473808</v>
      </c>
      <c r="J53" s="29">
        <v>4937.5831007225515</v>
      </c>
      <c r="K53" s="30">
        <v>19.127196823053882</v>
      </c>
      <c r="L53" s="28">
        <v>68.680417000000006</v>
      </c>
      <c r="M53" s="29">
        <v>65.565319000000002</v>
      </c>
      <c r="N53" s="27">
        <v>-4.5356422340883658</v>
      </c>
      <c r="O53" s="28">
        <v>16.516203000000001</v>
      </c>
      <c r="P53" s="29">
        <v>13.349731</v>
      </c>
      <c r="Q53" s="27">
        <v>-19.171912575789975</v>
      </c>
      <c r="R53" s="28">
        <v>4158.3659997397708</v>
      </c>
      <c r="S53" s="29">
        <v>4911.3588131476208</v>
      </c>
      <c r="T53" s="27">
        <v>18.107901359692047</v>
      </c>
      <c r="U53" s="28">
        <v>421.01143000000002</v>
      </c>
      <c r="V53" s="29">
        <v>438.107392</v>
      </c>
      <c r="W53" s="27">
        <v>4.0606883285805306</v>
      </c>
      <c r="X53" s="28">
        <v>109.374477</v>
      </c>
      <c r="Y53" s="29">
        <v>94.495186000000004</v>
      </c>
      <c r="Z53" s="27">
        <v>-13.603988250384958</v>
      </c>
      <c r="AA53" s="28">
        <v>3849.2657660891036</v>
      </c>
      <c r="AB53" s="29">
        <v>4636.2932393190913</v>
      </c>
      <c r="AC53" s="27">
        <v>20.44617132346298</v>
      </c>
    </row>
    <row r="54" spans="1:29" s="1" customFormat="1" x14ac:dyDescent="0.2">
      <c r="A54" s="46" t="s">
        <v>53</v>
      </c>
      <c r="B54" s="46" t="s">
        <v>54</v>
      </c>
      <c r="C54" s="17">
        <v>46.668227999999999</v>
      </c>
      <c r="D54" s="18">
        <v>51.440272</v>
      </c>
      <c r="E54" s="19">
        <v>10.225466456536548</v>
      </c>
      <c r="F54" s="20">
        <v>7.9147460000000001</v>
      </c>
      <c r="G54" s="21">
        <v>4.7194589999999996</v>
      </c>
      <c r="H54" s="19">
        <v>-40.371314505860333</v>
      </c>
      <c r="I54" s="20">
        <v>5896.3645832727916</v>
      </c>
      <c r="J54" s="21">
        <v>10899.612010613928</v>
      </c>
      <c r="K54" s="22">
        <v>84.853087977881984</v>
      </c>
      <c r="L54" s="20">
        <v>93.402871000000005</v>
      </c>
      <c r="M54" s="21">
        <v>104.413535</v>
      </c>
      <c r="N54" s="19">
        <v>11.788357126624071</v>
      </c>
      <c r="O54" s="20">
        <v>15.159221000000001</v>
      </c>
      <c r="P54" s="21">
        <v>10.843019999999999</v>
      </c>
      <c r="Q54" s="19">
        <v>-28.47244591262309</v>
      </c>
      <c r="R54" s="20">
        <v>6161.4558558121162</v>
      </c>
      <c r="S54" s="21">
        <v>9629.5621515039165</v>
      </c>
      <c r="T54" s="19">
        <v>56.287123966332196</v>
      </c>
      <c r="U54" s="20">
        <v>486.89990899999998</v>
      </c>
      <c r="V54" s="21">
        <v>643.55139899999995</v>
      </c>
      <c r="W54" s="19">
        <v>32.173242817344615</v>
      </c>
      <c r="X54" s="20">
        <v>70.782285000000002</v>
      </c>
      <c r="Y54" s="21">
        <v>81.010358999999994</v>
      </c>
      <c r="Z54" s="19">
        <v>14.450047776784825</v>
      </c>
      <c r="AA54" s="20">
        <v>6878.8385257695481</v>
      </c>
      <c r="AB54" s="21">
        <v>7944.063042604218</v>
      </c>
      <c r="AC54" s="19">
        <v>15.485528739250377</v>
      </c>
    </row>
    <row r="55" spans="1:29" s="1" customFormat="1" x14ac:dyDescent="0.2">
      <c r="A55" s="47" t="s">
        <v>41</v>
      </c>
      <c r="B55" s="39" t="s">
        <v>94</v>
      </c>
      <c r="C55" s="40">
        <v>27.129121999999999</v>
      </c>
      <c r="D55" s="41">
        <v>43.936093999999997</v>
      </c>
      <c r="E55" s="42">
        <v>61.9517727112584</v>
      </c>
      <c r="F55" s="43">
        <v>44.259058000000003</v>
      </c>
      <c r="G55" s="44">
        <v>59.301627000000003</v>
      </c>
      <c r="H55" s="42">
        <v>33.987548944218382</v>
      </c>
      <c r="I55" s="43">
        <v>612.96202915118522</v>
      </c>
      <c r="J55" s="44">
        <v>740.89188143185334</v>
      </c>
      <c r="K55" s="45">
        <v>20.870762983120205</v>
      </c>
      <c r="L55" s="43">
        <v>65.907449999999997</v>
      </c>
      <c r="M55" s="44">
        <v>63.820593000000002</v>
      </c>
      <c r="N55" s="42">
        <v>-3.1663446241661508</v>
      </c>
      <c r="O55" s="43">
        <v>110.207791</v>
      </c>
      <c r="P55" s="44">
        <v>81.386380000000003</v>
      </c>
      <c r="Q55" s="42">
        <v>-26.151881585213875</v>
      </c>
      <c r="R55" s="43">
        <v>598.02895423246434</v>
      </c>
      <c r="S55" s="44">
        <v>784.16797749205705</v>
      </c>
      <c r="T55" s="42">
        <v>31.12541992193194</v>
      </c>
      <c r="U55" s="43">
        <v>388.24312800000001</v>
      </c>
      <c r="V55" s="44">
        <v>288.18927600000001</v>
      </c>
      <c r="W55" s="42">
        <v>-25.770926716827812</v>
      </c>
      <c r="X55" s="43">
        <v>691.36853399999995</v>
      </c>
      <c r="Y55" s="44">
        <v>365.612954</v>
      </c>
      <c r="Z55" s="42">
        <v>-47.11750158996967</v>
      </c>
      <c r="AA55" s="43">
        <v>561.55741678576305</v>
      </c>
      <c r="AB55" s="44">
        <v>788.23595511881126</v>
      </c>
      <c r="AC55" s="42">
        <v>40.366048342929673</v>
      </c>
    </row>
    <row r="56" spans="1:29" x14ac:dyDescent="0.2">
      <c r="A56" s="48" t="s">
        <v>45</v>
      </c>
      <c r="B56" s="32" t="s">
        <v>46</v>
      </c>
      <c r="C56" s="33">
        <v>23.219283000000001</v>
      </c>
      <c r="D56" s="34">
        <v>38.751804</v>
      </c>
      <c r="E56" s="35">
        <v>66.894920915516636</v>
      </c>
      <c r="F56" s="36">
        <v>40.746420000000001</v>
      </c>
      <c r="G56" s="37">
        <v>54.233258999999997</v>
      </c>
      <c r="H56" s="35">
        <v>33.099445300961406</v>
      </c>
      <c r="I56" s="36">
        <v>569.84841858499465</v>
      </c>
      <c r="J56" s="37">
        <v>714.53946737738931</v>
      </c>
      <c r="K56" s="38">
        <v>25.391146851241729</v>
      </c>
      <c r="L56" s="36">
        <v>56.843755000000002</v>
      </c>
      <c r="M56" s="37">
        <v>53.564107999999997</v>
      </c>
      <c r="N56" s="35">
        <v>-5.7695819004216053</v>
      </c>
      <c r="O56" s="36">
        <v>102.09056099999999</v>
      </c>
      <c r="P56" s="37">
        <v>72.169488999999999</v>
      </c>
      <c r="Q56" s="35">
        <v>-29.308362797614564</v>
      </c>
      <c r="R56" s="36">
        <v>556.79736151121756</v>
      </c>
      <c r="S56" s="37">
        <v>742.19879816524679</v>
      </c>
      <c r="T56" s="35">
        <v>33.297829600130747</v>
      </c>
      <c r="U56" s="36">
        <v>332.77423499999998</v>
      </c>
      <c r="V56" s="37">
        <v>223.20491000000001</v>
      </c>
      <c r="W56" s="35">
        <v>-32.926024155686207</v>
      </c>
      <c r="X56" s="36">
        <v>637.86171200000001</v>
      </c>
      <c r="Y56" s="37">
        <v>311.63859000000002</v>
      </c>
      <c r="Z56" s="35">
        <v>-51.143236200388209</v>
      </c>
      <c r="AA56" s="36">
        <v>521.70279033772761</v>
      </c>
      <c r="AB56" s="37">
        <v>716.23000861350317</v>
      </c>
      <c r="AC56" s="35">
        <v>37.286980610137647</v>
      </c>
    </row>
    <row r="57" spans="1:29" s="1" customFormat="1" x14ac:dyDescent="0.2">
      <c r="A57" s="47" t="s">
        <v>70</v>
      </c>
      <c r="B57" s="39" t="s">
        <v>95</v>
      </c>
      <c r="C57" s="40">
        <v>46.472743000000001</v>
      </c>
      <c r="D57" s="41">
        <v>24.366264999999999</v>
      </c>
      <c r="E57" s="42">
        <v>-47.568696343144637</v>
      </c>
      <c r="F57" s="43">
        <v>15.247118</v>
      </c>
      <c r="G57" s="44">
        <v>7.0741759999999996</v>
      </c>
      <c r="H57" s="42">
        <v>-53.603192419708435</v>
      </c>
      <c r="I57" s="43">
        <v>3047.9689997808109</v>
      </c>
      <c r="J57" s="44">
        <v>3444.3962095373372</v>
      </c>
      <c r="K57" s="45">
        <v>13.00627433497632</v>
      </c>
      <c r="L57" s="43">
        <v>102.800623</v>
      </c>
      <c r="M57" s="44">
        <v>55.236317999999997</v>
      </c>
      <c r="N57" s="42">
        <v>-46.26849878137412</v>
      </c>
      <c r="O57" s="43">
        <v>33.208458</v>
      </c>
      <c r="P57" s="44">
        <v>15.773434</v>
      </c>
      <c r="Q57" s="42">
        <v>-52.50175723305189</v>
      </c>
      <c r="R57" s="43">
        <v>3095.6156711642557</v>
      </c>
      <c r="S57" s="44">
        <v>3501.8574902586206</v>
      </c>
      <c r="T57" s="42">
        <v>13.123134854191321</v>
      </c>
      <c r="U57" s="43">
        <v>584.58451700000001</v>
      </c>
      <c r="V57" s="44">
        <v>427.96749</v>
      </c>
      <c r="W57" s="42">
        <v>-26.791169188629059</v>
      </c>
      <c r="X57" s="43">
        <v>187.38337899999999</v>
      </c>
      <c r="Y57" s="44">
        <v>120.243437</v>
      </c>
      <c r="Z57" s="42">
        <v>-35.830254720724184</v>
      </c>
      <c r="AA57" s="43">
        <v>3119.7244927470333</v>
      </c>
      <c r="AB57" s="44">
        <v>3559.1754583661809</v>
      </c>
      <c r="AC57" s="42">
        <v>14.086210709978264</v>
      </c>
    </row>
    <row r="58" spans="1:29" s="1" customFormat="1" x14ac:dyDescent="0.2">
      <c r="A58" s="48" t="s">
        <v>96</v>
      </c>
      <c r="B58" s="32" t="s">
        <v>97</v>
      </c>
      <c r="C58" s="33">
        <v>28.186775999999998</v>
      </c>
      <c r="D58" s="34">
        <v>9.9090000000000007</v>
      </c>
      <c r="E58" s="35">
        <v>-64.845216778250901</v>
      </c>
      <c r="F58" s="36">
        <v>9.3666149999999995</v>
      </c>
      <c r="G58" s="37">
        <v>2.8772700000000002</v>
      </c>
      <c r="H58" s="35">
        <v>-69.281645503738545</v>
      </c>
      <c r="I58" s="36">
        <v>3009.2809408735175</v>
      </c>
      <c r="J58" s="37">
        <v>3443.8895202744266</v>
      </c>
      <c r="K58" s="38">
        <v>14.442273351678271</v>
      </c>
      <c r="L58" s="36">
        <v>64.238828999999996</v>
      </c>
      <c r="M58" s="37">
        <v>26.822379999999999</v>
      </c>
      <c r="N58" s="35">
        <v>-58.245845359354234</v>
      </c>
      <c r="O58" s="36">
        <v>21.612745</v>
      </c>
      <c r="P58" s="37">
        <v>7.9282500000000002</v>
      </c>
      <c r="Q58" s="35">
        <v>-63.316783684811909</v>
      </c>
      <c r="R58" s="36">
        <v>2972.2660865151552</v>
      </c>
      <c r="S58" s="37">
        <v>3383.1400372087151</v>
      </c>
      <c r="T58" s="35">
        <v>13.823592462251266</v>
      </c>
      <c r="U58" s="36">
        <v>371.34256900000003</v>
      </c>
      <c r="V58" s="37">
        <v>208.98433399999999</v>
      </c>
      <c r="W58" s="35">
        <v>-43.721956100325258</v>
      </c>
      <c r="X58" s="36">
        <v>125.666365</v>
      </c>
      <c r="Y58" s="37">
        <v>62.078347000000001</v>
      </c>
      <c r="Z58" s="35">
        <v>-50.600666296029175</v>
      </c>
      <c r="AA58" s="36">
        <v>2954.9877487106437</v>
      </c>
      <c r="AB58" s="37">
        <v>3366.46099806749</v>
      </c>
      <c r="AC58" s="35">
        <v>13.924702379439147</v>
      </c>
    </row>
    <row r="59" spans="1:29" s="1" customFormat="1" ht="9.75" thickBot="1" x14ac:dyDescent="0.25">
      <c r="A59" s="61" t="s">
        <v>72</v>
      </c>
      <c r="B59" s="62" t="s">
        <v>72</v>
      </c>
      <c r="C59" s="50">
        <v>556.28572999999994</v>
      </c>
      <c r="D59" s="51">
        <v>543.19019200000002</v>
      </c>
      <c r="E59" s="52">
        <v>-2.354102809719727</v>
      </c>
      <c r="F59" s="57" t="s">
        <v>73</v>
      </c>
      <c r="G59" s="58" t="s">
        <v>73</v>
      </c>
      <c r="H59" s="52" t="s">
        <v>73</v>
      </c>
      <c r="I59" s="57" t="s">
        <v>73</v>
      </c>
      <c r="J59" s="58" t="s">
        <v>73</v>
      </c>
      <c r="K59" s="63" t="s">
        <v>73</v>
      </c>
      <c r="L59" s="57">
        <v>1145.6997719999999</v>
      </c>
      <c r="M59" s="58">
        <v>1036.4585449999997</v>
      </c>
      <c r="N59" s="52">
        <v>-9.5348912227941174</v>
      </c>
      <c r="O59" s="57" t="s">
        <v>73</v>
      </c>
      <c r="P59" s="58" t="s">
        <v>73</v>
      </c>
      <c r="Q59" s="52" t="s">
        <v>73</v>
      </c>
      <c r="R59" s="57" t="s">
        <v>73</v>
      </c>
      <c r="S59" s="58" t="s">
        <v>73</v>
      </c>
      <c r="T59" s="52" t="s">
        <v>73</v>
      </c>
      <c r="U59" s="57">
        <v>6409.6962590000003</v>
      </c>
      <c r="V59" s="58">
        <v>6835.5866220000025</v>
      </c>
      <c r="W59" s="52">
        <v>6.6444702805066536</v>
      </c>
      <c r="X59" s="57" t="s">
        <v>73</v>
      </c>
      <c r="Y59" s="58" t="s">
        <v>73</v>
      </c>
      <c r="Z59" s="52" t="s">
        <v>73</v>
      </c>
      <c r="AA59" s="57" t="s">
        <v>73</v>
      </c>
      <c r="AB59" s="58" t="s">
        <v>73</v>
      </c>
      <c r="AC59" s="52" t="s">
        <v>73</v>
      </c>
    </row>
    <row r="60" spans="1:29" s="1" customFormat="1" ht="2.1" customHeight="1" x14ac:dyDescent="0.2">
      <c r="A60" s="64"/>
      <c r="B60" s="64"/>
      <c r="C60" s="65"/>
      <c r="D60" s="65"/>
      <c r="E60" s="66"/>
      <c r="F60" s="67"/>
      <c r="G60" s="67"/>
      <c r="H60" s="68"/>
      <c r="I60" s="67"/>
      <c r="J60" s="67"/>
      <c r="K60" s="69"/>
      <c r="L60" s="65"/>
      <c r="M60" s="65"/>
      <c r="N60" s="66"/>
      <c r="O60" s="67"/>
      <c r="P60" s="67"/>
      <c r="Q60" s="68"/>
      <c r="R60" s="67"/>
      <c r="S60" s="67"/>
      <c r="T60" s="69"/>
      <c r="U60" s="21"/>
      <c r="V60" s="21"/>
      <c r="W60" s="19"/>
      <c r="X60" s="70"/>
      <c r="Y60" s="70"/>
      <c r="Z60" s="69"/>
      <c r="AA60" s="70"/>
      <c r="AB60" s="70"/>
      <c r="AC60" s="69"/>
    </row>
    <row r="61" spans="1:29" s="71" customFormat="1" ht="9" customHeight="1" x14ac:dyDescent="0.2">
      <c r="C61" s="101" t="str">
        <f>C2</f>
        <v>Fevereiro</v>
      </c>
      <c r="D61" s="101"/>
      <c r="E61" s="101"/>
      <c r="F61" s="101"/>
      <c r="G61" s="101"/>
      <c r="H61" s="101"/>
      <c r="I61" s="101"/>
      <c r="J61" s="101"/>
      <c r="K61" s="72"/>
      <c r="L61" s="101" t="str">
        <f>L2</f>
        <v>Janeiro - Fevereiro</v>
      </c>
      <c r="M61" s="101"/>
      <c r="N61" s="101"/>
      <c r="O61" s="101"/>
      <c r="P61" s="101"/>
      <c r="Q61" s="101"/>
      <c r="R61" s="101"/>
      <c r="S61" s="101"/>
      <c r="T61" s="72"/>
      <c r="U61" s="101" t="str">
        <f>U2</f>
        <v>Acumulado 12 meses</v>
      </c>
      <c r="V61" s="101"/>
      <c r="W61" s="101"/>
      <c r="X61" s="101"/>
      <c r="Y61" s="101"/>
      <c r="Z61" s="101"/>
      <c r="AA61" s="101"/>
      <c r="AB61" s="101"/>
      <c r="AC61" s="72"/>
    </row>
    <row r="62" spans="1:29" x14ac:dyDescent="0.2">
      <c r="C62" s="97" t="s">
        <v>98</v>
      </c>
      <c r="D62" s="97"/>
      <c r="E62" s="92"/>
      <c r="F62" s="98" t="s">
        <v>99</v>
      </c>
      <c r="G62" s="98"/>
      <c r="H62" s="98"/>
      <c r="I62" s="98" t="s">
        <v>100</v>
      </c>
      <c r="J62" s="99"/>
      <c r="L62" s="92" t="s">
        <v>98</v>
      </c>
      <c r="M62" s="93"/>
      <c r="N62" s="93"/>
      <c r="O62" s="93" t="s">
        <v>99</v>
      </c>
      <c r="P62" s="93"/>
      <c r="Q62" s="93"/>
      <c r="R62" s="93" t="s">
        <v>100</v>
      </c>
      <c r="S62" s="94"/>
      <c r="U62" s="92" t="s">
        <v>98</v>
      </c>
      <c r="V62" s="93"/>
      <c r="W62" s="93"/>
      <c r="X62" s="93" t="s">
        <v>99</v>
      </c>
      <c r="Y62" s="93"/>
      <c r="Z62" s="93"/>
      <c r="AA62" s="93" t="s">
        <v>100</v>
      </c>
      <c r="AB62" s="94"/>
    </row>
    <row r="63" spans="1:29" ht="27" x14ac:dyDescent="0.2">
      <c r="A63" s="73"/>
      <c r="B63" s="74"/>
      <c r="C63" s="75" t="str">
        <f>$C$4</f>
        <v>2021</v>
      </c>
      <c r="D63" s="3" t="str">
        <f>$D$4</f>
        <v>2022</v>
      </c>
      <c r="E63" s="4" t="s">
        <v>7</v>
      </c>
      <c r="F63" s="75" t="str">
        <f>$C$4</f>
        <v>2021</v>
      </c>
      <c r="G63" s="3" t="str">
        <f>$D$4</f>
        <v>2022</v>
      </c>
      <c r="H63" s="4" t="s">
        <v>7</v>
      </c>
      <c r="I63" s="75" t="str">
        <f>$C$4</f>
        <v>2021</v>
      </c>
      <c r="J63" s="76" t="str">
        <f>$D$4</f>
        <v>2022</v>
      </c>
      <c r="K63" s="77"/>
      <c r="L63" s="75" t="str">
        <f>$C$4</f>
        <v>2021</v>
      </c>
      <c r="M63" s="3" t="str">
        <f>$D$4</f>
        <v>2022</v>
      </c>
      <c r="N63" s="4" t="s">
        <v>7</v>
      </c>
      <c r="O63" s="75" t="str">
        <f>$C$4</f>
        <v>2021</v>
      </c>
      <c r="P63" s="3" t="str">
        <f>$D$4</f>
        <v>2022</v>
      </c>
      <c r="Q63" s="4" t="s">
        <v>7</v>
      </c>
      <c r="R63" s="75" t="str">
        <f>$C$4</f>
        <v>2021</v>
      </c>
      <c r="S63" s="3" t="str">
        <f>$D$4</f>
        <v>2022</v>
      </c>
      <c r="U63" s="75" t="str">
        <f>$U$4</f>
        <v>Março/20 - Fevereiro/21</v>
      </c>
      <c r="V63" s="3" t="str">
        <f>$V$4</f>
        <v>Março/21 - Fevereiro/22</v>
      </c>
      <c r="W63" s="4" t="s">
        <v>7</v>
      </c>
      <c r="X63" s="75" t="str">
        <f>$U$4</f>
        <v>Março/20 - Fevereiro/21</v>
      </c>
      <c r="Y63" s="3" t="str">
        <f>$V$4</f>
        <v>Março/21 - Fevereiro/22</v>
      </c>
      <c r="Z63" s="4" t="s">
        <v>7</v>
      </c>
      <c r="AA63" s="75" t="str">
        <f>$U$4</f>
        <v>Março/20 - Fevereiro/21</v>
      </c>
      <c r="AB63" s="3" t="str">
        <f>$V$4</f>
        <v>Março/21 - Fevereiro/22</v>
      </c>
    </row>
    <row r="64" spans="1:29" x14ac:dyDescent="0.2">
      <c r="A64" s="78"/>
      <c r="B64" s="79" t="s">
        <v>101</v>
      </c>
      <c r="C64" s="80">
        <v>16375.290870000001</v>
      </c>
      <c r="D64" s="80">
        <v>22912.399582999999</v>
      </c>
      <c r="E64" s="27">
        <v>39.920565472068461</v>
      </c>
      <c r="F64" s="80">
        <v>14539.172569</v>
      </c>
      <c r="G64" s="80">
        <v>18863.863471000001</v>
      </c>
      <c r="H64" s="27">
        <v>29.745096438438189</v>
      </c>
      <c r="I64" s="81">
        <v>1836.1183010000004</v>
      </c>
      <c r="J64" s="81">
        <v>4048.536111999998</v>
      </c>
      <c r="K64" s="77"/>
      <c r="L64" s="80">
        <v>31322.916872999998</v>
      </c>
      <c r="M64" s="80">
        <v>42643.308678000001</v>
      </c>
      <c r="N64" s="27">
        <v>36.140924713043091</v>
      </c>
      <c r="O64" s="80">
        <v>29706.564962</v>
      </c>
      <c r="P64" s="80">
        <v>38713.485034999998</v>
      </c>
      <c r="Q64" s="27">
        <v>30.319628285941015</v>
      </c>
      <c r="R64" s="81">
        <v>1616.3519109999979</v>
      </c>
      <c r="S64" s="81">
        <v>3929.8236430000034</v>
      </c>
      <c r="U64" s="80">
        <v>210716.99374100001</v>
      </c>
      <c r="V64" s="80">
        <v>292134.96926500002</v>
      </c>
      <c r="W64" s="27">
        <v>38.638542662616857</v>
      </c>
      <c r="X64" s="80">
        <v>157453.773774</v>
      </c>
      <c r="Y64" s="80">
        <v>228414.96925299999</v>
      </c>
      <c r="Z64" s="27">
        <v>45.06795472609857</v>
      </c>
      <c r="AA64" s="81">
        <v>53263.219967000012</v>
      </c>
      <c r="AB64" s="81">
        <v>63720.000012000033</v>
      </c>
    </row>
    <row r="65" spans="1:29" x14ac:dyDescent="0.2">
      <c r="A65" s="82"/>
      <c r="B65" s="83" t="s">
        <v>72</v>
      </c>
      <c r="C65" s="77">
        <v>10036.84103</v>
      </c>
      <c r="D65" s="77">
        <v>12404.142047999998</v>
      </c>
      <c r="E65" s="35">
        <v>23.586116497453368</v>
      </c>
      <c r="F65" s="77">
        <v>13317.886146000001</v>
      </c>
      <c r="G65" s="77">
        <v>17617.406456000001</v>
      </c>
      <c r="H65" s="35">
        <v>32.283804373048739</v>
      </c>
      <c r="I65" s="84">
        <v>-3281.0451160000011</v>
      </c>
      <c r="J65" s="84">
        <v>-5213.2644080000027</v>
      </c>
      <c r="K65" s="77"/>
      <c r="L65" s="77">
        <v>19382.715628999998</v>
      </c>
      <c r="M65" s="77">
        <v>23325.662264000002</v>
      </c>
      <c r="N65" s="35">
        <v>20.342591360627772</v>
      </c>
      <c r="O65" s="77">
        <v>27182.274775000002</v>
      </c>
      <c r="P65" s="77">
        <v>36350.274967999998</v>
      </c>
      <c r="Q65" s="35">
        <v>33.727862251734585</v>
      </c>
      <c r="R65" s="84">
        <v>-7799.5591460000032</v>
      </c>
      <c r="S65" s="84">
        <v>-13024.612703999996</v>
      </c>
      <c r="U65" s="77">
        <v>110105.81006300001</v>
      </c>
      <c r="V65" s="77">
        <v>164236.07655000003</v>
      </c>
      <c r="W65" s="35">
        <v>49.162043725056769</v>
      </c>
      <c r="X65" s="77">
        <v>144162.29833300001</v>
      </c>
      <c r="Y65" s="77">
        <v>213047.55905699998</v>
      </c>
      <c r="Z65" s="35">
        <v>47.783131595808868</v>
      </c>
      <c r="AA65" s="84">
        <v>-34056.488270000002</v>
      </c>
      <c r="AB65" s="84">
        <v>-48811.48250699995</v>
      </c>
    </row>
    <row r="66" spans="1:29" x14ac:dyDescent="0.2">
      <c r="A66" s="82"/>
      <c r="B66" s="79" t="s">
        <v>102</v>
      </c>
      <c r="C66" s="80">
        <v>6338.4498400000002</v>
      </c>
      <c r="D66" s="80">
        <v>10508.257535000001</v>
      </c>
      <c r="E66" s="27">
        <v>65.785922429891784</v>
      </c>
      <c r="F66" s="80">
        <v>1221.286423</v>
      </c>
      <c r="G66" s="80">
        <v>1246.457015</v>
      </c>
      <c r="H66" s="27">
        <v>2.060990077836955</v>
      </c>
      <c r="I66" s="81">
        <v>5117.1634169999998</v>
      </c>
      <c r="J66" s="81">
        <v>9261.8005200000007</v>
      </c>
      <c r="K66" s="77"/>
      <c r="L66" s="80">
        <v>11940.201244</v>
      </c>
      <c r="M66" s="80">
        <v>19317.646413999999</v>
      </c>
      <c r="N66" s="27">
        <v>61.78660660101685</v>
      </c>
      <c r="O66" s="80">
        <v>2524.2901870000001</v>
      </c>
      <c r="P66" s="80">
        <v>2363.210067</v>
      </c>
      <c r="Q66" s="27">
        <v>-6.3812045393812795</v>
      </c>
      <c r="R66" s="81">
        <v>9415.9110569999993</v>
      </c>
      <c r="S66" s="81">
        <v>16954.436346999999</v>
      </c>
      <c r="U66" s="80">
        <v>100611.183678</v>
      </c>
      <c r="V66" s="80">
        <v>127898.89271499999</v>
      </c>
      <c r="W66" s="27">
        <v>27.121944141252374</v>
      </c>
      <c r="X66" s="80">
        <v>13291.475441000001</v>
      </c>
      <c r="Y66" s="80">
        <v>15367.410196000001</v>
      </c>
      <c r="Z66" s="27">
        <v>15.618542608117059</v>
      </c>
      <c r="AA66" s="81">
        <v>87319.708236999999</v>
      </c>
      <c r="AB66" s="81">
        <v>112531.482519</v>
      </c>
    </row>
    <row r="67" spans="1:29" x14ac:dyDescent="0.2">
      <c r="B67" s="85" t="s">
        <v>103</v>
      </c>
      <c r="C67" s="86">
        <v>38.707403064285231</v>
      </c>
      <c r="D67" s="86">
        <v>45.862754343707721</v>
      </c>
      <c r="E67" s="87" t="s">
        <v>73</v>
      </c>
      <c r="F67" s="86">
        <v>8.3999719874292662</v>
      </c>
      <c r="G67" s="86">
        <v>6.6076443826908342</v>
      </c>
      <c r="H67" s="87" t="s">
        <v>73</v>
      </c>
      <c r="I67" s="87" t="s">
        <v>73</v>
      </c>
      <c r="J67" s="87" t="s">
        <v>73</v>
      </c>
      <c r="L67" s="86">
        <v>38.119697767650493</v>
      </c>
      <c r="M67" s="86">
        <v>45.300533689512037</v>
      </c>
      <c r="N67" s="88" t="s">
        <v>73</v>
      </c>
      <c r="O67" s="86">
        <v>8.4974152690794718</v>
      </c>
      <c r="P67" s="86">
        <v>6.1043588942289091</v>
      </c>
      <c r="Q67" s="87" t="s">
        <v>73</v>
      </c>
      <c r="R67" s="87" t="s">
        <v>73</v>
      </c>
      <c r="S67" s="87" t="s">
        <v>73</v>
      </c>
      <c r="T67" s="89"/>
      <c r="U67" s="86">
        <v>47.747066760863575</v>
      </c>
      <c r="V67" s="86">
        <v>43.780754161950739</v>
      </c>
      <c r="W67" s="88" t="s">
        <v>73</v>
      </c>
      <c r="X67" s="86">
        <v>8.4415096078153145</v>
      </c>
      <c r="Y67" s="86">
        <v>6.7278472362196835</v>
      </c>
      <c r="Z67" s="87" t="s">
        <v>73</v>
      </c>
      <c r="AA67" s="87" t="s">
        <v>73</v>
      </c>
      <c r="AB67" s="87" t="s">
        <v>73</v>
      </c>
      <c r="AC67" s="89"/>
    </row>
    <row r="68" spans="1:29" x14ac:dyDescent="0.2">
      <c r="B68" s="95" t="s">
        <v>104</v>
      </c>
      <c r="C68" s="95"/>
      <c r="D68" s="95"/>
      <c r="E68" s="95"/>
      <c r="F68" s="95"/>
      <c r="J68" s="89" t="s">
        <v>105</v>
      </c>
      <c r="P68" s="96" t="s">
        <v>106</v>
      </c>
      <c r="Q68" s="96"/>
      <c r="R68" s="96"/>
      <c r="S68" s="96"/>
      <c r="Y68" s="96" t="s">
        <v>107</v>
      </c>
      <c r="Z68" s="96"/>
      <c r="AA68" s="96"/>
      <c r="AB68" s="96"/>
    </row>
    <row r="69" spans="1:29" ht="11.45" customHeight="1" x14ac:dyDescent="0.2">
      <c r="B69" s="2" t="str">
        <f>"Dados extraídos em "&amp;LEFT('[1]12 meses'!M1,3)&amp;"/"&amp;[1]Mês!M3&amp;". Sujeitos a alteração."</f>
        <v>Dados extraídos em Mar/2022. Sujeitos a alteração.</v>
      </c>
    </row>
    <row r="70" spans="1:29" x14ac:dyDescent="0.2">
      <c r="D70" s="90">
        <f>D67-C67</f>
        <v>7.1553512794224901</v>
      </c>
    </row>
    <row r="71" spans="1:29" x14ac:dyDescent="0.2">
      <c r="L71" s="91"/>
      <c r="U71" s="91"/>
    </row>
  </sheetData>
  <mergeCells count="30"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 Giometti</dc:creator>
  <cp:lastModifiedBy>Gustavo Cupertino Domingues</cp:lastModifiedBy>
  <dcterms:created xsi:type="dcterms:W3CDTF">2022-03-11T17:51:13Z</dcterms:created>
  <dcterms:modified xsi:type="dcterms:W3CDTF">2022-03-11T20:50:03Z</dcterms:modified>
</cp:coreProperties>
</file>