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Nota Mensal da Balança\1.2 - Balança Resumida e Tabelas\1.2.1 Balança do Mês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AA66" i="1"/>
  <c r="Y66" i="1"/>
  <c r="Y67" i="1" s="1"/>
  <c r="X66" i="1"/>
  <c r="X67" i="1" s="1"/>
  <c r="V66" i="1"/>
  <c r="W66" i="1" s="1"/>
  <c r="U66" i="1"/>
  <c r="U67" i="1" s="1"/>
  <c r="AA64" i="1"/>
  <c r="Y64" i="1"/>
  <c r="Y65" i="1" s="1"/>
  <c r="X64" i="1"/>
  <c r="X65" i="1" s="1"/>
  <c r="V64" i="1"/>
  <c r="W64" i="1" s="1"/>
  <c r="U64" i="1"/>
  <c r="U65" i="1" s="1"/>
  <c r="AA65" i="1" s="1"/>
  <c r="U61" i="1"/>
  <c r="Y58" i="1"/>
  <c r="Z58" i="1" s="1"/>
  <c r="X58" i="1"/>
  <c r="V58" i="1"/>
  <c r="W58" i="1" s="1"/>
  <c r="U58" i="1"/>
  <c r="AA58" i="1" s="1"/>
  <c r="Y57" i="1"/>
  <c r="Z57" i="1" s="1"/>
  <c r="X57" i="1"/>
  <c r="AA57" i="1" s="1"/>
  <c r="W57" i="1"/>
  <c r="V57" i="1"/>
  <c r="AB57" i="1" s="1"/>
  <c r="U57" i="1"/>
  <c r="AA56" i="1"/>
  <c r="Z56" i="1"/>
  <c r="Y56" i="1"/>
  <c r="X56" i="1"/>
  <c r="V56" i="1"/>
  <c r="AB56" i="1" s="1"/>
  <c r="AC56" i="1" s="1"/>
  <c r="U56" i="1"/>
  <c r="Y55" i="1"/>
  <c r="Z55" i="1" s="1"/>
  <c r="X55" i="1"/>
  <c r="V55" i="1"/>
  <c r="U55" i="1"/>
  <c r="AA55" i="1" s="1"/>
  <c r="AA54" i="1"/>
  <c r="Y54" i="1"/>
  <c r="Z54" i="1" s="1"/>
  <c r="X54" i="1"/>
  <c r="W54" i="1"/>
  <c r="V54" i="1"/>
  <c r="U54" i="1"/>
  <c r="AB53" i="1"/>
  <c r="AC53" i="1" s="1"/>
  <c r="Y53" i="1"/>
  <c r="X53" i="1"/>
  <c r="Z53" i="1" s="1"/>
  <c r="W53" i="1"/>
  <c r="V53" i="1"/>
  <c r="U53" i="1"/>
  <c r="AA53" i="1" s="1"/>
  <c r="Z52" i="1"/>
  <c r="Y52" i="1"/>
  <c r="X52" i="1"/>
  <c r="W52" i="1"/>
  <c r="V52" i="1"/>
  <c r="AB52" i="1" s="1"/>
  <c r="AC52" i="1" s="1"/>
  <c r="U52" i="1"/>
  <c r="AA52" i="1" s="1"/>
  <c r="AC51" i="1"/>
  <c r="AB51" i="1"/>
  <c r="Z51" i="1"/>
  <c r="Y51" i="1"/>
  <c r="X51" i="1"/>
  <c r="V51" i="1"/>
  <c r="U51" i="1"/>
  <c r="AA51" i="1" s="1"/>
  <c r="Y50" i="1"/>
  <c r="X50" i="1"/>
  <c r="V50" i="1"/>
  <c r="W50" i="1" s="1"/>
  <c r="U50" i="1"/>
  <c r="AA50" i="1" s="1"/>
  <c r="AA49" i="1"/>
  <c r="Y49" i="1"/>
  <c r="X49" i="1"/>
  <c r="V49" i="1"/>
  <c r="W49" i="1" s="1"/>
  <c r="U49" i="1"/>
  <c r="AA48" i="1"/>
  <c r="Z48" i="1"/>
  <c r="Y48" i="1"/>
  <c r="X48" i="1"/>
  <c r="V48" i="1"/>
  <c r="U48" i="1"/>
  <c r="Y47" i="1"/>
  <c r="Z47" i="1" s="1"/>
  <c r="X47" i="1"/>
  <c r="V47" i="1"/>
  <c r="U47" i="1"/>
  <c r="AA47" i="1" s="1"/>
  <c r="AB46" i="1"/>
  <c r="Y46" i="1"/>
  <c r="Z46" i="1" s="1"/>
  <c r="X46" i="1"/>
  <c r="W46" i="1"/>
  <c r="V46" i="1"/>
  <c r="U46" i="1"/>
  <c r="AA46" i="1" s="1"/>
  <c r="AB45" i="1"/>
  <c r="AC45" i="1" s="1"/>
  <c r="Z45" i="1"/>
  <c r="Y45" i="1"/>
  <c r="X45" i="1"/>
  <c r="W45" i="1"/>
  <c r="V45" i="1"/>
  <c r="U45" i="1"/>
  <c r="AA45" i="1" s="1"/>
  <c r="Z44" i="1"/>
  <c r="Y44" i="1"/>
  <c r="X44" i="1"/>
  <c r="W44" i="1"/>
  <c r="V44" i="1"/>
  <c r="AB44" i="1" s="1"/>
  <c r="AC44" i="1" s="1"/>
  <c r="U44" i="1"/>
  <c r="AA44" i="1" s="1"/>
  <c r="Z43" i="1"/>
  <c r="Y43" i="1"/>
  <c r="X43" i="1"/>
  <c r="V43" i="1"/>
  <c r="AB43" i="1" s="1"/>
  <c r="AC43" i="1" s="1"/>
  <c r="U43" i="1"/>
  <c r="AA43" i="1" s="1"/>
  <c r="Y42" i="1"/>
  <c r="X42" i="1"/>
  <c r="V42" i="1"/>
  <c r="U42" i="1"/>
  <c r="AA42" i="1" s="1"/>
  <c r="AA41" i="1"/>
  <c r="Y41" i="1"/>
  <c r="Z41" i="1" s="1"/>
  <c r="X41" i="1"/>
  <c r="W41" i="1"/>
  <c r="V41" i="1"/>
  <c r="AB41" i="1" s="1"/>
  <c r="U41" i="1"/>
  <c r="U59" i="1" s="1"/>
  <c r="AB38" i="1"/>
  <c r="AC38" i="1" s="1"/>
  <c r="Z38" i="1"/>
  <c r="Y38" i="1"/>
  <c r="X38" i="1"/>
  <c r="W38" i="1"/>
  <c r="V38" i="1"/>
  <c r="U38" i="1"/>
  <c r="AA38" i="1" s="1"/>
  <c r="Z37" i="1"/>
  <c r="Y37" i="1"/>
  <c r="X37" i="1"/>
  <c r="W37" i="1"/>
  <c r="V37" i="1"/>
  <c r="AB37" i="1" s="1"/>
  <c r="AC37" i="1" s="1"/>
  <c r="U37" i="1"/>
  <c r="AA37" i="1" s="1"/>
  <c r="Z36" i="1"/>
  <c r="Y36" i="1"/>
  <c r="AB36" i="1" s="1"/>
  <c r="X36" i="1"/>
  <c r="V36" i="1"/>
  <c r="U36" i="1"/>
  <c r="AA36" i="1" s="1"/>
  <c r="AC36" i="1" s="1"/>
  <c r="Y35" i="1"/>
  <c r="Z35" i="1" s="1"/>
  <c r="X35" i="1"/>
  <c r="V35" i="1"/>
  <c r="U35" i="1"/>
  <c r="AA34" i="1"/>
  <c r="Y34" i="1"/>
  <c r="Z34" i="1" s="1"/>
  <c r="X34" i="1"/>
  <c r="W34" i="1"/>
  <c r="V34" i="1"/>
  <c r="U34" i="1"/>
  <c r="AA33" i="1"/>
  <c r="Z33" i="1"/>
  <c r="Y33" i="1"/>
  <c r="X33" i="1"/>
  <c r="V33" i="1"/>
  <c r="W33" i="1" s="1"/>
  <c r="U33" i="1"/>
  <c r="Y32" i="1"/>
  <c r="Z32" i="1" s="1"/>
  <c r="X32" i="1"/>
  <c r="V32" i="1"/>
  <c r="U32" i="1"/>
  <c r="AA32" i="1" s="1"/>
  <c r="AB31" i="1"/>
  <c r="AC31" i="1" s="1"/>
  <c r="Y31" i="1"/>
  <c r="Z31" i="1" s="1"/>
  <c r="X31" i="1"/>
  <c r="AA31" i="1" s="1"/>
  <c r="W31" i="1"/>
  <c r="V31" i="1"/>
  <c r="U31" i="1"/>
  <c r="AC30" i="1"/>
  <c r="AB30" i="1"/>
  <c r="Z30" i="1"/>
  <c r="Y30" i="1"/>
  <c r="X30" i="1"/>
  <c r="W30" i="1"/>
  <c r="V30" i="1"/>
  <c r="U30" i="1"/>
  <c r="AA30" i="1" s="1"/>
  <c r="Z29" i="1"/>
  <c r="Y29" i="1"/>
  <c r="X29" i="1"/>
  <c r="W29" i="1"/>
  <c r="V29" i="1"/>
  <c r="AB29" i="1" s="1"/>
  <c r="U29" i="1"/>
  <c r="Z28" i="1"/>
  <c r="Y28" i="1"/>
  <c r="AB28" i="1" s="1"/>
  <c r="X28" i="1"/>
  <c r="V28" i="1"/>
  <c r="U28" i="1"/>
  <c r="AA28" i="1" s="1"/>
  <c r="AC28" i="1" s="1"/>
  <c r="Y27" i="1"/>
  <c r="X27" i="1"/>
  <c r="V27" i="1"/>
  <c r="U27" i="1"/>
  <c r="AA26" i="1"/>
  <c r="Y26" i="1"/>
  <c r="X26" i="1"/>
  <c r="W26" i="1"/>
  <c r="V26" i="1"/>
  <c r="AB26" i="1" s="1"/>
  <c r="U26" i="1"/>
  <c r="AA25" i="1"/>
  <c r="Z25" i="1"/>
  <c r="Y25" i="1"/>
  <c r="X25" i="1"/>
  <c r="V25" i="1"/>
  <c r="W25" i="1" s="1"/>
  <c r="U25" i="1"/>
  <c r="Y24" i="1"/>
  <c r="Z24" i="1" s="1"/>
  <c r="X24" i="1"/>
  <c r="W24" i="1"/>
  <c r="V24" i="1"/>
  <c r="U24" i="1"/>
  <c r="AA24" i="1" s="1"/>
  <c r="AB23" i="1"/>
  <c r="Y23" i="1"/>
  <c r="Z23" i="1" s="1"/>
  <c r="X23" i="1"/>
  <c r="AA23" i="1" s="1"/>
  <c r="W23" i="1"/>
  <c r="V23" i="1"/>
  <c r="U23" i="1"/>
  <c r="Z22" i="1"/>
  <c r="Y22" i="1"/>
  <c r="X22" i="1"/>
  <c r="W22" i="1"/>
  <c r="V22" i="1"/>
  <c r="AB22" i="1" s="1"/>
  <c r="U22" i="1"/>
  <c r="AA22" i="1" s="1"/>
  <c r="AA21" i="1"/>
  <c r="Z21" i="1"/>
  <c r="Y21" i="1"/>
  <c r="X21" i="1"/>
  <c r="W21" i="1"/>
  <c r="V21" i="1"/>
  <c r="AB21" i="1" s="1"/>
  <c r="AC21" i="1" s="1"/>
  <c r="U21" i="1"/>
  <c r="Y20" i="1"/>
  <c r="Z20" i="1" s="1"/>
  <c r="X20" i="1"/>
  <c r="V20" i="1"/>
  <c r="U20" i="1"/>
  <c r="AA20" i="1" s="1"/>
  <c r="Y19" i="1"/>
  <c r="Z19" i="1" s="1"/>
  <c r="X19" i="1"/>
  <c r="V19" i="1"/>
  <c r="AB19" i="1" s="1"/>
  <c r="U19" i="1"/>
  <c r="AA19" i="1" s="1"/>
  <c r="Y18" i="1"/>
  <c r="Z18" i="1" s="1"/>
  <c r="X18" i="1"/>
  <c r="AA18" i="1" s="1"/>
  <c r="V18" i="1"/>
  <c r="AB18" i="1" s="1"/>
  <c r="U18" i="1"/>
  <c r="AA17" i="1"/>
  <c r="Y17" i="1"/>
  <c r="Z17" i="1" s="1"/>
  <c r="X17" i="1"/>
  <c r="V17" i="1"/>
  <c r="W17" i="1" s="1"/>
  <c r="U17" i="1"/>
  <c r="Y16" i="1"/>
  <c r="Z16" i="1" s="1"/>
  <c r="X16" i="1"/>
  <c r="W16" i="1"/>
  <c r="V16" i="1"/>
  <c r="U16" i="1"/>
  <c r="AB15" i="1"/>
  <c r="AC15" i="1" s="1"/>
  <c r="Z15" i="1"/>
  <c r="Y15" i="1"/>
  <c r="X15" i="1"/>
  <c r="V15" i="1"/>
  <c r="U15" i="1"/>
  <c r="AA15" i="1" s="1"/>
  <c r="Y14" i="1"/>
  <c r="X14" i="1"/>
  <c r="Z14" i="1" s="1"/>
  <c r="W14" i="1"/>
  <c r="V14" i="1"/>
  <c r="AB14" i="1" s="1"/>
  <c r="U14" i="1"/>
  <c r="AA14" i="1" s="1"/>
  <c r="AA13" i="1"/>
  <c r="Z13" i="1"/>
  <c r="Y13" i="1"/>
  <c r="AB13" i="1" s="1"/>
  <c r="AC13" i="1" s="1"/>
  <c r="X13" i="1"/>
  <c r="V13" i="1"/>
  <c r="W13" i="1" s="1"/>
  <c r="U13" i="1"/>
  <c r="Y12" i="1"/>
  <c r="Z12" i="1" s="1"/>
  <c r="X12" i="1"/>
  <c r="V12" i="1"/>
  <c r="AB12" i="1" s="1"/>
  <c r="AC12" i="1" s="1"/>
  <c r="U12" i="1"/>
  <c r="AA12" i="1" s="1"/>
  <c r="Y11" i="1"/>
  <c r="Z11" i="1" s="1"/>
  <c r="X11" i="1"/>
  <c r="AA11" i="1" s="1"/>
  <c r="V11" i="1"/>
  <c r="W11" i="1" s="1"/>
  <c r="U11" i="1"/>
  <c r="AB10" i="1"/>
  <c r="AC10" i="1" s="1"/>
  <c r="AA10" i="1"/>
  <c r="Y10" i="1"/>
  <c r="Z10" i="1" s="1"/>
  <c r="X10" i="1"/>
  <c r="V10" i="1"/>
  <c r="W10" i="1" s="1"/>
  <c r="U10" i="1"/>
  <c r="Y9" i="1"/>
  <c r="Z9" i="1" s="1"/>
  <c r="X9" i="1"/>
  <c r="V9" i="1"/>
  <c r="AB9" i="1" s="1"/>
  <c r="AC9" i="1" s="1"/>
  <c r="U9" i="1"/>
  <c r="AA9" i="1" s="1"/>
  <c r="Y8" i="1"/>
  <c r="AB8" i="1" s="1"/>
  <c r="X8" i="1"/>
  <c r="AA8" i="1" s="1"/>
  <c r="W8" i="1"/>
  <c r="V8" i="1"/>
  <c r="U8" i="1"/>
  <c r="AB7" i="1"/>
  <c r="AC7" i="1" s="1"/>
  <c r="Z7" i="1"/>
  <c r="Y7" i="1"/>
  <c r="X7" i="1"/>
  <c r="V7" i="1"/>
  <c r="W7" i="1" s="1"/>
  <c r="U7" i="1"/>
  <c r="AA7" i="1" s="1"/>
  <c r="Y6" i="1"/>
  <c r="Z6" i="1" s="1"/>
  <c r="X6" i="1"/>
  <c r="W6" i="1"/>
  <c r="V6" i="1"/>
  <c r="AB6" i="1" s="1"/>
  <c r="U6" i="1"/>
  <c r="AA6" i="1" s="1"/>
  <c r="Y4" i="1"/>
  <c r="X4" i="1"/>
  <c r="V4" i="1"/>
  <c r="AB4" i="1" s="1"/>
  <c r="U4" i="1"/>
  <c r="AA4" i="1" s="1"/>
  <c r="M4" i="1"/>
  <c r="L4" i="1"/>
  <c r="J4" i="1"/>
  <c r="I4" i="1"/>
  <c r="D4" i="1"/>
  <c r="C4" i="1"/>
  <c r="C2" i="1"/>
  <c r="C61" i="1" s="1"/>
  <c r="AC6" i="1" l="1"/>
  <c r="AC14" i="1"/>
  <c r="AC18" i="1"/>
  <c r="AC22" i="1"/>
  <c r="AC8" i="1"/>
  <c r="AC19" i="1"/>
  <c r="Z8" i="1"/>
  <c r="W18" i="1"/>
  <c r="W19" i="1"/>
  <c r="W12" i="1"/>
  <c r="AB16" i="1"/>
  <c r="W20" i="1"/>
  <c r="W36" i="1"/>
  <c r="AC41" i="1"/>
  <c r="W42" i="1"/>
  <c r="AB48" i="1"/>
  <c r="AC48" i="1" s="1"/>
  <c r="W48" i="1"/>
  <c r="W15" i="1"/>
  <c r="AC46" i="1"/>
  <c r="Z50" i="1"/>
  <c r="W51" i="1"/>
  <c r="W55" i="1"/>
  <c r="AB55" i="1"/>
  <c r="AC55" i="1" s="1"/>
  <c r="AC57" i="1"/>
  <c r="Z65" i="1"/>
  <c r="L2" i="1"/>
  <c r="L61" i="1" s="1"/>
  <c r="J63" i="1"/>
  <c r="S63" i="1"/>
  <c r="G63" i="1"/>
  <c r="P63" i="1"/>
  <c r="D63" i="1"/>
  <c r="M63" i="1"/>
  <c r="P4" i="1"/>
  <c r="AB11" i="1"/>
  <c r="AC11" i="1" s="1"/>
  <c r="AA16" i="1"/>
  <c r="AB17" i="1"/>
  <c r="AC17" i="1" s="1"/>
  <c r="AB25" i="1"/>
  <c r="AC25" i="1" s="1"/>
  <c r="AC26" i="1"/>
  <c r="AA27" i="1"/>
  <c r="AA29" i="1"/>
  <c r="U39" i="1"/>
  <c r="Z42" i="1"/>
  <c r="Z49" i="1"/>
  <c r="W28" i="1"/>
  <c r="W47" i="1"/>
  <c r="AB47" i="1"/>
  <c r="AC47" i="1" s="1"/>
  <c r="L63" i="1"/>
  <c r="I63" i="1"/>
  <c r="R63" i="1"/>
  <c r="F63" i="1"/>
  <c r="O63" i="1"/>
  <c r="C63" i="1"/>
  <c r="O4" i="1"/>
  <c r="F4" i="1"/>
  <c r="R4" i="1"/>
  <c r="G4" i="1"/>
  <c r="S4" i="1"/>
  <c r="AB24" i="1"/>
  <c r="AC24" i="1" s="1"/>
  <c r="W27" i="1"/>
  <c r="AB27" i="1"/>
  <c r="AC27" i="1" s="1"/>
  <c r="AC29" i="1"/>
  <c r="AB33" i="1"/>
  <c r="AC33" i="1" s="1"/>
  <c r="AB34" i="1"/>
  <c r="AC34" i="1" s="1"/>
  <c r="AA35" i="1"/>
  <c r="AB54" i="1"/>
  <c r="AC54" i="1" s="1"/>
  <c r="AC23" i="1"/>
  <c r="AB32" i="1"/>
  <c r="AC32" i="1" s="1"/>
  <c r="W35" i="1"/>
  <c r="AB35" i="1"/>
  <c r="AC35" i="1" s="1"/>
  <c r="W9" i="1"/>
  <c r="X63" i="1"/>
  <c r="U63" i="1"/>
  <c r="AA63" i="1"/>
  <c r="V63" i="1"/>
  <c r="AB63" i="1"/>
  <c r="Y63" i="1"/>
  <c r="V39" i="1"/>
  <c r="W39" i="1" s="1"/>
  <c r="AB20" i="1"/>
  <c r="AC20" i="1" s="1"/>
  <c r="Z26" i="1"/>
  <c r="Z27" i="1"/>
  <c r="W32" i="1"/>
  <c r="AB49" i="1"/>
  <c r="AC49" i="1" s="1"/>
  <c r="W56" i="1"/>
  <c r="Z64" i="1"/>
  <c r="Z66" i="1"/>
  <c r="W43" i="1"/>
  <c r="AB64" i="1"/>
  <c r="AB66" i="1"/>
  <c r="AB42" i="1"/>
  <c r="AC42" i="1" s="1"/>
  <c r="AB50" i="1"/>
  <c r="AC50" i="1" s="1"/>
  <c r="AB58" i="1"/>
  <c r="AC58" i="1" s="1"/>
  <c r="V59" i="1"/>
  <c r="W59" i="1" s="1"/>
  <c r="V65" i="1"/>
  <c r="V67" i="1"/>
  <c r="W65" i="1" l="1"/>
  <c r="AB65" i="1"/>
  <c r="AC16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<sst xmlns="http://schemas.openxmlformats.org/spreadsheetml/2006/main" count="202" uniqueCount="108">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</sst>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21" xfId="3" applyFont="1" applyFill="1" applyBorder="1" applyAlignment="1" applyProtection="1">
      <alignment horizontal="left" vertical="center"/>
    </xf>
    <xf numFmtId="0" fontId="2" fillId="0" borderId="21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Dezembro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Dezembro/2021</v>
          </cell>
          <cell r="E1" t="str">
            <v>Dezembro/2022</v>
          </cell>
          <cell r="M1" t="str">
            <v>Dezembro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Janeiro/20 - Dezembro/21</v>
          </cell>
          <cell r="E1" t="str">
            <v>Janeiro/21 - Dezembro/22</v>
          </cell>
          <cell r="M1" t="str">
            <v>Janeiro</v>
          </cell>
        </row>
        <row r="4">
          <cell r="A4" t="str">
            <v/>
          </cell>
          <cell r="B4" t="str">
            <v xml:space="preserve">(1º Nível) 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</row>
        <row r="6">
          <cell r="A6" t="str">
            <v>BEBIDAS</v>
          </cell>
          <cell r="B6" t="str">
            <v>(1º Nível) BEBIDAS</v>
          </cell>
        </row>
        <row r="7">
          <cell r="A7" t="str">
            <v>CACAU E SEUS PRODUTOS</v>
          </cell>
          <cell r="B7" t="str">
            <v>(1º Nível) CACAU E SEUS PRODUTOS</v>
          </cell>
        </row>
        <row r="8">
          <cell r="A8" t="str">
            <v>CAFÉ</v>
          </cell>
          <cell r="B8" t="str">
            <v>(1º Nível) CAFÉ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CARNES</v>
          </cell>
          <cell r="B9" t="str">
            <v>(1º Nível) CARNES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</row>
        <row r="11">
          <cell r="A11" t="str">
            <v>CHÁ, MATE E ESPECIARIAS</v>
          </cell>
          <cell r="B11" t="str">
            <v>(1º Nível) CHÁ, MATE E ESPECIARIAS</v>
          </cell>
        </row>
        <row r="12">
          <cell r="A12" t="str">
            <v>COMPLEXO SOJA</v>
          </cell>
          <cell r="B12" t="str">
            <v>(1º Nível) COMPLEXO SOJA</v>
          </cell>
        </row>
        <row r="13">
          <cell r="A13" t="str">
            <v>COMPLEXO SUCROALCOOLEIRO</v>
          </cell>
          <cell r="B13" t="str">
            <v>(1º Nível) COMPLEXO SUCROALCOOLEIRO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</row>
        <row r="17">
          <cell r="A17" t="str">
            <v>FIBRAS E PRODUTOS TÊXTEIS</v>
          </cell>
          <cell r="B17" t="str">
            <v>(1º Nível) FIBRAS E PRODUTOS TÊXTEIS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</row>
        <row r="19">
          <cell r="A19" t="str">
            <v>FUMO E SEUS PRODUTOS</v>
          </cell>
          <cell r="B19" t="str">
            <v>(1º Nível) FUMO E SEUS PRODUTOS</v>
          </cell>
        </row>
        <row r="20">
          <cell r="A20" t="str">
            <v>LÁCTEOS</v>
          </cell>
          <cell r="B20" t="str">
            <v>(1º Nível) LÁCTEOS</v>
          </cell>
        </row>
        <row r="21">
          <cell r="A21" t="str">
            <v>PESCADOS</v>
          </cell>
          <cell r="B21" t="str">
            <v>(1º Nível) PESCADOS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</row>
        <row r="24">
          <cell r="A24" t="str">
            <v>PRODUTOS APICOLAS</v>
          </cell>
          <cell r="B24" t="str">
            <v>(1º Nível) PRODUTOS APICOLAS</v>
          </cell>
        </row>
        <row r="25">
          <cell r="A25" t="str">
            <v>PRODUTOS FLORESTAIS</v>
          </cell>
          <cell r="B25" t="str">
            <v>(1º Nível) PRODUTOS FLORESTAIS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</row>
        <row r="28">
          <cell r="A28" t="str">
            <v>RAÇÕES PARA ANIMAIS</v>
          </cell>
          <cell r="B28" t="str">
            <v>(1º Nível) RAÇÕES PARA ANIMAIS</v>
          </cell>
        </row>
        <row r="29">
          <cell r="A29" t="str">
            <v>SUCOS</v>
          </cell>
          <cell r="B29" t="str">
            <v>(1º Nível) SUCOS</v>
          </cell>
        </row>
        <row r="30">
          <cell r="A30" t="str">
            <v/>
          </cell>
          <cell r="B30" t="str">
            <v xml:space="preserve">(2º Nível) </v>
          </cell>
        </row>
        <row r="31">
          <cell r="A31" t="str">
            <v>ABACATES</v>
          </cell>
          <cell r="B31" t="str">
            <v>(2º Nível) ABACATES</v>
          </cell>
        </row>
        <row r="32">
          <cell r="A32" t="str">
            <v>ABACAXIS</v>
          </cell>
          <cell r="B32" t="str">
            <v>(2º Nível) ABACAXIS</v>
          </cell>
        </row>
        <row r="33">
          <cell r="A33" t="str">
            <v>ABELHAS VIVAS</v>
          </cell>
          <cell r="B33" t="str">
            <v>(2º Nível) ABELHAS VIVAS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</row>
        <row r="36">
          <cell r="A36" t="str">
            <v>ÁLCOOL</v>
          </cell>
          <cell r="B36" t="str">
            <v>(2º Nível) ÁLCOOL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</row>
        <row r="38">
          <cell r="A38" t="str">
            <v>AMEIXAS</v>
          </cell>
          <cell r="B38" t="str">
            <v>(2º Nível) AMEIXAS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</row>
        <row r="40">
          <cell r="A40" t="str">
            <v>AVES DE RAPINA VIVAS</v>
          </cell>
          <cell r="B40" t="str">
            <v>(2º Nível) AVES DE RAPINA VIVAS</v>
          </cell>
        </row>
        <row r="41">
          <cell r="A41" t="str">
            <v>AVESTRUZES VIVAS</v>
          </cell>
          <cell r="B41" t="str">
            <v>(2º Nível) AVESTRUZES VIVAS</v>
          </cell>
        </row>
        <row r="42">
          <cell r="A42" t="str">
            <v>BANANAS</v>
          </cell>
          <cell r="B42" t="str">
            <v>(2º Nível) BANANAS</v>
          </cell>
        </row>
        <row r="43">
          <cell r="A43" t="str">
            <v>BEBIDAS ALCÓOLICAS</v>
          </cell>
          <cell r="B43" t="str">
            <v>(2º Nível) BEBIDAS ALCÓOLICAS</v>
          </cell>
        </row>
        <row r="44">
          <cell r="A44" t="str">
            <v>BEBIDAS NÃO ALCOÓLICAS</v>
          </cell>
          <cell r="B44" t="str">
            <v>(2º Nível) BEBIDAS NÃO ALCOÓLICAS</v>
          </cell>
        </row>
        <row r="45">
          <cell r="A45" t="str">
            <v>BORRACHA NATURAL E GOMAS NATURAIS</v>
          </cell>
          <cell r="B45" t="str">
            <v>(2º Nível) BORRACHA NATURAL E GOMAS NATURAIS</v>
          </cell>
        </row>
        <row r="46">
          <cell r="A46" t="str">
            <v>BOVINOS E BUBALINOS VIVOS</v>
          </cell>
          <cell r="B46" t="str">
            <v>(2º Nível) BOVINOS E BUBALINOS VIVOS</v>
          </cell>
        </row>
        <row r="47">
          <cell r="A47" t="str">
            <v>CACAU INTEIRO OU PARTIDO</v>
          </cell>
          <cell r="B47" t="str">
            <v>(2º Nível) CACAU INTEIRO OU PARTIDO</v>
          </cell>
        </row>
        <row r="48">
          <cell r="A48" t="str">
            <v>CAFÉ VERDE E CAFÉ TORRADO</v>
          </cell>
          <cell r="B48" t="str">
            <v>(2º Nível) CAFÉ VERDE E CAFÉ TORRADO</v>
          </cell>
        </row>
        <row r="49">
          <cell r="A49" t="str">
            <v>CAMELOS E OUTROS CAMELIDEOS VIVOS</v>
          </cell>
          <cell r="B49" t="str">
            <v>(2º Nível) CAMELOS E OUTROS CAMELIDEOS VIVOS</v>
          </cell>
        </row>
        <row r="50">
          <cell r="A50" t="str">
            <v>CAQUIS</v>
          </cell>
          <cell r="B50" t="str">
            <v>(2º Nível) CAQUIS</v>
          </cell>
        </row>
        <row r="51">
          <cell r="A51" t="str">
            <v>CARNE BOVINA</v>
          </cell>
          <cell r="B51" t="str">
            <v>(2º Nível) CARNE BOVINA</v>
          </cell>
        </row>
        <row r="52">
          <cell r="A52" t="str">
            <v>CARNE DE FRANGO</v>
          </cell>
          <cell r="B52" t="str">
            <v>(2º Nível) CARNE DE FRANGO</v>
          </cell>
        </row>
        <row r="53">
          <cell r="A53" t="str">
            <v>CARNE DE OVINO E CAPRINO</v>
          </cell>
          <cell r="B53" t="str">
            <v>(2º Nível) CARNE DE OVINO E CAPRINO</v>
          </cell>
        </row>
        <row r="54">
          <cell r="A54" t="str">
            <v>CARNE DE PATO</v>
          </cell>
          <cell r="B54" t="str">
            <v>(2º Nível) CARNE DE PATO</v>
          </cell>
        </row>
        <row r="55">
          <cell r="A55" t="str">
            <v>CARNE DE PERU</v>
          </cell>
          <cell r="B55" t="str">
            <v>(2º Nível) CARNE DE PERU</v>
          </cell>
        </row>
        <row r="56">
          <cell r="A56" t="str">
            <v>CARNE SUÍNA</v>
          </cell>
          <cell r="B56" t="str">
            <v>(2º Nível) CARNE SUÍNA</v>
          </cell>
        </row>
        <row r="57">
          <cell r="A57" t="str">
            <v>CARNES DE EQÜIDEOS</v>
          </cell>
          <cell r="B57" t="str">
            <v>(2º Nível) CARNES DE EQÜIDEOS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</row>
        <row r="59">
          <cell r="A59" t="str">
            <v>CELULOSE</v>
          </cell>
          <cell r="B59" t="str">
            <v>(2º Nível) CELULOSE</v>
          </cell>
        </row>
        <row r="60">
          <cell r="A60" t="str">
            <v>CEREAIS</v>
          </cell>
          <cell r="B60" t="str">
            <v>(2º Nível) CEREAIS</v>
          </cell>
        </row>
        <row r="61">
          <cell r="A61" t="str">
            <v>CEREJAS</v>
          </cell>
          <cell r="B61" t="str">
            <v>(2º Nível) CEREJAS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</row>
        <row r="63">
          <cell r="A63" t="str">
            <v>CLEMENTINAS</v>
          </cell>
          <cell r="B63" t="str">
            <v>(2º Nível) CLEMENTINAS</v>
          </cell>
        </row>
        <row r="64">
          <cell r="A64" t="str">
            <v>COCOS</v>
          </cell>
          <cell r="B64" t="str">
            <v>(2º Nível) COCOS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</row>
        <row r="67">
          <cell r="A67" t="str">
            <v>COUROS E PELES DE CAPRINOS</v>
          </cell>
          <cell r="B67" t="str">
            <v>(2º Nível) COUROS E PELES DE CAPRINOS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</row>
        <row r="69">
          <cell r="A69" t="str">
            <v>COUROS E PELES DE OVINOS</v>
          </cell>
          <cell r="B69" t="str">
            <v>(2º Nível) COUROS E PELES DE OVINOS</v>
          </cell>
        </row>
        <row r="70">
          <cell r="A70" t="str">
            <v>COUROS E PELES DE RÉPTEIS</v>
          </cell>
          <cell r="B70" t="str">
            <v>(2º Nível) COUROS E PELES DE RÉPTEIS</v>
          </cell>
        </row>
        <row r="71">
          <cell r="A71" t="str">
            <v>COUROS E PELES DE SUÍNOS</v>
          </cell>
          <cell r="B71" t="str">
            <v>(2º Nível) COUROS E PELES DE SUÍNOS</v>
          </cell>
        </row>
        <row r="72">
          <cell r="A72" t="str">
            <v>CRUSTÁCEOS E MOLUSCOS</v>
          </cell>
          <cell r="B72" t="str">
            <v>(2º Nível) CRUSTÁCEOS E MOLUSCOS</v>
          </cell>
        </row>
        <row r="73">
          <cell r="A73" t="str">
            <v>DAMASCOS</v>
          </cell>
          <cell r="B73" t="str">
            <v>(2º Nível) DAMASCOS</v>
          </cell>
        </row>
        <row r="74">
          <cell r="A74" t="str">
            <v>DEMAIS  PRODUTOS LÁCTEOS</v>
          </cell>
          <cell r="B74" t="str">
            <v>(2º Nível) DEMAIS  PRODUTOS LÁCTEOS</v>
          </cell>
        </row>
        <row r="75">
          <cell r="A75" t="str">
            <v>DEMAIS AÇÚCARES</v>
          </cell>
          <cell r="B75" t="str">
            <v>(2º Nível) DEMAIS AÇÚCARES</v>
          </cell>
        </row>
        <row r="76">
          <cell r="A76" t="str">
            <v>DEMAIS ÁLCOOIS</v>
          </cell>
          <cell r="B76" t="str">
            <v>(2º Nível) DEMAIS ÁLCOOIS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</row>
        <row r="79">
          <cell r="A79" t="str">
            <v>DEMAIS PRODUTOS APÍCOLAS</v>
          </cell>
          <cell r="B79" t="str">
            <v>(2º Nível) DEMAIS PRODUTOS APÍCOLAS</v>
          </cell>
        </row>
        <row r="80">
          <cell r="A80" t="str">
            <v>DURIOES</v>
          </cell>
          <cell r="B80" t="str">
            <v>(2º Nível) DURIOES</v>
          </cell>
        </row>
        <row r="81">
          <cell r="A81" t="str">
            <v>ENZIMAS E SEUS CONCENTRADOS</v>
          </cell>
          <cell r="B81" t="str">
            <v>(2º Nível) ENZIMAS E SEUS CONCENTRADOS</v>
          </cell>
        </row>
        <row r="82">
          <cell r="A82" t="str">
            <v>ESPECIARIAS</v>
          </cell>
          <cell r="B82" t="str">
            <v>(2º Nível) ESPECIARIAS</v>
          </cell>
        </row>
        <row r="83">
          <cell r="A83" t="str">
            <v>EXTRATOS DE CAFÉ E SUCEDÂNEOS DO CAFÉ</v>
          </cell>
          <cell r="B83" t="str">
            <v>(2º Nível) EXTRATOS DE CAFÉ E SUCEDÂNEOS DO CAFÉ</v>
          </cell>
        </row>
        <row r="84">
          <cell r="A84" t="str">
            <v>EXTRATOS TANANTES E TINTORIAIS,  TANINOS E SEUS DERIVADOS,  MAT. CORANTES DE ORIG. VEG.</v>
          </cell>
          <cell r="B84" t="str">
            <v>(2º Nível) EXTRATOS TANANTES E TINTORIAIS,  TANINOS E SEUS DERIVADOS,  MAT. CORANTES DE ORIG. VEG.</v>
          </cell>
        </row>
        <row r="85">
          <cell r="A85" t="str">
            <v>FARELO DE SOJA</v>
          </cell>
          <cell r="B85" t="str">
            <v>(2º Nível) FARELO DE SOJA</v>
          </cell>
        </row>
        <row r="86">
          <cell r="A86" t="str">
            <v>FIGOS</v>
          </cell>
          <cell r="B86" t="str">
            <v>(2º Nível) FIGOS</v>
          </cell>
        </row>
        <row r="87">
          <cell r="A87" t="str">
            <v>FUMO NÃO MANUFATURADO E DESPERDÍCIOS DE FUMO</v>
          </cell>
          <cell r="B87" t="str">
            <v>(2º Nível) FUMO NÃO MANUFATURADO E DESPERDÍCIOS DE FUMO</v>
          </cell>
        </row>
        <row r="88">
          <cell r="A88" t="str">
            <v>GALOS E GALINHAS VIVOS</v>
          </cell>
          <cell r="B88" t="str">
            <v>(2º Nível) GALOS E GALINHAS VIVOS</v>
          </cell>
        </row>
        <row r="89">
          <cell r="A89" t="str">
            <v>GOIABAS</v>
          </cell>
          <cell r="B89" t="str">
            <v>(2º Nível) GOIABAS</v>
          </cell>
        </row>
        <row r="90">
          <cell r="A90" t="str">
            <v>GOMAS, RESINAS E DEMAIS SUCOS E EXTRATOS VEGETAIS</v>
          </cell>
          <cell r="B90" t="str">
            <v>(2º Nível) GOMAS, RESINAS E DEMAIS SUCOS E EXTRATOS VEGETAIS</v>
          </cell>
        </row>
        <row r="91">
          <cell r="A91" t="str">
            <v>GORDURAS e OLEOS DE ORIGEM ANIMAL</v>
          </cell>
          <cell r="B91" t="str">
            <v>(2º Nível) GORDURAS e OLEOS DE ORIGEM ANIMAL</v>
          </cell>
        </row>
        <row r="92">
          <cell r="A92" t="str">
            <v>IOGURTE E LEITELHO</v>
          </cell>
          <cell r="B92" t="str">
            <v>(2º Nível) IOGURTE E LEITELHO</v>
          </cell>
        </row>
        <row r="93">
          <cell r="A93" t="str">
            <v>KIWIS</v>
          </cell>
          <cell r="B93" t="str">
            <v>(2º Nível) KIWIS</v>
          </cell>
        </row>
        <row r="94">
          <cell r="A94" t="str">
            <v>LÃ OU PELOS FINOS E PRODUTOS TÊXTEIS DE LÃ OU PELOS FINOS</v>
          </cell>
          <cell r="B94" t="str">
            <v>(2º Nível) LÃ OU PELOS FINOS E PRODUTOS TÊXTEIS DE LÃ OU PELOS FINOS</v>
          </cell>
        </row>
        <row r="95">
          <cell r="A95" t="str">
            <v>LARANJAS</v>
          </cell>
          <cell r="B95" t="str">
            <v>(2º Nível) LARANJAS</v>
          </cell>
        </row>
        <row r="96">
          <cell r="A96" t="str">
            <v>LEITE CONDENSADO E CREME DE LEITE</v>
          </cell>
          <cell r="B96" t="str">
            <v>(2º Nível) LEITE CONDENSADO E CREME DE LEITE</v>
          </cell>
        </row>
        <row r="97">
          <cell r="A97" t="str">
            <v>LEITE FLUIDO E LEITE EM PÓ</v>
          </cell>
          <cell r="B97" t="str">
            <v>(2º Nível) LEITE FLUIDO E LEITE EM PÓ</v>
          </cell>
        </row>
        <row r="98">
          <cell r="A98" t="str">
            <v>LIMÕES E LIMAS</v>
          </cell>
          <cell r="B98" t="str">
            <v>(2º Nível) LIMÕES E LIMAS</v>
          </cell>
        </row>
        <row r="99">
          <cell r="A99" t="str">
            <v>LINHO E PRODUTOS DE LINHO</v>
          </cell>
          <cell r="B99" t="str">
            <v>(2º Nível) LINHO E PRODUTOS DE LINHO</v>
          </cell>
        </row>
        <row r="100">
          <cell r="A100" t="str">
            <v>MAÇÃS</v>
          </cell>
          <cell r="B100" t="str">
            <v>(2º Nível) MAÇÃS</v>
          </cell>
        </row>
        <row r="101">
          <cell r="A101" t="str">
            <v>MADEIRA</v>
          </cell>
          <cell r="B101" t="str">
            <v>(2º Nível) MADEIRA</v>
          </cell>
        </row>
        <row r="102">
          <cell r="A102" t="str">
            <v>MAMÕES (PAPAIA)</v>
          </cell>
          <cell r="B102" t="str">
            <v>(2º Nível) MAMÕES (PAPAIA)</v>
          </cell>
        </row>
        <row r="103">
          <cell r="A103" t="str">
            <v>MANGAS</v>
          </cell>
          <cell r="B103" t="str">
            <v>(2º Nível) MANGAS</v>
          </cell>
        </row>
        <row r="104">
          <cell r="A104" t="str">
            <v>MANGOSTOES</v>
          </cell>
          <cell r="B104" t="str">
            <v>(2º Nível) MANGOSTOES</v>
          </cell>
        </row>
        <row r="105">
          <cell r="A105" t="str">
            <v>MANTEIGA E DEMAIS GORDURAS LÁCTEAS</v>
          </cell>
          <cell r="B105" t="str">
            <v>(2º Nível) MANTEIGA E DEMAIS GORDURAS LÁCTEAS</v>
          </cell>
        </row>
        <row r="106">
          <cell r="A106" t="str">
            <v>MARMELOS</v>
          </cell>
          <cell r="B106" t="str">
            <v>(2º Nível) MARMELOS</v>
          </cell>
        </row>
        <row r="107">
          <cell r="A107" t="str">
            <v>MEL NATURAL</v>
          </cell>
          <cell r="B107" t="str">
            <v>(2º Nível) MEL NATURAL</v>
          </cell>
        </row>
        <row r="108">
          <cell r="A108" t="str">
            <v>MELANCIAS</v>
          </cell>
          <cell r="B108" t="str">
            <v>(2º Nível) MELANCIAS</v>
          </cell>
        </row>
        <row r="109">
          <cell r="A109" t="str">
            <v>MELÕES</v>
          </cell>
          <cell r="B109" t="str">
            <v>(2º Nível) MELÕES</v>
          </cell>
        </row>
        <row r="110">
          <cell r="A110" t="str">
            <v>MORANGOS</v>
          </cell>
          <cell r="B110" t="str">
            <v>(2º Nível) MORANGOS</v>
          </cell>
        </row>
        <row r="111">
          <cell r="A111" t="str">
            <v>NOZES E CASTANHAS</v>
          </cell>
          <cell r="B111" t="str">
            <v>(2º Nível) NOZES E CASTANHAS</v>
          </cell>
        </row>
        <row r="112">
          <cell r="A112" t="str">
            <v>OLEO DE SOJA</v>
          </cell>
          <cell r="B112" t="str">
            <v>(2º Nível) OLEO DE SOJA</v>
          </cell>
        </row>
        <row r="113">
          <cell r="A113" t="str">
            <v>OLEOS ESSENCIAIS</v>
          </cell>
          <cell r="B113" t="str">
            <v>(2º Nível) OLEOS ESSENCIAIS</v>
          </cell>
        </row>
        <row r="114">
          <cell r="A114" t="str">
            <v>OLEOS VEGETAIS</v>
          </cell>
          <cell r="B114" t="str">
            <v>(2º Nível) OLEOS VEGETAIS</v>
          </cell>
        </row>
        <row r="115">
          <cell r="A115" t="str">
            <v>OSSOS, OSSEÍNAS, CARAPAÇAS E FARINHAS DE CARNE E MIUDEZAS</v>
          </cell>
          <cell r="B115" t="str">
            <v>(2º Nível) OSSOS, OSSEÍNAS, CARAPAÇAS E FARINHAS DE CARNE E MIUDEZAS</v>
          </cell>
        </row>
        <row r="116">
          <cell r="A116" t="str">
            <v>OUTRAS FRUTAS</v>
          </cell>
          <cell r="B116" t="str">
            <v>(2º Nível) OUTRAS FRUTAS</v>
          </cell>
        </row>
        <row r="117">
          <cell r="A117" t="str">
            <v>OUTROS ANIMAIS VIVOS</v>
          </cell>
          <cell r="B117" t="str">
            <v>(2º Nível) OUTROS ANIMAIS VIVOS</v>
          </cell>
        </row>
        <row r="118">
          <cell r="A118" t="str">
            <v>OUTROS COUROS E PELES</v>
          </cell>
          <cell r="B118" t="str">
            <v>(2º Nível) OUTROS COUROS E PELES</v>
          </cell>
        </row>
        <row r="119">
          <cell r="A119" t="str">
            <v>OUTROS PRODUTOS ALIMENTÍCIOS</v>
          </cell>
          <cell r="B119" t="str">
            <v>(2º Nível) OUTROS PRODUTOS ALIMENTÍCIOS</v>
          </cell>
        </row>
        <row r="120">
          <cell r="A120" t="str">
            <v>OUTROS PRODUTOS DE ORIGEM ANIMAL</v>
          </cell>
          <cell r="B120" t="str">
            <v>(2º Nível) OUTROS PRODUTOS DE ORIGEM ANIMAL</v>
          </cell>
        </row>
        <row r="121">
          <cell r="A121" t="str">
            <v>OUTROS PRODUTOS DE ORIGEM VEGETAL</v>
          </cell>
          <cell r="B121" t="str">
            <v>(2º Nível) OUTROS PRODUTOS DE ORIGEM VEGETAL</v>
          </cell>
        </row>
        <row r="122">
          <cell r="A122" t="str">
            <v>OUTROS PRODUTOS HORTÍCOLAS, LEGUMINOSAS, RAÍZES E TUBÉRCULOS</v>
          </cell>
          <cell r="B122" t="str">
            <v>(2º Nível) OUTROS PRODUTOS HORTÍCOLAS, LEGUMINOSAS, RAÍZES E TUBÉRCULOS</v>
          </cell>
        </row>
        <row r="123">
          <cell r="A123" t="str">
            <v>OUTROS SUCOS</v>
          </cell>
          <cell r="B123" t="str">
            <v>(2º Nível) OUTROS SUCOS</v>
          </cell>
        </row>
        <row r="124">
          <cell r="A124" t="str">
            <v>OVINOS E CAPRINOS VIVOS</v>
          </cell>
          <cell r="B124" t="str">
            <v>(2º Nível) OVINOS E CAPRINOS VIVOS</v>
          </cell>
        </row>
        <row r="125">
          <cell r="A125" t="str">
            <v>OVOS E GEMAS</v>
          </cell>
          <cell r="B125" t="str">
            <v>(2º Nível) OVOS E GEMAS</v>
          </cell>
        </row>
        <row r="126">
          <cell r="A126" t="str">
            <v>PAPEL</v>
          </cell>
          <cell r="B126" t="str">
            <v>(2º Nível) PAPEL</v>
          </cell>
        </row>
        <row r="127">
          <cell r="A127" t="str">
            <v>PATOS VIVOS</v>
          </cell>
          <cell r="B127" t="str">
            <v>(2º Nível) PATOS VIVOS</v>
          </cell>
        </row>
        <row r="128">
          <cell r="A128" t="str">
            <v>PEIXES</v>
          </cell>
          <cell r="B128" t="str">
            <v>(2º Nível) PEIXES</v>
          </cell>
        </row>
        <row r="129">
          <cell r="A129" t="str">
            <v>PENAS, PELES, CERDAS E PÊLOS ANIMAIS</v>
          </cell>
          <cell r="B129" t="str">
            <v>(2º Nível) PENAS, PELES, CERDAS E PÊLOS ANIMAIS</v>
          </cell>
        </row>
        <row r="130">
          <cell r="A130" t="str">
            <v>PÊRAS</v>
          </cell>
          <cell r="B130" t="str">
            <v>(2º Nível) PÊRAS</v>
          </cell>
        </row>
        <row r="131">
          <cell r="A131" t="str">
            <v>PERUS VIVOS</v>
          </cell>
          <cell r="B131" t="str">
            <v>(2º Nível) PERUS VIVOS</v>
          </cell>
        </row>
        <row r="132">
          <cell r="A132" t="str">
            <v>PÊSSEGOS</v>
          </cell>
          <cell r="B132" t="str">
            <v>(2º Nível) PÊSSEGOS</v>
          </cell>
        </row>
        <row r="133">
          <cell r="A133" t="str">
            <v>PLANTAS E PARTES PARA INDÚSTRIA, MEDICINA OU PERFUMARIA</v>
          </cell>
          <cell r="B133" t="str">
            <v>(2º Nível) PLANTAS E PARTES PARA INDÚSTRIA, MEDICINA OU PERFUMARIA</v>
          </cell>
        </row>
        <row r="134">
          <cell r="A134" t="str">
            <v>PLANTAS VIVAS NÃO ORNAMENTAIS</v>
          </cell>
          <cell r="B134" t="str">
            <v>(2º Nível) PLANTAS VIVAS NÃO ORNAMENTAIS</v>
          </cell>
        </row>
        <row r="135">
          <cell r="A135" t="str">
            <v>POMELOS</v>
          </cell>
          <cell r="B135" t="str">
            <v>(2º Nível) POMELOS</v>
          </cell>
        </row>
        <row r="136">
          <cell r="A136" t="str">
            <v>PREPARAÇÕES A BASE DE CEREAIS</v>
          </cell>
          <cell r="B136" t="str">
            <v>(2º Nível) PREPARAÇÕES A BASE DE CEREAIS</v>
          </cell>
        </row>
        <row r="137">
          <cell r="A137" t="str">
            <v>PREPARAÇÕES E CONSERVAS DE PEIXES, CRUSTÁCEOS E MOLUSCOS</v>
          </cell>
          <cell r="B137" t="str">
            <v>(2º Nível) PREPARAÇÕES E CONSERVAS DE PEIXES, CRUSTÁCEOS E MOLUSCOS</v>
          </cell>
        </row>
        <row r="138">
          <cell r="A138" t="str">
            <v>PREPARAÇÕES P/ ELABORAÇÃO DE BEBIDAS</v>
          </cell>
          <cell r="B138" t="str">
            <v>(2º Nível) PREPARAÇÕES P/ ELABORAÇÃO DE BEBIDAS</v>
          </cell>
        </row>
        <row r="139">
          <cell r="A139" t="str">
            <v>PRIMATAS VIVOS</v>
          </cell>
          <cell r="B139" t="str">
            <v>(2º Nível) PRIMATAS VIVOS</v>
          </cell>
        </row>
        <row r="140">
          <cell r="A140" t="str">
            <v>PRODUTOS ANIMAIS PARA PREPARAÇÕES DE PRODUTOS FARMACEUT.</v>
          </cell>
          <cell r="B140" t="str">
            <v>(2º Nível) PRODUTOS ANIMAIS PARA PREPARAÇÕES DE PRODUTOS FARMACEUT.</v>
          </cell>
        </row>
        <row r="141">
          <cell r="A141" t="str">
            <v>PRODUTOS DE CONFEITARIA</v>
          </cell>
          <cell r="B141" t="str">
            <v>(2º Nível) PRODUTOS DE CONFEITARIA</v>
          </cell>
        </row>
        <row r="142">
          <cell r="A142" t="str">
            <v>PRODUTOS DE COURO E PELETERIA</v>
          </cell>
          <cell r="B142" t="str">
            <v>(2º Nível) PRODUTOS DE COURO E PELETERIA</v>
          </cell>
        </row>
        <row r="143">
          <cell r="A143" t="str">
            <v>PRODUTOS DE FLORICULTURA</v>
          </cell>
          <cell r="B143" t="str">
            <v>(2º Nível) PRODUTOS DE FLORICULTURA</v>
          </cell>
        </row>
        <row r="144">
          <cell r="A144" t="str">
            <v>PRODUTOS DIVERSOS DA INDÚSTRIA QUÍMICA, DE ORIGEM VEGETAL</v>
          </cell>
          <cell r="B144" t="str">
            <v>(2º Nível) PRODUTOS DIVERSOS DA INDÚSTRIA QUÍMICA, DE ORIGEM VEGETAL</v>
          </cell>
        </row>
        <row r="145">
          <cell r="A145" t="str">
            <v>PRODUTOS DO CACAU</v>
          </cell>
          <cell r="B145" t="str">
            <v>(2º Nível) PRODUTOS DO CACAU</v>
          </cell>
        </row>
        <row r="146">
          <cell r="A146" t="str">
            <v>PRODUTOS DO FUMO MANUFATURADOS</v>
          </cell>
          <cell r="B146" t="str">
            <v>(2º Nível) PRODUTOS DO FUMO MANUFATURADOS</v>
          </cell>
        </row>
        <row r="147">
          <cell r="A147" t="str">
            <v>PRODUTOS E SUBPRODUTOS DA INDÚSTRIA DE MOAGEM</v>
          </cell>
          <cell r="B147" t="str">
            <v>(2º Nível) PRODUTOS E SUBPRODUTOS DA INDÚSTRIA DE MOAGEM</v>
          </cell>
        </row>
        <row r="148">
          <cell r="A148" t="str">
            <v>PRODUTOS HORTÍCOLAS, LEGUMINOSAS, RAÍZES E TUBÉRCULOS CONGELADOS</v>
          </cell>
          <cell r="B148" t="str">
            <v>(2º Nível) PRODUTOS HORTÍCOLAS, LEGUMINOSAS, RAÍZES E TUBÉRCULOS CONGELADOS</v>
          </cell>
        </row>
        <row r="149">
          <cell r="A149" t="str">
            <v>PRODUTOS HORTÍCOLAS, LEGUMINOSAS, RAÍZES E TUBÉRCULOS FRESCOS OU REFRIGERADOS</v>
          </cell>
          <cell r="B149" t="str">
            <v>(2º Nível) PRODUTOS HORTÍCOLAS, LEGUMINOSAS, RAÍZES E TUBÉRCULOS FRESCOS OU REFRIGERADOS</v>
          </cell>
        </row>
        <row r="150">
          <cell r="A150" t="str">
            <v>PRODUTOS HORTÍCOLAS, LEGUMINOSAS, RAÍZES E TUBÉRCULOS PREPARADOS OU CONSERVADOS</v>
          </cell>
          <cell r="B150" t="str">
            <v>(2º Nível) PRODUTOS HORTÍCOLAS, LEGUMINOSAS, RAÍZES E TUBÉRCULOS PREPARADOS OU CONSERVADOS</v>
          </cell>
        </row>
        <row r="151">
          <cell r="A151" t="str">
            <v>PRODUTOS HORTÍCOLAS, LEGUMINOSAS, RAÍZES E TUBÉRCULOS SECOS</v>
          </cell>
          <cell r="B151" t="str">
            <v>(2º Nível) PRODUTOS HORTÍCOLAS, LEGUMINOSAS, RAÍZES E TUBÉRCULOS SECOS</v>
          </cell>
        </row>
        <row r="152">
          <cell r="A152" t="str">
            <v>PSITACIFORMES (INCL.OS PAPAGAIOS,AS ARARAS,ETC) VIVOS</v>
          </cell>
          <cell r="B152" t="str">
            <v>(2º Nível) PSITACIFORMES (INCL.OS PAPAGAIOS,AS ARARAS,ETC) VIVOS</v>
          </cell>
        </row>
        <row r="153">
          <cell r="A153" t="str">
            <v>QUEIJOS</v>
          </cell>
          <cell r="B153" t="str">
            <v>(2º Nível) QUEIJOS</v>
          </cell>
        </row>
        <row r="154">
          <cell r="A154" t="str">
            <v>RAÇÕES PARA ANIMAIS DOMÉSTICOS</v>
          </cell>
          <cell r="B154" t="str">
            <v>(2º Nível) RAÇÕES PARA ANIMAIS DOMÉSTICOS</v>
          </cell>
        </row>
        <row r="155">
          <cell r="A155" t="str">
            <v>RÉPTEIS VIVOS</v>
          </cell>
          <cell r="B155" t="str">
            <v>(2º Nível) RÉPTEIS VIVOS</v>
          </cell>
        </row>
        <row r="156">
          <cell r="A156" t="str">
            <v>SEDA E PRODUTOS DE SEDA</v>
          </cell>
          <cell r="B156" t="str">
            <v>(2º Nível) SEDA E PRODUTOS DE SEDA</v>
          </cell>
        </row>
        <row r="157">
          <cell r="A157" t="str">
            <v>SEMEN E EMBRIÕES</v>
          </cell>
          <cell r="B157" t="str">
            <v>(2º Nível) SEMEN E EMBRIÕES</v>
          </cell>
        </row>
        <row r="158">
          <cell r="A158" t="str">
            <v>SEMENTES</v>
          </cell>
          <cell r="B158" t="str">
            <v>(2º Nível) SEMENTES</v>
          </cell>
        </row>
        <row r="159">
          <cell r="A159" t="str">
            <v>SEMENTES E FARELOS DE OLEAGINOSAS (EXCLUI SOJA)</v>
          </cell>
          <cell r="B159" t="str">
            <v>(2º Nível) SEMENTES E FARELOS DE OLEAGINOSAS (EXCLUI SOJA)</v>
          </cell>
        </row>
        <row r="160">
          <cell r="A160" t="str">
            <v>SISAL E PRODUTOS DE SISAL</v>
          </cell>
          <cell r="B160" t="str">
            <v>(2º Nível) SISAL E PRODUTOS DE SISAL</v>
          </cell>
        </row>
        <row r="161">
          <cell r="A161" t="str">
            <v>SOJA EM GRÃOS</v>
          </cell>
          <cell r="B161" t="str">
            <v>(2º Nível) SOJA EM GRÃOS</v>
          </cell>
        </row>
        <row r="162">
          <cell r="A162" t="str">
            <v>SORO DE LEITE</v>
          </cell>
          <cell r="B162" t="str">
            <v>(2º Nível) SORO DE LEITE</v>
          </cell>
        </row>
        <row r="163">
          <cell r="A163" t="str">
            <v>SUCOS DE LARANJA</v>
          </cell>
          <cell r="B163" t="str">
            <v>(2º Nível) SUCOS DE LARANJA</v>
          </cell>
        </row>
        <row r="164">
          <cell r="A164" t="str">
            <v>SUCOS DE OUTRAS FRUTAS</v>
          </cell>
          <cell r="B164" t="str">
            <v>(2º Nível) SUCOS DE OUTRAS FRUTAS</v>
          </cell>
        </row>
        <row r="165">
          <cell r="A165" t="str">
            <v>SUÍNOS VIVOS</v>
          </cell>
          <cell r="B165" t="str">
            <v>(2º Nível) SUÍNOS VIVOS</v>
          </cell>
        </row>
        <row r="166">
          <cell r="A166" t="str">
            <v>TAMARAS</v>
          </cell>
          <cell r="B166" t="str">
            <v>(2º Nível) TAMARAS</v>
          </cell>
        </row>
        <row r="167">
          <cell r="A167" t="str">
            <v>TANGERINAS, MANDARINAS E SATOSUMAS</v>
          </cell>
          <cell r="B167" t="str">
            <v>(2º Nível) TANGERINAS, MANDARINAS E SATOSUMAS</v>
          </cell>
        </row>
        <row r="168">
          <cell r="A168" t="str">
            <v>UVAS</v>
          </cell>
          <cell r="B168" t="str">
            <v>(2º Nível) UVAS</v>
          </cell>
        </row>
        <row r="169">
          <cell r="A169" t="str">
            <v/>
          </cell>
          <cell r="B169" t="str">
            <v xml:space="preserve">(3º Nível) </v>
          </cell>
        </row>
        <row r="170">
          <cell r="A170" t="str">
            <v>ABACATES FRESCOS OU SECOS</v>
          </cell>
          <cell r="B170" t="str">
            <v>(3º Nível) ABACATES FRESCOS OU SECOS</v>
          </cell>
        </row>
        <row r="171">
          <cell r="A171" t="str">
            <v>ABACAXIS FRESCOS OU SECOS</v>
          </cell>
          <cell r="B171" t="str">
            <v>(3º Nível) ABACAXIS FRESCOS OU SECOS</v>
          </cell>
        </row>
        <row r="172">
          <cell r="A172" t="str">
            <v>ABACAXIS PREPARADOS OU CONSERVADOS</v>
          </cell>
          <cell r="B172" t="str">
            <v>(3º Nível) ABACAXIS PREPARADOS OU CONSERVADOS</v>
          </cell>
        </row>
        <row r="173">
          <cell r="A173" t="str">
            <v>ABELHAS VIVAS</v>
          </cell>
          <cell r="B173" t="str">
            <v>(3º Nível) ABELHAS VIVAS</v>
          </cell>
        </row>
        <row r="174">
          <cell r="A174" t="str">
            <v>AÇÚCAR DE BETERRABA EM BRUTO</v>
          </cell>
          <cell r="B174" t="str">
            <v>(3º Nível) AÇÚCAR DE BETERRABA EM BRUTO</v>
          </cell>
        </row>
        <row r="175">
          <cell r="A175" t="str">
            <v>AÇÚCAR DE CANA EM BRUTO</v>
          </cell>
          <cell r="B175" t="str">
            <v>(3º Nível) AÇÚCAR DE CANA EM BRUTO</v>
          </cell>
        </row>
        <row r="176">
          <cell r="A176" t="str">
            <v>AÇÚCAR REFINADO</v>
          </cell>
          <cell r="B176" t="str">
            <v>(3º Nível) AÇÚCAR REFINADO</v>
          </cell>
        </row>
        <row r="177">
          <cell r="A177" t="str">
            <v>ALBUMINAS</v>
          </cell>
          <cell r="B177" t="str">
            <v>(3º Nível) ALBUMINAS</v>
          </cell>
        </row>
        <row r="178">
          <cell r="A178" t="str">
            <v>ÁLCOOL ETÍLICO</v>
          </cell>
          <cell r="B178" t="str">
            <v>(3º Nível) ÁLCOOL ETÍLICO</v>
          </cell>
        </row>
        <row r="179">
          <cell r="A179" t="str">
            <v>ALGODÃO CARDADO OU PENTEADO</v>
          </cell>
          <cell r="B179" t="str">
            <v>(3º Nível) ALGODÃO CARDADO OU PENTEADO</v>
          </cell>
        </row>
        <row r="180">
          <cell r="A180" t="str">
            <v>ALGODÃO NÃO CARDADO NEM PENTEADO</v>
          </cell>
          <cell r="B180" t="str">
            <v>(3º Nível) ALGODÃO NÃO CARDADO NEM PENTEADO</v>
          </cell>
        </row>
        <row r="181">
          <cell r="A181" t="str">
            <v>ALHO</v>
          </cell>
          <cell r="B181" t="str">
            <v>(3º Nível) ALHO</v>
          </cell>
        </row>
        <row r="182">
          <cell r="A182" t="str">
            <v>ALHO EM PÓ</v>
          </cell>
          <cell r="B182" t="str">
            <v>(3º Nível) ALHO EM PÓ</v>
          </cell>
        </row>
        <row r="183">
          <cell r="A183" t="str">
            <v>ALIMENTOS PARA CAES E GATOS</v>
          </cell>
          <cell r="B183" t="str">
            <v>(3º Nível) ALIMENTOS PARA CAES E GATOS</v>
          </cell>
        </row>
        <row r="184">
          <cell r="A184" t="str">
            <v>AMEIXAS SECAS</v>
          </cell>
          <cell r="B184" t="str">
            <v>(3º Nível) AMEIXAS SECAS</v>
          </cell>
        </row>
        <row r="185">
          <cell r="A185" t="str">
            <v>AMÊNDOA</v>
          </cell>
          <cell r="B185" t="str">
            <v>(3º Nível) AMÊNDOA</v>
          </cell>
        </row>
        <row r="186">
          <cell r="A186" t="str">
            <v>AMENDOIM EM GRÃOS</v>
          </cell>
          <cell r="B186" t="str">
            <v>(3º Nível) AMENDOIM EM GRÃOS</v>
          </cell>
        </row>
        <row r="187">
          <cell r="A187" t="str">
            <v>AMENDOINS PREPARADOS OU CONSERVADOS</v>
          </cell>
          <cell r="B187" t="str">
            <v>(3º Nível) AMENDOINS PREPARADOS OU CONSERVADOS</v>
          </cell>
        </row>
        <row r="188">
          <cell r="A188" t="str">
            <v>AMIDO DE MILHO</v>
          </cell>
          <cell r="B188" t="str">
            <v>(3º Nível) AMIDO DE MILHO</v>
          </cell>
        </row>
        <row r="189">
          <cell r="A189" t="str">
            <v>AMIDO DE TRIGO</v>
          </cell>
          <cell r="B189" t="str">
            <v>(3º Nível) AMIDO DE TRIGO</v>
          </cell>
        </row>
        <row r="190">
          <cell r="A190" t="str">
            <v>AMOMOS E CARDAMOMOS</v>
          </cell>
          <cell r="B190" t="str">
            <v>(3º Nível) AMOMOS E CARDAMOMOS</v>
          </cell>
        </row>
        <row r="191">
          <cell r="A191" t="str">
            <v>ARROZ</v>
          </cell>
          <cell r="B191" t="str">
            <v>(3º Nível) ARROZ</v>
          </cell>
        </row>
        <row r="192">
          <cell r="A192" t="str">
            <v>ASININOS E MUARES VIVOS</v>
          </cell>
          <cell r="B192" t="str">
            <v>(3º Nível) ASININOS E MUARES VIVOS</v>
          </cell>
        </row>
        <row r="193">
          <cell r="A193" t="str">
            <v>ASPARGOS</v>
          </cell>
          <cell r="B193" t="str">
            <v>(3º Nível) ASPARGOS</v>
          </cell>
        </row>
        <row r="194">
          <cell r="A194" t="str">
            <v>ASPARGOS PREPARADOS OU CONSERVADOS</v>
          </cell>
          <cell r="B194" t="str">
            <v>(3º Nível) ASPARGOS PREPARADOS OU CONSERVADOS</v>
          </cell>
        </row>
        <row r="195">
          <cell r="A195" t="str">
            <v>ATUM CONGELADO</v>
          </cell>
          <cell r="B195" t="str">
            <v>(3º Nível) ATUM CONGELADO</v>
          </cell>
        </row>
        <row r="196">
          <cell r="A196" t="str">
            <v>ATUM, FRESCO OU REFRIGERADO</v>
          </cell>
          <cell r="B196" t="str">
            <v>(3º Nível) ATUM, FRESCO OU REFRIGERADO</v>
          </cell>
        </row>
        <row r="197">
          <cell r="A197" t="str">
            <v>ATUM, VIVO</v>
          </cell>
          <cell r="B197" t="str">
            <v>(3º Nível) ATUM, VIVO</v>
          </cell>
        </row>
        <row r="198">
          <cell r="A198" t="str">
            <v>AVEIA</v>
          </cell>
          <cell r="B198" t="str">
            <v>(3º Nível) AVEIA</v>
          </cell>
        </row>
        <row r="199">
          <cell r="A199" t="str">
            <v>AVEIA EM FLOCOS OU ELABORADOS DE OUTRO MODO</v>
          </cell>
          <cell r="B199" t="str">
            <v>(3º Nível) AVEIA EM FLOCOS OU ELABORADOS DE OUTRO MODO</v>
          </cell>
        </row>
        <row r="200">
          <cell r="A200" t="str">
            <v>AVELÃS</v>
          </cell>
          <cell r="B200" t="str">
            <v>(3º Nível) AVELÃS</v>
          </cell>
        </row>
        <row r="201">
          <cell r="A201" t="str">
            <v>AVES DE RAPINA VIVAS</v>
          </cell>
          <cell r="B201" t="str">
            <v>(3º Nível) AVES DE RAPINA VIVAS</v>
          </cell>
        </row>
        <row r="202">
          <cell r="A202" t="str">
            <v>AVESTRUZES VIVAS</v>
          </cell>
          <cell r="B202" t="str">
            <v>(3º Nível) AVESTRUZES VIVAS</v>
          </cell>
        </row>
        <row r="203">
          <cell r="A203" t="str">
            <v>AZEITE DE OLIVA</v>
          </cell>
          <cell r="B203" t="str">
            <v>(3º Nível) AZEITE DE OLIVA</v>
          </cell>
        </row>
        <row r="204">
          <cell r="A204" t="str">
            <v>AZEITONAS PREPARADAS OU CONSERVADAS</v>
          </cell>
          <cell r="B204" t="str">
            <v>(3º Nível) AZEITONAS PREPARADAS OU CONSERVADAS</v>
          </cell>
        </row>
        <row r="205">
          <cell r="A205" t="str">
            <v>BACALHAU CONGELADO</v>
          </cell>
          <cell r="B205" t="str">
            <v>(3º Nível) BACALHAU CONGELADO</v>
          </cell>
        </row>
        <row r="206">
          <cell r="A206" t="str">
            <v>BACALHAU, FRESCO OU REFRIGERADO</v>
          </cell>
          <cell r="B206" t="str">
            <v>(3º Nível) BACALHAU, FRESCO OU REFRIGERADO</v>
          </cell>
        </row>
        <row r="207">
          <cell r="A207" t="str">
            <v>BACALHAU, SECOS, SALGADOS OU DEFUMADOS</v>
          </cell>
          <cell r="B207" t="str">
            <v>(3º Nível) BACALHAU, SECOS, SALGADOS OU DEFUMADOS</v>
          </cell>
        </row>
        <row r="208">
          <cell r="A208" t="str">
            <v>BANANAS FRESCAS OU SECAS</v>
          </cell>
          <cell r="B208" t="str">
            <v>(3º Nível) BANANAS FRESCAS OU SECAS</v>
          </cell>
        </row>
        <row r="209">
          <cell r="A209" t="str">
            <v>BATATA-DOCE</v>
          </cell>
          <cell r="B209" t="str">
            <v>(3º Nível) BATATA-DOCE</v>
          </cell>
        </row>
        <row r="210">
          <cell r="A210" t="str">
            <v>BATATAS</v>
          </cell>
          <cell r="B210" t="str">
            <v>(3º Nível) BATATAS</v>
          </cell>
        </row>
        <row r="211">
          <cell r="A211" t="str">
            <v>BATATAS CONGELADAS</v>
          </cell>
          <cell r="B211" t="str">
            <v>(3º Nível) BATATAS CONGELADAS</v>
          </cell>
        </row>
        <row r="212">
          <cell r="A212" t="str">
            <v>BATATAS PREPARADAS OU CONSERVADAS</v>
          </cell>
          <cell r="B212" t="str">
            <v>(3º Nível) BATATAS PREPARADAS OU CONSERVADAS</v>
          </cell>
        </row>
        <row r="213">
          <cell r="A213" t="str">
            <v>BORRACHA NATURAL</v>
          </cell>
          <cell r="B213" t="str">
            <v>(3º Nível) BORRACHA NATURAL</v>
          </cell>
        </row>
        <row r="214">
          <cell r="A214" t="str">
            <v>BOVINOS VIVOS</v>
          </cell>
          <cell r="B214" t="str">
            <v>(3º Nível) BOVINOS VIVOS</v>
          </cell>
        </row>
        <row r="215">
          <cell r="A215" t="str">
            <v>BUBALINOS VIVOS</v>
          </cell>
          <cell r="B215" t="str">
            <v>(3º Nível) BUBALINOS VIVOS</v>
          </cell>
        </row>
        <row r="216">
          <cell r="A216" t="str">
            <v>BULBOS,  TUBÉRCULOS, RIZOMAS E SIMILARES</v>
          </cell>
          <cell r="B216" t="str">
            <v>(3º Nível) BULBOS,  TUBÉRCULOS, RIZOMAS E SIMILARES</v>
          </cell>
        </row>
        <row r="217">
          <cell r="A217" t="str">
            <v>CACAU EM PÓ</v>
          </cell>
          <cell r="B217" t="str">
            <v>(3º Nível) CACAU EM PÓ</v>
          </cell>
        </row>
        <row r="218">
          <cell r="A218" t="str">
            <v>CACAU INTEIRO OU PARTIDO</v>
          </cell>
          <cell r="B218" t="str">
            <v>(3º Nível) CACAU INTEIRO OU PARTIDO</v>
          </cell>
        </row>
        <row r="219">
          <cell r="A219" t="str">
            <v>CACHAÇA</v>
          </cell>
          <cell r="B219" t="str">
            <v>(3º Nível) CACHAÇA</v>
          </cell>
        </row>
        <row r="220">
          <cell r="A220" t="str">
            <v>CAFÉ SOLÚVEL</v>
          </cell>
          <cell r="B220" t="str">
            <v>(3º Nível) CAFÉ SOLÚVEL</v>
          </cell>
        </row>
        <row r="221">
          <cell r="A221" t="str">
            <v>CAFÉ TORRADO</v>
          </cell>
          <cell r="B221" t="str">
            <v>(3º Nível) CAFÉ TORRADO</v>
          </cell>
        </row>
        <row r="222">
          <cell r="A222" t="str">
            <v>CAFÉ VERDE</v>
          </cell>
          <cell r="B222" t="str">
            <v>(3º Nível) CAFÉ VERDE</v>
          </cell>
        </row>
        <row r="223">
          <cell r="A223" t="str">
            <v>CALÇADOS DE COURO</v>
          </cell>
          <cell r="B223" t="str">
            <v>(3º Nível) CALÇADOS DE COURO</v>
          </cell>
        </row>
        <row r="224">
          <cell r="A224" t="str">
            <v>CALDOS E SOPAS E PREPARAÇÕES P/ CALDOS E SOPAS</v>
          </cell>
          <cell r="B224" t="str">
            <v>(3º Nível) CALDOS E SOPAS E PREPARAÇÕES P/ CALDOS E SOPAS</v>
          </cell>
        </row>
        <row r="225">
          <cell r="A225" t="str">
            <v>CAMARÕES, CONGELADOS</v>
          </cell>
          <cell r="B225" t="str">
            <v>(3º Nível) CAMARÕES, CONGELADOS</v>
          </cell>
        </row>
        <row r="226">
          <cell r="A226" t="str">
            <v>CAMARÕES, NÃO CONGELADOS</v>
          </cell>
          <cell r="B226" t="str">
            <v>(3º Nível) CAMARÕES, NÃO CONGELADOS</v>
          </cell>
        </row>
        <row r="227">
          <cell r="A227" t="str">
            <v>CAMELOS E OUTROS CAMELIDEOS VIVOS</v>
          </cell>
          <cell r="B227" t="str">
            <v>(3º Nível) CAMELOS E OUTROS CAMELIDEOS VIVOS</v>
          </cell>
        </row>
        <row r="228">
          <cell r="A228" t="str">
            <v>CANELA</v>
          </cell>
          <cell r="B228" t="str">
            <v>(3º Nível) CANELA</v>
          </cell>
        </row>
        <row r="229">
          <cell r="A229" t="str">
            <v>CAPRINOS VIVOS</v>
          </cell>
          <cell r="B229" t="str">
            <v>(3º Nível) CAPRINOS VIVOS</v>
          </cell>
        </row>
        <row r="230">
          <cell r="A230" t="str">
            <v>CAQUIS FRESCOS</v>
          </cell>
          <cell r="B230" t="str">
            <v>(3º Nível) CAQUIS FRESCOS</v>
          </cell>
        </row>
        <row r="231">
          <cell r="A231" t="str">
            <v>CARANGUEJOS, CONGELADOS</v>
          </cell>
          <cell r="B231" t="str">
            <v>(3º Nível) CARANGUEJOS, CONGELADOS</v>
          </cell>
        </row>
        <row r="232">
          <cell r="A232" t="str">
            <v>CARANGUEJOS, NÃO CONGELADOS</v>
          </cell>
          <cell r="B232" t="str">
            <v>(3º Nível) CARANGUEJOS, NÃO CONGELADOS</v>
          </cell>
        </row>
        <row r="233">
          <cell r="A233" t="str">
            <v>CARNE BOVINA in natura</v>
          </cell>
          <cell r="B233" t="str">
            <v>(3º Nível) CARNE BOVINA in natura</v>
          </cell>
        </row>
        <row r="234">
          <cell r="A234" t="str">
            <v>CARNE BOVINA INDUSTRIALIZADA</v>
          </cell>
          <cell r="B234" t="str">
            <v>(3º Nível) CARNE BOVINA INDUSTRIALIZADA</v>
          </cell>
        </row>
        <row r="235">
          <cell r="A235" t="str">
            <v>CARNE DE FRANGO in natura</v>
          </cell>
          <cell r="B235" t="str">
            <v>(3º Nível) CARNE DE FRANGO in natura</v>
          </cell>
        </row>
        <row r="236">
          <cell r="A236" t="str">
            <v>CARNE DE FRANGO INDUSTRIALIZADA</v>
          </cell>
          <cell r="B236" t="str">
            <v>(3º Nível) CARNE DE FRANGO INDUSTRIALIZADA</v>
          </cell>
        </row>
        <row r="237">
          <cell r="A237" t="str">
            <v>CARNE DE OVINO in natura</v>
          </cell>
          <cell r="B237" t="str">
            <v>(3º Nível) CARNE DE OVINO in natura</v>
          </cell>
        </row>
        <row r="238">
          <cell r="A238" t="str">
            <v>CARNE DE PATO in natura</v>
          </cell>
          <cell r="B238" t="str">
            <v>(3º Nível) CARNE DE PATO in natura</v>
          </cell>
        </row>
        <row r="239">
          <cell r="A239" t="str">
            <v>CARNE DE PERU in natura</v>
          </cell>
          <cell r="B239" t="str">
            <v>(3º Nível) CARNE DE PERU in natura</v>
          </cell>
        </row>
        <row r="240">
          <cell r="A240" t="str">
            <v>CARNE DE PERU INDUSTRIALIZADA</v>
          </cell>
          <cell r="B240" t="str">
            <v>(3º Nível) CARNE DE PERU INDUSTRIALIZADA</v>
          </cell>
        </row>
        <row r="241">
          <cell r="A241" t="str">
            <v>CARNE SUÍNA in natura</v>
          </cell>
          <cell r="B241" t="str">
            <v>(3º Nível) CARNE SUÍNA in natura</v>
          </cell>
        </row>
        <row r="242">
          <cell r="A242" t="str">
            <v>CARNE SUÍNA INDUSTRIALIZADA</v>
          </cell>
          <cell r="B242" t="str">
            <v>(3º Nível) CARNE SUÍNA INDUSTRIALIZADA</v>
          </cell>
        </row>
        <row r="243">
          <cell r="A243" t="str">
            <v>CARNES DE CAPRINO in natura</v>
          </cell>
          <cell r="B243" t="str">
            <v>(3º Nível) CARNES DE CAPRINO in natura</v>
          </cell>
        </row>
        <row r="244">
          <cell r="A244" t="str">
            <v>CARNES DE CAVALO, ASININO E MUAR</v>
          </cell>
          <cell r="B244" t="str">
            <v>(3º Nível) CARNES DE CAVALO, ASININO E MUAR</v>
          </cell>
        </row>
        <row r="245">
          <cell r="A245" t="str">
            <v>CASEINAS E CASEINATOS</v>
          </cell>
          <cell r="B245" t="str">
            <v>(3º Nível) CASEINAS E CASEINATOS</v>
          </cell>
        </row>
        <row r="246">
          <cell r="A246" t="str">
            <v>CASTANHA DE CAJÚ</v>
          </cell>
          <cell r="B246" t="str">
            <v>(3º Nível) CASTANHA DE CAJÚ</v>
          </cell>
        </row>
        <row r="247">
          <cell r="A247" t="str">
            <v>CASTANHA DO PARÁ</v>
          </cell>
          <cell r="B247" t="str">
            <v>(3º Nível) CASTANHA DO PARÁ</v>
          </cell>
        </row>
        <row r="248">
          <cell r="A248" t="str">
            <v>CASULOS DE BICHO-DA-SEDA E SEDA CRUA</v>
          </cell>
          <cell r="B248" t="str">
            <v>(3º Nível) CASULOS DE BICHO-DA-SEDA E SEDA CRUA</v>
          </cell>
        </row>
        <row r="249">
          <cell r="A249" t="str">
            <v>CAVALOS VIVOS</v>
          </cell>
          <cell r="B249" t="str">
            <v>(3º Nível) CAVALOS VIVOS</v>
          </cell>
        </row>
        <row r="250">
          <cell r="A250" t="str">
            <v>CEBOLAS</v>
          </cell>
          <cell r="B250" t="str">
            <v>(3º Nível) CEBOLAS</v>
          </cell>
        </row>
        <row r="251">
          <cell r="A251" t="str">
            <v>CEBOLAS SECAS</v>
          </cell>
          <cell r="B251" t="str">
            <v>(3º Nível) CEBOLAS SECAS</v>
          </cell>
        </row>
        <row r="252">
          <cell r="A252" t="str">
            <v>CELULOSE</v>
          </cell>
          <cell r="B252" t="str">
            <v>(3º Nível) CELULOSE</v>
          </cell>
        </row>
        <row r="253">
          <cell r="A253" t="str">
            <v>CENOURAS E NABOS</v>
          </cell>
          <cell r="B253" t="str">
            <v>(3º Nível) CENOURAS E NABOS</v>
          </cell>
        </row>
        <row r="254">
          <cell r="A254" t="str">
            <v>CENTEIO</v>
          </cell>
          <cell r="B254" t="str">
            <v>(3º Nível) CENTEIO</v>
          </cell>
        </row>
        <row r="255">
          <cell r="A255" t="str">
            <v>CERAS DE ABELHA</v>
          </cell>
          <cell r="B255" t="str">
            <v>(3º Nível) CERAS DE ABELHA</v>
          </cell>
        </row>
        <row r="256">
          <cell r="A256" t="str">
            <v>CERDAS E PÊLOS DE ANIMAIS</v>
          </cell>
          <cell r="B256" t="str">
            <v>(3º Nível) CERDAS E PÊLOS DE ANIMAIS</v>
          </cell>
        </row>
        <row r="257">
          <cell r="A257" t="str">
            <v>CEREJAS FRESCAS</v>
          </cell>
          <cell r="B257" t="str">
            <v>(3º Nível) CEREJAS FRESCAS</v>
          </cell>
        </row>
        <row r="258">
          <cell r="A258" t="str">
            <v>CEREJAS PREPARADAS OU CONSERVADAS</v>
          </cell>
          <cell r="B258" t="str">
            <v>(3º Nível) CEREJAS PREPARADAS OU CONSERVADAS</v>
          </cell>
        </row>
        <row r="259">
          <cell r="A259" t="str">
            <v>CERVEJA</v>
          </cell>
          <cell r="B259" t="str">
            <v>(3º Nível) CERVEJA</v>
          </cell>
        </row>
        <row r="260">
          <cell r="A260" t="str">
            <v>CEVADA</v>
          </cell>
          <cell r="B260" t="str">
            <v>(3º Nível) CEVADA</v>
          </cell>
        </row>
        <row r="261">
          <cell r="A261" t="str">
            <v>CHÁ PRETO</v>
          </cell>
          <cell r="B261" t="str">
            <v>(3º Nível) CHÁ PRETO</v>
          </cell>
        </row>
        <row r="262">
          <cell r="A262" t="str">
            <v>CHÁ VERDE</v>
          </cell>
          <cell r="B262" t="str">
            <v>(3º Nível) CHÁ VERDE</v>
          </cell>
        </row>
        <row r="263">
          <cell r="A263" t="str">
            <v>CHARUTOS E CIGARRILHAS</v>
          </cell>
          <cell r="B263" t="str">
            <v>(3º Nível) CHARUTOS E CIGARRILHAS</v>
          </cell>
        </row>
        <row r="264">
          <cell r="A264" t="str">
            <v>CHICÓRIA</v>
          </cell>
          <cell r="B264" t="str">
            <v>(3º Nível) CHICÓRIA</v>
          </cell>
        </row>
        <row r="265">
          <cell r="A265" t="str">
            <v>CHOCOLATE E PREPARAÇÕES ALIM. CONT. CACAU</v>
          </cell>
          <cell r="B265" t="str">
            <v>(3º Nível) CHOCOLATE E PREPARAÇÕES ALIM. CONT. CACAU</v>
          </cell>
        </row>
        <row r="266">
          <cell r="A266" t="str">
            <v>CIGARROS</v>
          </cell>
          <cell r="B266" t="str">
            <v>(3º Nível) CIGARROS</v>
          </cell>
        </row>
        <row r="267">
          <cell r="A267" t="str">
            <v>CLEMENTINAS</v>
          </cell>
          <cell r="B267" t="str">
            <v>(3º Nível) CLEMENTINAS</v>
          </cell>
        </row>
        <row r="268">
          <cell r="A268" t="str">
            <v>COCOS (ENDOCARPO)</v>
          </cell>
          <cell r="B268" t="str">
            <v>(3º Nível) COCOS (ENDOCARPO)</v>
          </cell>
        </row>
        <row r="269">
          <cell r="A269" t="str">
            <v>COCOS FRESCOS OU SECOS</v>
          </cell>
          <cell r="B269" t="str">
            <v>(3º Nível) COCOS FRESCOS OU SECOS</v>
          </cell>
        </row>
        <row r="270">
          <cell r="A270" t="str">
            <v>COGUMELOS</v>
          </cell>
          <cell r="B270" t="str">
            <v>(3º Nível) COGUMELOS</v>
          </cell>
        </row>
        <row r="271">
          <cell r="A271" t="str">
            <v>COGUMELOS E TRUFAS PREPARADOS OU CONSERVADOS</v>
          </cell>
          <cell r="B271" t="str">
            <v>(3º Nível) COGUMELOS E TRUFAS PREPARADOS OU CONSERVADOS</v>
          </cell>
        </row>
        <row r="272">
          <cell r="A272" t="str">
            <v>COGUMELOS E TRUFAS SECOS</v>
          </cell>
          <cell r="B272" t="str">
            <v>(3º Nível) COGUMELOS E TRUFAS SECOS</v>
          </cell>
        </row>
        <row r="273">
          <cell r="A273" t="str">
            <v>COLOFONIAS, ÁCIDOS RESÍNICOS E SEUS DERIVADOS</v>
          </cell>
          <cell r="B273" t="str">
            <v>(3º Nível) COLOFONIAS, ÁCIDOS RESÍNICOS E SEUS DERIVADOS</v>
          </cell>
        </row>
        <row r="274">
          <cell r="A274" t="str">
            <v>CONDIMENTOS E TEMPEROS</v>
          </cell>
          <cell r="B274" t="str">
            <v>(3º Nível) CONDIMENTOS E TEMPEROS</v>
          </cell>
        </row>
        <row r="275">
          <cell r="A275" t="str">
            <v>CONES DE LÚPULO</v>
          </cell>
          <cell r="B275" t="str">
            <v>(3º Nível) CONES DE LÚPULO</v>
          </cell>
        </row>
        <row r="276">
          <cell r="A276" t="str">
            <v>CONES DE LÚPULO E LUPULINA</v>
          </cell>
          <cell r="B276" t="str">
            <v>(3º Nível) CONES DE LÚPULO E LUPULINA</v>
          </cell>
        </row>
        <row r="277">
          <cell r="A277" t="str">
            <v>CORDÉIS E DEMAIS PRODUTOS DO SISAL OU OUTRAS FIBRAS 'AGAVE'</v>
          </cell>
          <cell r="B277" t="str">
            <v>(3º Nível) CORDÉIS E DEMAIS PRODUTOS DO SISAL OU OUTRAS FIBRAS 'AGAVE'</v>
          </cell>
        </row>
        <row r="278">
          <cell r="A278" t="str">
            <v>CORTIÇA</v>
          </cell>
          <cell r="B278" t="str">
            <v>(3º Nível) CORTIÇA</v>
          </cell>
        </row>
        <row r="279">
          <cell r="A279" t="str">
            <v>COUROS/PELES ACAMURÇADOS</v>
          </cell>
          <cell r="B279" t="str">
            <v>(3º Nível) COUROS/PELES ACAMURÇADOS</v>
          </cell>
        </row>
        <row r="280">
          <cell r="A280" t="str">
            <v>COUROS/PELES DE BOVINOS OU EQUÍDEOS, EM BRUTO</v>
          </cell>
          <cell r="B280" t="str">
            <v>(3º Nível) COUROS/PELES DE BOVINOS OU EQUÍDEOS, EM BRUTO</v>
          </cell>
        </row>
        <row r="281">
          <cell r="A281" t="str">
            <v>COUROS/PELES DE BOVINOS, CRUST</v>
          </cell>
          <cell r="B281" t="str">
            <v>(3º Nível) COUROS/PELES DE BOVINOS, CRUST</v>
          </cell>
        </row>
        <row r="282">
          <cell r="A282" t="str">
            <v>COUROS/PELES DE BOVINOS, CURTIDO, WET BLUE</v>
          </cell>
          <cell r="B282" t="str">
            <v>(3º Nível) COUROS/PELES DE BOVINOS, CURTIDO, WET BLUE</v>
          </cell>
        </row>
        <row r="283">
          <cell r="A283" t="str">
            <v>COUROS/PELES DE BOVINOS, PREPARADOS</v>
          </cell>
          <cell r="B283" t="str">
            <v>(3º Nível) COUROS/PELES DE BOVINOS, PREPARADOS</v>
          </cell>
        </row>
        <row r="284">
          <cell r="A284" t="str">
            <v>COUROS/PELES DE CAPRINOS, CRUST</v>
          </cell>
          <cell r="B284" t="str">
            <v>(3º Nível) COUROS/PELES DE CAPRINOS, CRUST</v>
          </cell>
        </row>
        <row r="285">
          <cell r="A285" t="str">
            <v>COUROS/PELES DE CAPRINOS, CURTIDOS, WET BLUE</v>
          </cell>
          <cell r="B285" t="str">
            <v>(3º Nível) COUROS/PELES DE CAPRINOS, CURTIDOS, WET BLUE</v>
          </cell>
        </row>
        <row r="286">
          <cell r="A286" t="str">
            <v>COUROS/PELES DE CAPRINOS, PREPARADOS</v>
          </cell>
          <cell r="B286" t="str">
            <v>(3º Nível) COUROS/PELES DE CAPRINOS, PREPARADOS</v>
          </cell>
        </row>
        <row r="287">
          <cell r="A287" t="str">
            <v>COUROS/PELES DE EQUÍDEOS, CRUST</v>
          </cell>
          <cell r="B287" t="str">
            <v>(3º Nível) COUROS/PELES DE EQUÍDEOS, CRUST</v>
          </cell>
        </row>
        <row r="288">
          <cell r="A288" t="str">
            <v>COUROS/PELES DE EQUÍDEOS, CURTIDO</v>
          </cell>
          <cell r="B288" t="str">
            <v>(3º Nível) COUROS/PELES DE EQUÍDEOS, CURTIDO</v>
          </cell>
        </row>
        <row r="289">
          <cell r="A289" t="str">
            <v>COUROS/PELES DE EQUÍDEOS, PREPARADOS</v>
          </cell>
          <cell r="B289" t="str">
            <v>(3º Nível) COUROS/PELES DE EQUÍDEOS, PREPARADOS</v>
          </cell>
        </row>
        <row r="290">
          <cell r="A290" t="str">
            <v>COUROS/PELES DE OUTROS ANIMAIS, CRUST</v>
          </cell>
          <cell r="B290" t="str">
            <v>(3º Nível) COUROS/PELES DE OUTROS ANIMAIS, CRUST</v>
          </cell>
        </row>
        <row r="291">
          <cell r="A291" t="str">
            <v>COUROS/PELES DE OUTROS ANIMAIS, EM BRUTO</v>
          </cell>
          <cell r="B291" t="str">
            <v>(3º Nível) COUROS/PELES DE OUTROS ANIMAIS, EM BRUTO</v>
          </cell>
        </row>
        <row r="292">
          <cell r="A292" t="str">
            <v>COUROS/PELES DE OUTROS ANIMAIS, PREPARADOS</v>
          </cell>
          <cell r="B292" t="str">
            <v>(3º Nível) COUROS/PELES DE OUTROS ANIMAIS, PREPARADOS</v>
          </cell>
        </row>
        <row r="293">
          <cell r="A293" t="str">
            <v>COUROS/PELES DE OVINOS, CRUST</v>
          </cell>
          <cell r="B293" t="str">
            <v>(3º Nível) COUROS/PELES DE OVINOS, CRUST</v>
          </cell>
        </row>
        <row r="294">
          <cell r="A294" t="str">
            <v>COUROS/PELES DE OVINOS, CURTIDO, WET BLUE</v>
          </cell>
          <cell r="B294" t="str">
            <v>(3º Nível) COUROS/PELES DE OVINOS, CURTIDO, WET BLUE</v>
          </cell>
        </row>
        <row r="295">
          <cell r="A295" t="str">
            <v>COUROS/PELES DE OVINOS, EM BRUTO</v>
          </cell>
          <cell r="B295" t="str">
            <v>(3º Nível) COUROS/PELES DE OVINOS, EM BRUTO</v>
          </cell>
        </row>
        <row r="296">
          <cell r="A296" t="str">
            <v>COUROS/PELES DE OVINOS, PREPARADOS</v>
          </cell>
          <cell r="B296" t="str">
            <v>(3º Nível) COUROS/PELES DE OVINOS, PREPARADOS</v>
          </cell>
        </row>
        <row r="297">
          <cell r="A297" t="str">
            <v>COUROS/PELES DE RÉPTEIS, CURTIDOS OU CRUST</v>
          </cell>
          <cell r="B297" t="str">
            <v>(3º Nível) COUROS/PELES DE RÉPTEIS, CURTIDOS OU CRUST</v>
          </cell>
        </row>
        <row r="298">
          <cell r="A298" t="str">
            <v>COUROS/PELES DE RÉPTEIS, EM BRUTO</v>
          </cell>
          <cell r="B298" t="str">
            <v>(3º Nível) COUROS/PELES DE RÉPTEIS, EM BRUTO</v>
          </cell>
        </row>
        <row r="299">
          <cell r="A299" t="str">
            <v>COUROS/PELES DE RÉPTEIS, PREPARADOS</v>
          </cell>
          <cell r="B299" t="str">
            <v>(3º Nível) COUROS/PELES DE RÉPTEIS, PREPARADOS</v>
          </cell>
        </row>
        <row r="300">
          <cell r="A300" t="str">
            <v>COUROS/PELES DE SUÍNOS, CRUST</v>
          </cell>
          <cell r="B300" t="str">
            <v>(3º Nível) COUROS/PELES DE SUÍNOS, CRUST</v>
          </cell>
        </row>
        <row r="301">
          <cell r="A301" t="str">
            <v>COUROS/PELES DE SUÍNOS, CURTIDOS, WET BLUE</v>
          </cell>
          <cell r="B301" t="str">
            <v>(3º Nível) COUROS/PELES DE SUÍNOS, CURTIDOS, WET BLUE</v>
          </cell>
        </row>
        <row r="302">
          <cell r="A302" t="str">
            <v>COUROS/PELES DE SUÍNOS, EM BRUTO</v>
          </cell>
          <cell r="B302" t="str">
            <v>(3º Nível) COUROS/PELES DE SUÍNOS, EM BRUTO</v>
          </cell>
        </row>
        <row r="303">
          <cell r="A303" t="str">
            <v>COUROS/PELES DE SUÍNOS, PREPARADOS</v>
          </cell>
          <cell r="B303" t="str">
            <v>(3º Nível) COUROS/PELES DE SUÍNOS, PREPARADOS</v>
          </cell>
        </row>
        <row r="304">
          <cell r="A304" t="str">
            <v>COUROS/PELES ENVERNIZADOS OU REVESTIDOS</v>
          </cell>
          <cell r="B304" t="str">
            <v>(3º Nível) COUROS/PELES ENVERNIZADOS OU REVESTIDOS</v>
          </cell>
        </row>
        <row r="305">
          <cell r="A305" t="str">
            <v>COUROS/PELES METALIZADOS</v>
          </cell>
          <cell r="B305" t="str">
            <v>(3º Nível) COUROS/PELES METALIZADOS</v>
          </cell>
        </row>
        <row r="306">
          <cell r="A306" t="str">
            <v>COUROS/PELES RECONSTITUÍDOS</v>
          </cell>
          <cell r="B306" t="str">
            <v>(3º Nível) COUROS/PELES RECONSTITUÍDOS</v>
          </cell>
        </row>
        <row r="307">
          <cell r="A307" t="str">
            <v>CRAVO-DA-ÍNDIA</v>
          </cell>
          <cell r="B307" t="str">
            <v>(3º Nível) CRAVO-DA-ÍNDIA</v>
          </cell>
        </row>
        <row r="308">
          <cell r="A308" t="str">
            <v>CREME DE LEITE</v>
          </cell>
          <cell r="B308" t="str">
            <v>(3º Nível) CREME DE LEITE</v>
          </cell>
        </row>
        <row r="309">
          <cell r="A309" t="str">
            <v>DAMASCOS FRESCOS</v>
          </cell>
          <cell r="B309" t="str">
            <v>(3º Nível) DAMASCOS FRESCOS</v>
          </cell>
        </row>
        <row r="310">
          <cell r="A310" t="str">
            <v>DAMASCOS PREPARADOS OU CONSERVADOS</v>
          </cell>
          <cell r="B310" t="str">
            <v>(3º Nível) DAMASCOS PREPARADOS OU CONSERVADOS</v>
          </cell>
        </row>
        <row r="311">
          <cell r="A311" t="str">
            <v>DAMASCOS SECOS</v>
          </cell>
          <cell r="B311" t="str">
            <v>(3º Nível) DAMASCOS SECOS</v>
          </cell>
        </row>
        <row r="312">
          <cell r="A312" t="str">
            <v>DEMAIS  PRODUTOS LÁCTEOS</v>
          </cell>
          <cell r="B312" t="str">
            <v>(3º Nível) DEMAIS  PRODUTOS LÁCTEOS</v>
          </cell>
        </row>
        <row r="313">
          <cell r="A313" t="str">
            <v>DEMAIS AÇÚCARES</v>
          </cell>
          <cell r="B313" t="str">
            <v>(3º Nível) DEMAIS AÇÚCARES</v>
          </cell>
        </row>
        <row r="314">
          <cell r="A314" t="str">
            <v>DEMAIS ÁLCOOIS</v>
          </cell>
          <cell r="B314" t="str">
            <v>(3º Nível) DEMAIS ÁLCOOIS</v>
          </cell>
        </row>
        <row r="315">
          <cell r="A315" t="str">
            <v>DEMAIS CARNES E MIUDEZAS</v>
          </cell>
          <cell r="B315" t="str">
            <v>(3º Nível) DEMAIS CARNES E MIUDEZAS</v>
          </cell>
        </row>
        <row r="316">
          <cell r="A316" t="str">
            <v>DEMAIS CEREAIS</v>
          </cell>
          <cell r="B316" t="str">
            <v>(3º Nível) DEMAIS CEREAIS</v>
          </cell>
        </row>
        <row r="317">
          <cell r="A317" t="str">
            <v>DEMAIS CRUSTÁCEOS E MOLUSCOS</v>
          </cell>
          <cell r="B317" t="str">
            <v>(3º Nível) DEMAIS CRUSTÁCEOS E MOLUSCOS</v>
          </cell>
        </row>
        <row r="318">
          <cell r="A318" t="str">
            <v>DEMAIS ESPECIARIAS</v>
          </cell>
          <cell r="B318" t="str">
            <v>(3º Nível) DEMAIS ESPECIARIAS</v>
          </cell>
        </row>
        <row r="319">
          <cell r="A319" t="str">
            <v>DEMAIS FIBRAS E PRODUTOS TÊXTEIS</v>
          </cell>
          <cell r="B319" t="str">
            <v>(3º Nível) DEMAIS FIBRAS E PRODUTOS TÊXTEIS</v>
          </cell>
        </row>
        <row r="320">
          <cell r="A320" t="str">
            <v>DEMAIS GORDURAS LÁCTEAS</v>
          </cell>
          <cell r="B320" t="str">
            <v>(3º Nível) DEMAIS GORDURAS LÁCTEAS</v>
          </cell>
        </row>
        <row r="321">
          <cell r="A321" t="str">
            <v>DEMAIS MADEIRAS E MANUFATURAS DE MADEIRAS</v>
          </cell>
          <cell r="B321" t="str">
            <v>(3º Nível) DEMAIS MADEIRAS E MANUFATURAS DE MADEIRAS</v>
          </cell>
        </row>
        <row r="322">
          <cell r="A322" t="str">
            <v>DEMAIS NOZES E CASTANHAS</v>
          </cell>
          <cell r="B322" t="str">
            <v>(3º Nível) DEMAIS NOZES E CASTANHAS</v>
          </cell>
        </row>
        <row r="323">
          <cell r="A323" t="str">
            <v>DEMAIS OLEOS DE SOJA</v>
          </cell>
          <cell r="B323" t="str">
            <v>(3º Nível) DEMAIS OLEOS DE SOJA</v>
          </cell>
        </row>
        <row r="324">
          <cell r="A324" t="str">
            <v>DEMAIS OLEOS ESSENCIAIS</v>
          </cell>
          <cell r="B324" t="str">
            <v>(3º Nível) DEMAIS OLEOS ESSENCIAIS</v>
          </cell>
        </row>
        <row r="325">
          <cell r="A325" t="str">
            <v>DEMAIS OLEOS VEGETAIS</v>
          </cell>
          <cell r="B325" t="str">
            <v>(3º Nível) DEMAIS OLEOS VEGETAIS</v>
          </cell>
        </row>
        <row r="326">
          <cell r="A326" t="str">
            <v>DEMAIS PEIXES</v>
          </cell>
          <cell r="B326" t="str">
            <v>(3º Nível) DEMAIS PEIXES</v>
          </cell>
        </row>
        <row r="327">
          <cell r="A327" t="str">
            <v>DEMAIS PREPARAÇÕES DE CARNES</v>
          </cell>
          <cell r="B327" t="str">
            <v>(3º Nível) DEMAIS PREPARAÇÕES DE CARNES</v>
          </cell>
        </row>
        <row r="328">
          <cell r="A328" t="str">
            <v>DEMAIS PRODUTOS DA INDÚSTRIA QUÍMICA , DE ORIGEM VEGETAL</v>
          </cell>
          <cell r="B328" t="str">
            <v>(3º Nível) DEMAIS PRODUTOS DA INDÚSTRIA QUÍMICA , DE ORIGEM VEGETAL</v>
          </cell>
        </row>
        <row r="329">
          <cell r="A329" t="str">
            <v>DEMAIS PRODUTOS DE COURO</v>
          </cell>
          <cell r="B329" t="str">
            <v>(3º Nível) DEMAIS PRODUTOS DE COURO</v>
          </cell>
        </row>
        <row r="330">
          <cell r="A330" t="str">
            <v>DEMAIS PRODUTOS E SUBPRODUTOS DA INDÚSTRIA DE MOAGEM</v>
          </cell>
          <cell r="B330" t="str">
            <v>(3º Nível) DEMAIS PRODUTOS E SUBPRODUTOS DA INDÚSTRIA DE MOAGEM</v>
          </cell>
        </row>
        <row r="331">
          <cell r="A331" t="str">
            <v>DEMAIS PRODUTOS HORTÍCOLAS CONGELADOS</v>
          </cell>
          <cell r="B331" t="str">
            <v>(3º Nível) DEMAIS PRODUTOS HORTÍCOLAS CONGELADOS</v>
          </cell>
        </row>
        <row r="332">
          <cell r="A332" t="str">
            <v>DEMAIS PRODUTOS HORTÍCOLAS, LEGUMINOSAS, RAÍZES E TUBÉRCULOS</v>
          </cell>
          <cell r="B332" t="str">
            <v>(3º Nível) DEMAIS PRODUTOS HORTÍCOLAS, LEGUMINOSAS, RAÍZES E TUBÉRCULOS</v>
          </cell>
        </row>
        <row r="333">
          <cell r="A333" t="str">
            <v>DEMAIS PRODUTOS HORTÍCOLAS, LEGUMINOSAS, RAÍZES E TUBÉRCULOS FRESCOS</v>
          </cell>
          <cell r="B333" t="str">
            <v>(3º Nível) DEMAIS PRODUTOS HORTÍCOLAS, LEGUMINOSAS, RAÍZES E TUBÉRCULOS FRESCOS</v>
          </cell>
        </row>
        <row r="334">
          <cell r="A334" t="str">
            <v>DEMAIS PRODUTOS HORTÍCOLAS, LEGUMINOSAS, RAÍZES E TUBÉRCULOS PREPARADOS OU CONSERVADOS</v>
          </cell>
          <cell r="B334" t="str">
            <v>(3º Nível) DEMAIS PRODUTOS HORTÍCOLAS, LEGUMINOSAS, RAÍZES E TUBÉRCULOS PREPARADOS OU CONSERVADOS</v>
          </cell>
        </row>
        <row r="335">
          <cell r="A335" t="str">
            <v>DEMAIS PRODUTOS HORTÍCOLAS, LEGUMINOSAS, RAÍZES E TUBÉRCULOS SECOS</v>
          </cell>
          <cell r="B335" t="str">
            <v>(3º Nível) DEMAIS PRODUTOS HORTÍCOLAS, LEGUMINOSAS, RAÍZES E TUBÉRCULOS SECOS</v>
          </cell>
        </row>
        <row r="336">
          <cell r="A336" t="str">
            <v>DEMAIS SEMENTES</v>
          </cell>
          <cell r="B336" t="str">
            <v>(3º Nível) DEMAIS SEMENTES</v>
          </cell>
        </row>
        <row r="337">
          <cell r="A337" t="str">
            <v>DEMAIS SUCOS DE FRUTA</v>
          </cell>
          <cell r="B337" t="str">
            <v>(3º Nível) DEMAIS SUCOS DE FRUTA</v>
          </cell>
        </row>
        <row r="338">
          <cell r="A338" t="str">
            <v>DESPERDÍCIOS DE CACAU</v>
          </cell>
          <cell r="B338" t="str">
            <v>(3º Nível) DESPERDÍCIOS DE CACAU</v>
          </cell>
        </row>
        <row r="339">
          <cell r="A339" t="str">
            <v>DESPERDÍCIOS DE COUROS/PELES</v>
          </cell>
          <cell r="B339" t="str">
            <v>(3º Nível) DESPERDÍCIOS DE COUROS/PELES</v>
          </cell>
        </row>
        <row r="340">
          <cell r="A340" t="str">
            <v>DESPERDÍCIOS DE FUMO</v>
          </cell>
          <cell r="B340" t="str">
            <v>(3º Nível) DESPERDÍCIOS DE FUMO</v>
          </cell>
        </row>
        <row r="341">
          <cell r="A341" t="str">
            <v>DOCE DE LEITE</v>
          </cell>
          <cell r="B341" t="str">
            <v>(3º Nível) DOCE DE LEITE</v>
          </cell>
        </row>
        <row r="342">
          <cell r="A342" t="str">
            <v>DURIOES</v>
          </cell>
          <cell r="B342" t="str">
            <v>(3º Nível) DURIOES</v>
          </cell>
        </row>
        <row r="343">
          <cell r="A343" t="str">
            <v>ENZIMAS E SEUS CONCENTRADOS</v>
          </cell>
          <cell r="B343" t="str">
            <v>(3º Nível) ENZIMAS E SEUS CONCENTRADOS</v>
          </cell>
        </row>
        <row r="344">
          <cell r="A344" t="str">
            <v>ERVILHAS</v>
          </cell>
          <cell r="B344" t="str">
            <v>(3º Nível) ERVILHAS</v>
          </cell>
        </row>
        <row r="345">
          <cell r="A345" t="str">
            <v>ERVILHAS CONGELADAS</v>
          </cell>
          <cell r="B345" t="str">
            <v>(3º Nível) ERVILHAS CONGELADAS</v>
          </cell>
        </row>
        <row r="346">
          <cell r="A346" t="str">
            <v>ERVILHAS PREPARADAS OU CONSERVADAS</v>
          </cell>
          <cell r="B346" t="str">
            <v>(3º Nível) ERVILHAS PREPARADAS OU CONSERVADAS</v>
          </cell>
        </row>
        <row r="347">
          <cell r="A347" t="str">
            <v>ERVILHAS SECAS</v>
          </cell>
          <cell r="B347" t="str">
            <v>(3º Nível) ERVILHAS SECAS</v>
          </cell>
        </row>
        <row r="348">
          <cell r="A348" t="str">
            <v>ESPINAFRES CONGELADOS</v>
          </cell>
          <cell r="B348" t="str">
            <v>(3º Nível) ESPINAFRES CONGELADOS</v>
          </cell>
        </row>
        <row r="349">
          <cell r="A349" t="str">
            <v>ESSÊNCIAS DERIVADAS DE MADEIRA</v>
          </cell>
          <cell r="B349" t="str">
            <v>(3º Nível) ESSÊNCIAS DERIVADAS DE MADEIRA</v>
          </cell>
        </row>
        <row r="350">
          <cell r="A350" t="str">
            <v>EXTRATO DE MALTE</v>
          </cell>
          <cell r="B350" t="str">
            <v>(3º Nível) EXTRATO DE MALTE</v>
          </cell>
        </row>
        <row r="351">
          <cell r="A351" t="str">
            <v>EXTRATOS TANANTES DE ORIGEM VEGETAL, TANINOS E SEUS DERIVADOS</v>
          </cell>
          <cell r="B351" t="str">
            <v>(3º Nível) EXTRATOS TANANTES DE ORIGEM VEGETAL, TANINOS E SEUS DERIVADOS</v>
          </cell>
        </row>
        <row r="352">
          <cell r="A352" t="str">
            <v>EXTRATOS, ESSÊNCIAS E CONCENTRADOS DE CAFÉ</v>
          </cell>
          <cell r="B352" t="str">
            <v>(3º Nível) EXTRATOS, ESSÊNCIAS E CONCENTRADOS DE CAFÉ</v>
          </cell>
        </row>
        <row r="353">
          <cell r="A353" t="str">
            <v>EXTRATOS, ESSÊNCIAS E PREPARAÇÕES DE CHÁS E MATE</v>
          </cell>
          <cell r="B353" t="str">
            <v>(3º Nível) EXTRATOS, ESSÊNCIAS E PREPARAÇÕES DE CHÁS E MATE</v>
          </cell>
        </row>
        <row r="354">
          <cell r="A354" t="str">
            <v>FARELO DE SOJA</v>
          </cell>
          <cell r="B354" t="str">
            <v>(3º Nível) FARELO DE SOJA</v>
          </cell>
        </row>
        <row r="355">
          <cell r="A355" t="str">
            <v>FARELO, SÊMEAS E OUTROS RESÍDUOS  DE TRIGO</v>
          </cell>
          <cell r="B355" t="str">
            <v>(3º Nível) FARELO, SÊMEAS E OUTROS RESÍDUOS  DE TRIGO</v>
          </cell>
        </row>
        <row r="356">
          <cell r="A356" t="str">
            <v>FARELOS DE OLEAGINOSAS</v>
          </cell>
          <cell r="B356" t="str">
            <v>(3º Nível) FARELOS DE OLEAGINOSAS</v>
          </cell>
        </row>
        <row r="357">
          <cell r="A357" t="str">
            <v>FARINHA DE BATATA</v>
          </cell>
          <cell r="B357" t="str">
            <v>(3º Nível) FARINHA DE BATATA</v>
          </cell>
        </row>
        <row r="358">
          <cell r="A358" t="str">
            <v>FARINHA DE MILHO</v>
          </cell>
          <cell r="B358" t="str">
            <v>(3º Nível) FARINHA DE MILHO</v>
          </cell>
        </row>
        <row r="359">
          <cell r="A359" t="str">
            <v>FARINHA DE TRIGO</v>
          </cell>
          <cell r="B359" t="str">
            <v>(3º Nível) FARINHA DE TRIGO</v>
          </cell>
        </row>
        <row r="360">
          <cell r="A360" t="str">
            <v>FARINHAS DE CARNE, EXTRATOS E MIUDEZAS</v>
          </cell>
          <cell r="B360" t="str">
            <v>(3º Nível) FARINHAS DE CARNE, EXTRATOS E MIUDEZAS</v>
          </cell>
        </row>
        <row r="361">
          <cell r="A361" t="str">
            <v>FÉCULA DE BATATA</v>
          </cell>
          <cell r="B361" t="str">
            <v>(3º Nível) FÉCULA DE BATATA</v>
          </cell>
        </row>
        <row r="362">
          <cell r="A362" t="str">
            <v>FÉCULA DE MANDIOCA</v>
          </cell>
          <cell r="B362" t="str">
            <v>(3º Nível) FÉCULA DE MANDIOCA</v>
          </cell>
        </row>
        <row r="363">
          <cell r="A363" t="str">
            <v>FEIJÃO</v>
          </cell>
          <cell r="B363" t="str">
            <v>(3º Nível) FEIJÃO</v>
          </cell>
        </row>
        <row r="364">
          <cell r="A364" t="str">
            <v>FEIJÕES PREPARADOS OU CONSERVADOS</v>
          </cell>
          <cell r="B364" t="str">
            <v>(3º Nível) FEIJÕES PREPARADOS OU CONSERVADOS</v>
          </cell>
        </row>
        <row r="365">
          <cell r="A365" t="str">
            <v>FEIJÕES SECOS</v>
          </cell>
          <cell r="B365" t="str">
            <v>(3º Nível) FEIJÕES SECOS</v>
          </cell>
        </row>
        <row r="366">
          <cell r="A366" t="str">
            <v>FIAPOS E DESPERDÍCIOS DE ALGODÃO</v>
          </cell>
          <cell r="B366" t="str">
            <v>(3º Nível) FIAPOS E DESPERDÍCIOS DE ALGODÃO</v>
          </cell>
        </row>
        <row r="367">
          <cell r="A367" t="str">
            <v>FIAPOS E DESPERDÍCIOS DE LÃ OU PELOS FINOS</v>
          </cell>
          <cell r="B367" t="str">
            <v>(3º Nível) FIAPOS E DESPERDÍCIOS DE LÃ OU PELOS FINOS</v>
          </cell>
        </row>
        <row r="368">
          <cell r="A368" t="str">
            <v>FIGOS FRESCOS</v>
          </cell>
          <cell r="B368" t="str">
            <v>(3º Nível) FIGOS FRESCOS</v>
          </cell>
        </row>
        <row r="369">
          <cell r="A369" t="str">
            <v>FIGOS SECOS</v>
          </cell>
          <cell r="B369" t="str">
            <v>(3º Nível) FIGOS SECOS</v>
          </cell>
        </row>
        <row r="370">
          <cell r="A370" t="str">
            <v>FILES DE PARGOS, CONGELADOS</v>
          </cell>
          <cell r="B370" t="str">
            <v>(3º Nível) FILES DE PARGOS, CONGELADOS</v>
          </cell>
        </row>
        <row r="371">
          <cell r="A371" t="str">
            <v>FILES DE TILÁPIA, CONGELADOS</v>
          </cell>
          <cell r="B371" t="str">
            <v>(3º Nível) FILES DE TILÁPIA, CONGELADOS</v>
          </cell>
        </row>
        <row r="372">
          <cell r="A372" t="str">
            <v>FIOS E DESPERDÍCIOS DE SEDA</v>
          </cell>
          <cell r="B372" t="str">
            <v>(3º Nível) FIOS E DESPERDÍCIOS DE SEDA</v>
          </cell>
        </row>
        <row r="373">
          <cell r="A373" t="str">
            <v>FIOS E TECIDOS DE LÃ OU DE PELOS FINOS</v>
          </cell>
          <cell r="B373" t="str">
            <v>(3º Nível) FIOS E TECIDOS DE LÃ OU DE PELOS FINOS</v>
          </cell>
        </row>
        <row r="374">
          <cell r="A374" t="str">
            <v>FIOS, LINHAS E TECIDOS DE ALGODÃO</v>
          </cell>
          <cell r="B374" t="str">
            <v>(3º Nível) FIOS, LINHAS E TECIDOS DE ALGODÃO</v>
          </cell>
        </row>
        <row r="375">
          <cell r="A375" t="str">
            <v>FLORES  DE CORTES FRESCAS</v>
          </cell>
          <cell r="B375" t="str">
            <v>(3º Nível) FLORES  DE CORTES FRESCAS</v>
          </cell>
        </row>
        <row r="376">
          <cell r="A376" t="str">
            <v>FOLHAGENS, FOLHAS E RAMOS DE PLANTAS CORTADAS FRESCAS</v>
          </cell>
          <cell r="B376" t="str">
            <v>(3º Nível) FOLHAGENS, FOLHAS E RAMOS DE PLANTAS CORTADAS FRESCAS</v>
          </cell>
        </row>
        <row r="377">
          <cell r="A377" t="str">
            <v>FUMO MANUFATURADO</v>
          </cell>
          <cell r="B377" t="str">
            <v>(3º Nível) FUMO MANUFATURADO</v>
          </cell>
        </row>
        <row r="378">
          <cell r="A378" t="str">
            <v>FUMO NÃO MANUFATURADO</v>
          </cell>
          <cell r="B378" t="str">
            <v>(3º Nível) FUMO NÃO MANUFATURADO</v>
          </cell>
        </row>
        <row r="379">
          <cell r="A379" t="str">
            <v>GALOS E GALINHAS VIVOS</v>
          </cell>
          <cell r="B379" t="str">
            <v>(3º Nível) GALOS E GALINHAS VIVOS</v>
          </cell>
        </row>
        <row r="380">
          <cell r="A380" t="str">
            <v>GELATINAS</v>
          </cell>
          <cell r="B380" t="str">
            <v>(3º Nível) GELATINAS</v>
          </cell>
        </row>
        <row r="381">
          <cell r="A381" t="str">
            <v>GEMAS DE OVOS</v>
          </cell>
          <cell r="B381" t="str">
            <v>(3º Nível) GEMAS DE OVOS</v>
          </cell>
        </row>
        <row r="382">
          <cell r="A382" t="str">
            <v>GENGIBRE</v>
          </cell>
          <cell r="B382" t="str">
            <v>(3º Nível) GENGIBRE</v>
          </cell>
        </row>
        <row r="383">
          <cell r="A383" t="str">
            <v>GLUTEN DE TRIGO</v>
          </cell>
          <cell r="B383" t="str">
            <v>(3º Nível) GLUTEN DE TRIGO</v>
          </cell>
        </row>
        <row r="384">
          <cell r="A384" t="str">
            <v>GOIABAS FRESCAS OU SECAS</v>
          </cell>
          <cell r="B384" t="str">
            <v>(3º Nível) GOIABAS FRESCAS OU SECAS</v>
          </cell>
        </row>
        <row r="385">
          <cell r="A385" t="str">
            <v>GOMA NATURAL</v>
          </cell>
          <cell r="B385" t="str">
            <v>(3º Nível) GOMA NATURAL</v>
          </cell>
        </row>
        <row r="386">
          <cell r="A386" t="str">
            <v>GOMAS E RESINAS</v>
          </cell>
          <cell r="B386" t="str">
            <v>(3º Nível) GOMAS E RESINAS</v>
          </cell>
        </row>
        <row r="387">
          <cell r="A387" t="str">
            <v>GORDURAS DE PORCO</v>
          </cell>
          <cell r="B387" t="str">
            <v>(3º Nível) GORDURAS DE PORCO</v>
          </cell>
        </row>
        <row r="388">
          <cell r="A388" t="str">
            <v>GRÃOS-DE-BICO SECOS</v>
          </cell>
          <cell r="B388" t="str">
            <v>(3º Nível) GRÃOS-DE-BICO SECOS</v>
          </cell>
        </row>
        <row r="389">
          <cell r="A389" t="str">
            <v>INHAME</v>
          </cell>
          <cell r="B389" t="str">
            <v>(3º Nível) INHAME</v>
          </cell>
        </row>
        <row r="390">
          <cell r="A390" t="str">
            <v>IOGURTE</v>
          </cell>
          <cell r="B390" t="str">
            <v>(3º Nível) IOGURTE</v>
          </cell>
        </row>
        <row r="391">
          <cell r="A391" t="str">
            <v>KIWIS FRESCOS</v>
          </cell>
          <cell r="B391" t="str">
            <v>(3º Nível) KIWIS FRESCOS</v>
          </cell>
        </row>
        <row r="392">
          <cell r="A392" t="str">
            <v>LÃ  OU PELOS FINOS NÃO CARDADOS NEM PENTEADOS</v>
          </cell>
          <cell r="B392" t="str">
            <v>(3º Nível) LÃ  OU PELOS FINOS NÃO CARDADOS NEM PENTEADOS</v>
          </cell>
        </row>
        <row r="393">
          <cell r="A393" t="str">
            <v>LÃ OU PELOS FINOS CARDADOS OU PENTEADOS</v>
          </cell>
          <cell r="B393" t="str">
            <v>(3º Nível) LÃ OU PELOS FINOS CARDADOS OU PENTEADOS</v>
          </cell>
        </row>
        <row r="394">
          <cell r="A394" t="str">
            <v>LAGOSTAS, CONGELADAS</v>
          </cell>
          <cell r="B394" t="str">
            <v>(3º Nível) LAGOSTAS, CONGELADAS</v>
          </cell>
        </row>
        <row r="395">
          <cell r="A395" t="str">
            <v>LAGOSTAS, NÃO CONGELADAS</v>
          </cell>
          <cell r="B395" t="str">
            <v>(3º Nível) LAGOSTAS, NÃO CONGELADAS</v>
          </cell>
        </row>
        <row r="396">
          <cell r="A396" t="str">
            <v>LARANJAS FRESCAS OU SECAS</v>
          </cell>
          <cell r="B396" t="str">
            <v>(3º Nível) LARANJAS FRESCAS OU SECAS</v>
          </cell>
        </row>
        <row r="397">
          <cell r="A397" t="str">
            <v>LEITE CONDENSADO</v>
          </cell>
          <cell r="B397" t="str">
            <v>(3º Nível) LEITE CONDENSADO</v>
          </cell>
        </row>
        <row r="398">
          <cell r="A398" t="str">
            <v>LEITE EM PÓ</v>
          </cell>
          <cell r="B398" t="str">
            <v>(3º Nível) LEITE EM PÓ</v>
          </cell>
        </row>
        <row r="399">
          <cell r="A399" t="str">
            <v>LEITE FLUIDO</v>
          </cell>
          <cell r="B399" t="str">
            <v>(3º Nível) LEITE FLUIDO</v>
          </cell>
        </row>
        <row r="400">
          <cell r="A400" t="str">
            <v>LEITE MODIFICADO</v>
          </cell>
          <cell r="B400" t="str">
            <v>(3º Nível) LEITE MODIFICADO</v>
          </cell>
        </row>
        <row r="401">
          <cell r="A401" t="str">
            <v>LEITELHO</v>
          </cell>
          <cell r="B401" t="str">
            <v>(3º Nível) LEITELHO</v>
          </cell>
        </row>
        <row r="402">
          <cell r="A402" t="str">
            <v>LENTILHAS SECAS</v>
          </cell>
          <cell r="B402" t="str">
            <v>(3º Nível) LENTILHAS SECAS</v>
          </cell>
        </row>
        <row r="403">
          <cell r="A403" t="str">
            <v>LEVEDURAS E PÓS PARA LEVEDAR</v>
          </cell>
          <cell r="B403" t="str">
            <v>(3º Nível) LEVEDURAS E PÓS PARA LEVEDAR</v>
          </cell>
        </row>
        <row r="404">
          <cell r="A404" t="str">
            <v>LIMÕES E LIMAS FRESCOS OU SECOS</v>
          </cell>
          <cell r="B404" t="str">
            <v>(3º Nível) LIMÕES E LIMAS FRESCOS OU SECOS</v>
          </cell>
        </row>
        <row r="405">
          <cell r="A405" t="str">
            <v>LINHO EM BRUTO, PENTEADO OU TRABALHADO DE OUTRA FORMA</v>
          </cell>
          <cell r="B405" t="str">
            <v>(3º Nível) LINHO EM BRUTO, PENTEADO OU TRABALHADO DE OUTRA FORMA</v>
          </cell>
        </row>
        <row r="406">
          <cell r="A406" t="str">
            <v>LINTERES DE ALGODÃO</v>
          </cell>
          <cell r="B406" t="str">
            <v>(3º Nível) LINTERES DE ALGODÃO</v>
          </cell>
        </row>
        <row r="407">
          <cell r="A407" t="str">
            <v>MAÇÃS FRESCAS</v>
          </cell>
          <cell r="B407" t="str">
            <v>(3º Nível) MAÇÃS FRESCAS</v>
          </cell>
        </row>
        <row r="408">
          <cell r="A408" t="str">
            <v>MAÇÃS SECAS</v>
          </cell>
          <cell r="B408" t="str">
            <v>(3º Nível) MAÇÃS SECAS</v>
          </cell>
        </row>
        <row r="409">
          <cell r="A409" t="str">
            <v>MACIS</v>
          </cell>
          <cell r="B409" t="str">
            <v>(3º Nível) MACIS</v>
          </cell>
        </row>
        <row r="410">
          <cell r="A410" t="str">
            <v>MADEIRA COMPENSADA OU CONTRAPLACADA</v>
          </cell>
          <cell r="B410" t="str">
            <v>(3º Nível) MADEIRA COMPENSADA OU CONTRAPLACADA</v>
          </cell>
        </row>
        <row r="411">
          <cell r="A411" t="str">
            <v>MADEIRA EM BRUTO</v>
          </cell>
          <cell r="B411" t="str">
            <v>(3º Nível) MADEIRA EM BRUTO</v>
          </cell>
        </row>
        <row r="412">
          <cell r="A412" t="str">
            <v>MADEIRA EM ESTILHAS OU EM PARTÍCULAS</v>
          </cell>
          <cell r="B412" t="str">
            <v>(3º Nível) MADEIRA EM ESTILHAS OU EM PARTÍCULAS</v>
          </cell>
        </row>
        <row r="413">
          <cell r="A413" t="str">
            <v>MADEIRA LAMINADA</v>
          </cell>
          <cell r="B413" t="str">
            <v>(3º Nível) MADEIRA LAMINADA</v>
          </cell>
        </row>
        <row r="414">
          <cell r="A414" t="str">
            <v>MADEIRA PERFILADA</v>
          </cell>
          <cell r="B414" t="str">
            <v>(3º Nível) MADEIRA PERFILADA</v>
          </cell>
        </row>
        <row r="415">
          <cell r="A415" t="str">
            <v>MADEIRA SERRADA</v>
          </cell>
          <cell r="B415" t="str">
            <v>(3º Nível) MADEIRA SERRADA</v>
          </cell>
        </row>
        <row r="416">
          <cell r="A416" t="str">
            <v>MAIONESE</v>
          </cell>
          <cell r="B416" t="str">
            <v>(3º Nível) MAIONESE</v>
          </cell>
        </row>
        <row r="417">
          <cell r="A417" t="str">
            <v>MALTE</v>
          </cell>
          <cell r="B417" t="str">
            <v>(3º Nível) MALTE</v>
          </cell>
        </row>
        <row r="418">
          <cell r="A418" t="str">
            <v>MAMÕES (PAPAIA) FRESCOS</v>
          </cell>
          <cell r="B418" t="str">
            <v>(3º Nível) MAMÕES (PAPAIA) FRESCOS</v>
          </cell>
        </row>
        <row r="419">
          <cell r="A419" t="str">
            <v>MANDARINAS</v>
          </cell>
          <cell r="B419" t="str">
            <v>(3º Nível) MANDARINAS</v>
          </cell>
        </row>
        <row r="420">
          <cell r="A420" t="str">
            <v>MANDIOCA</v>
          </cell>
          <cell r="B420" t="str">
            <v>(3º Nível) MANDIOCA</v>
          </cell>
        </row>
        <row r="421">
          <cell r="A421" t="str">
            <v>MANGAS FRESCAS OU SECAS</v>
          </cell>
          <cell r="B421" t="str">
            <v>(3º Nível) MANGAS FRESCAS OU SECAS</v>
          </cell>
        </row>
        <row r="422">
          <cell r="A422" t="str">
            <v>MANGOSTOES FRESCOS OU SECOS</v>
          </cell>
          <cell r="B422" t="str">
            <v>(3º Nível) MANGOSTOES FRESCOS OU SECOS</v>
          </cell>
        </row>
        <row r="423">
          <cell r="A423" t="str">
            <v>MANTEIGA</v>
          </cell>
          <cell r="B423" t="str">
            <v>(3º Nível) MANTEIGA</v>
          </cell>
        </row>
        <row r="424">
          <cell r="A424" t="str">
            <v>MANTEIGA, GORDURA E OLEO DE CACAU</v>
          </cell>
          <cell r="B424" t="str">
            <v>(3º Nível) MANTEIGA, GORDURA E OLEO DE CACAU</v>
          </cell>
        </row>
        <row r="425">
          <cell r="A425" t="str">
            <v>MARGARINA</v>
          </cell>
          <cell r="B425" t="str">
            <v>(3º Nível) MARGARINA</v>
          </cell>
        </row>
        <row r="426">
          <cell r="A426" t="str">
            <v>MARMELOS FRESCOS</v>
          </cell>
          <cell r="B426" t="str">
            <v>(3º Nível) MARMELOS FRESCOS</v>
          </cell>
        </row>
        <row r="427">
          <cell r="A427" t="str">
            <v>MASSAS ALIMENTÍCIAS</v>
          </cell>
          <cell r="B427" t="str">
            <v>(3º Nível) MASSAS ALIMENTÍCIAS</v>
          </cell>
        </row>
        <row r="428">
          <cell r="A428" t="str">
            <v>MATE</v>
          </cell>
          <cell r="B428" t="str">
            <v>(3º Nível) MATE</v>
          </cell>
        </row>
        <row r="429">
          <cell r="A429" t="str">
            <v>MATERIAS CORANTES DE ORIGEM VEGETAL</v>
          </cell>
          <cell r="B429" t="str">
            <v>(3º Nível) MATERIAS CORANTES DE ORIGEM VEGETAL</v>
          </cell>
        </row>
        <row r="430">
          <cell r="A430" t="str">
            <v>MATÉRIAS PÉCTICAS, PECTINATOS E PECTATOS</v>
          </cell>
          <cell r="B430" t="str">
            <v>(3º Nível) MATÉRIAS PÉCTICAS, PECTINATOS E PECTATOS</v>
          </cell>
        </row>
        <row r="431">
          <cell r="A431" t="str">
            <v>MEL NATURAL</v>
          </cell>
          <cell r="B431" t="str">
            <v>(3º Nível) MEL NATURAL</v>
          </cell>
        </row>
        <row r="432">
          <cell r="A432" t="str">
            <v>MELAÇOS</v>
          </cell>
          <cell r="B432" t="str">
            <v>(3º Nível) MELAÇOS</v>
          </cell>
        </row>
        <row r="433">
          <cell r="A433" t="str">
            <v>MELANCIAS FRESCAS</v>
          </cell>
          <cell r="B433" t="str">
            <v>(3º Nível) MELANCIAS FRESCAS</v>
          </cell>
        </row>
        <row r="434">
          <cell r="A434" t="str">
            <v>MELÕES FRESCOS</v>
          </cell>
          <cell r="B434" t="str">
            <v>(3º Nível) MELÕES FRESCOS</v>
          </cell>
        </row>
        <row r="435">
          <cell r="A435" t="str">
            <v>MILHO</v>
          </cell>
          <cell r="B435" t="str">
            <v>(3º Nível) MILHO</v>
          </cell>
        </row>
        <row r="436">
          <cell r="A436" t="str">
            <v>MILHO DOCE PREPARADO</v>
          </cell>
          <cell r="B436" t="str">
            <v>(3º Nível) MILHO DOCE PREPARADO</v>
          </cell>
        </row>
        <row r="437">
          <cell r="A437" t="str">
            <v>MIUDEZAS DE CARNE BOVINA</v>
          </cell>
          <cell r="B437" t="str">
            <v>(3º Nível) MIUDEZAS DE CARNE BOVINA</v>
          </cell>
        </row>
        <row r="438">
          <cell r="A438" t="str">
            <v>MIUDEZAS DE CARNE DE OVINO</v>
          </cell>
          <cell r="B438" t="str">
            <v>(3º Nível) MIUDEZAS DE CARNE DE OVINO</v>
          </cell>
        </row>
        <row r="439">
          <cell r="A439" t="str">
            <v>MIUDEZAS DE CARNE SUÍNA</v>
          </cell>
          <cell r="B439" t="str">
            <v>(3º Nível) MIUDEZAS DE CARNE SUÍNA</v>
          </cell>
        </row>
        <row r="440">
          <cell r="A440" t="str">
            <v>MOLHOS E PREPARAÇÕES PARA MOLHOS</v>
          </cell>
          <cell r="B440" t="str">
            <v>(3º Nível) MOLHOS E PREPARAÇÕES PARA MOLHOS</v>
          </cell>
        </row>
        <row r="441">
          <cell r="A441" t="str">
            <v>MORANGOS CONGELADOS</v>
          </cell>
          <cell r="B441" t="str">
            <v>(3º Nível) MORANGOS CONGELADOS</v>
          </cell>
        </row>
        <row r="442">
          <cell r="A442" t="str">
            <v>MORANGOS FRESCOS</v>
          </cell>
          <cell r="B442" t="str">
            <v>(3º Nível) MORANGOS FRESCOS</v>
          </cell>
        </row>
        <row r="443">
          <cell r="A443" t="str">
            <v>MORANGOS PREPARADOS OU CONSERVADOS</v>
          </cell>
          <cell r="B443" t="str">
            <v>(3º Nível) MORANGOS PREPARADOS OU CONSERVADOS</v>
          </cell>
        </row>
        <row r="444">
          <cell r="A444" t="str">
            <v>MÓVEIS DE MADEIRA</v>
          </cell>
          <cell r="B444" t="str">
            <v>(3º Nível) MÓVEIS DE MADEIRA</v>
          </cell>
        </row>
        <row r="445">
          <cell r="A445" t="str">
            <v>MUDAS DE PLANTAS NÃO ORNAMENTAIS</v>
          </cell>
          <cell r="B445" t="str">
            <v>(3º Nível) MUDAS DE PLANTAS NÃO ORNAMENTAIS</v>
          </cell>
        </row>
        <row r="446">
          <cell r="A446" t="str">
            <v>MUDAS DE PLANTAS ORNAMENTAIS</v>
          </cell>
          <cell r="B446" t="str">
            <v>(3º Nível) MUDAS DE PLANTAS ORNAMENTAIS</v>
          </cell>
        </row>
        <row r="447">
          <cell r="A447" t="str">
            <v>NOZ-MOSCADA</v>
          </cell>
          <cell r="B447" t="str">
            <v>(3º Nível) NOZ-MOSCADA</v>
          </cell>
        </row>
        <row r="448">
          <cell r="A448" t="str">
            <v>NOZES</v>
          </cell>
          <cell r="B448" t="str">
            <v>(3º Nível) NOZES</v>
          </cell>
        </row>
        <row r="449">
          <cell r="A449" t="str">
            <v>OBRAS DE MARCENARIA OU CARPINTARIA</v>
          </cell>
          <cell r="B449" t="str">
            <v>(3º Nível) OBRAS DE MARCENARIA OU CARPINTARIA</v>
          </cell>
        </row>
        <row r="450">
          <cell r="A450" t="str">
            <v>OLEO DE ALGODÃO</v>
          </cell>
          <cell r="B450" t="str">
            <v>(3º Nível) OLEO DE ALGODÃO</v>
          </cell>
        </row>
        <row r="451">
          <cell r="A451" t="str">
            <v>ÒLEO DE AMENDOIM</v>
          </cell>
          <cell r="B451" t="str">
            <v>(3º Nível) ÒLEO DE AMENDOIM</v>
          </cell>
        </row>
        <row r="452">
          <cell r="A452" t="str">
            <v>OLEO DE BABAÇU</v>
          </cell>
          <cell r="B452" t="str">
            <v>(3º Nível) OLEO DE BABAÇU</v>
          </cell>
        </row>
        <row r="453">
          <cell r="A453" t="str">
            <v>OLEO DE COCO</v>
          </cell>
          <cell r="B453" t="str">
            <v>(3º Nível) OLEO DE COCO</v>
          </cell>
        </row>
        <row r="454">
          <cell r="A454" t="str">
            <v>OLEO DE DENDÊ OU DE PALMA</v>
          </cell>
          <cell r="B454" t="str">
            <v>(3º Nível) OLEO DE DENDÊ OU DE PALMA</v>
          </cell>
        </row>
        <row r="455">
          <cell r="A455" t="str">
            <v>OLEO DE GIRASSOL</v>
          </cell>
          <cell r="B455" t="str">
            <v>(3º Nível) OLEO DE GIRASSOL</v>
          </cell>
        </row>
        <row r="456">
          <cell r="A456" t="str">
            <v>OLEO DE MILHO</v>
          </cell>
          <cell r="B456" t="str">
            <v>(3º Nível) OLEO DE MILHO</v>
          </cell>
        </row>
        <row r="457">
          <cell r="A457" t="str">
            <v>OLEO DE SOJA EM BRUTO</v>
          </cell>
          <cell r="B457" t="str">
            <v>(3º Nível) OLEO DE SOJA EM BRUTO</v>
          </cell>
        </row>
        <row r="458">
          <cell r="A458" t="str">
            <v>OLEO DE SOJA REFINADO</v>
          </cell>
          <cell r="B458" t="str">
            <v>(3º Nível) OLEO DE SOJA REFINADO</v>
          </cell>
        </row>
        <row r="459">
          <cell r="A459" t="str">
            <v>OLEO ESSENCIAL DE LARANJA</v>
          </cell>
          <cell r="B459" t="str">
            <v>(3º Nível) OLEO ESSENCIAL DE LARANJA</v>
          </cell>
        </row>
        <row r="460">
          <cell r="A460" t="str">
            <v>OSSOS E OSSEÍNA</v>
          </cell>
          <cell r="B460" t="str">
            <v>(3º Nível) OSSOS E OSSEÍNA</v>
          </cell>
        </row>
        <row r="461">
          <cell r="A461" t="str">
            <v>OUTRAS BEBIDAS ALCÓOLICAS</v>
          </cell>
          <cell r="B461" t="str">
            <v>(3º Nível) OUTRAS BEBIDAS ALCÓOLICAS</v>
          </cell>
        </row>
        <row r="462">
          <cell r="A462" t="str">
            <v>OUTRAS BEBIDAS NÃO ALCOÓLICAS</v>
          </cell>
          <cell r="B462" t="str">
            <v>(3º Nível) OUTRAS BEBIDAS NÃO ALCOÓLICAS</v>
          </cell>
        </row>
        <row r="463">
          <cell r="A463" t="str">
            <v>OUTRAS FRUTAS CONGELADAS</v>
          </cell>
          <cell r="B463" t="str">
            <v>(3º Nível) OUTRAS FRUTAS CONGELADAS</v>
          </cell>
        </row>
        <row r="464">
          <cell r="A464" t="str">
            <v>OUTRAS FRUTAS PREPARADAS OU CONSERVADAS</v>
          </cell>
          <cell r="B464" t="str">
            <v>(3º Nível) OUTRAS FRUTAS PREPARADAS OU CONSERVADAS</v>
          </cell>
        </row>
        <row r="465">
          <cell r="A465" t="str">
            <v>OUTRAS FRUTAS SECAS OU FRESCAS</v>
          </cell>
          <cell r="B465" t="str">
            <v>(3º Nível) OUTRAS FRUTAS SECAS OU FRESCAS</v>
          </cell>
        </row>
        <row r="466">
          <cell r="A466" t="str">
            <v>OUTRAS GORDURAS E OLEOS DE ORIGEM ANIMAL</v>
          </cell>
          <cell r="B466" t="str">
            <v>(3º Nível) OUTRAS GORDURAS E OLEOS DE ORIGEM ANIMAL</v>
          </cell>
        </row>
        <row r="467">
          <cell r="A467" t="str">
            <v>OUTRAS LAGOSTAS</v>
          </cell>
          <cell r="B467" t="str">
            <v>(3º Nível) OUTRAS LAGOSTAS</v>
          </cell>
        </row>
        <row r="468">
          <cell r="A468" t="str">
            <v>OUTRAS PLANTAS VIVAS, ESTACAS E ENXERTOS</v>
          </cell>
          <cell r="B468" t="str">
            <v>(3º Nível) OUTRAS PLANTAS VIVAS, ESTACAS E ENXERTOS</v>
          </cell>
        </row>
        <row r="469">
          <cell r="A469" t="str">
            <v>OUTRAS PREPARAÇÕES ALIMENTÍCIAS</v>
          </cell>
          <cell r="B469" t="str">
            <v>(3º Nível) OUTRAS PREPARAÇÕES ALIMENTÍCIAS</v>
          </cell>
        </row>
        <row r="470">
          <cell r="A470" t="str">
            <v>OUTRAS PREPARAÇÕES ALIMENTÍCIAS A BASE DE CEREAIS</v>
          </cell>
          <cell r="B470" t="str">
            <v>(3º Nível) OUTRAS PREPARAÇÕES ALIMENTÍCIAS A BASE DE CEREAIS</v>
          </cell>
        </row>
        <row r="471">
          <cell r="A471" t="str">
            <v>OUTRAS RAÇÕES PARA ANIMAIS DOMÉSTICOS</v>
          </cell>
          <cell r="B471" t="str">
            <v>(3º Nível) OUTRAS RAÇÕES PARA ANIMAIS DOMÉSTICOS</v>
          </cell>
        </row>
        <row r="472">
          <cell r="A472" t="str">
            <v>OUTRAS SUBSTÂNCIAS PROTEICAS</v>
          </cell>
          <cell r="B472" t="str">
            <v>(3º Nível) OUTRAS SUBSTÂNCIAS PROTEICAS</v>
          </cell>
        </row>
        <row r="473">
          <cell r="A473" t="str">
            <v>OUTROS ANIMAIS VIVOS</v>
          </cell>
          <cell r="B473" t="str">
            <v>(3º Nível) OUTROS ANIMAIS VIVOS</v>
          </cell>
        </row>
        <row r="474">
          <cell r="A474" t="str">
            <v>OUTROS CAMARÕES</v>
          </cell>
          <cell r="B474" t="str">
            <v>(3º Nível) OUTROS CAMARÕES</v>
          </cell>
        </row>
        <row r="475">
          <cell r="A475" t="str">
            <v>OUTROS COUROS/PELES DE BOVINOS, CURTIDO</v>
          </cell>
          <cell r="B475" t="str">
            <v>(3º Nível) OUTROS COUROS/PELES DE BOVINOS, CURTIDO</v>
          </cell>
        </row>
        <row r="476">
          <cell r="A476" t="str">
            <v>OUTROS COUROS/PELES DE OVINOS, CURTIDAS</v>
          </cell>
          <cell r="B476" t="str">
            <v>(3º Nível) OUTROS COUROS/PELES DE OVINOS, CURTIDAS</v>
          </cell>
        </row>
        <row r="477">
          <cell r="A477" t="str">
            <v>OUTROS FILES DE PEIXE SECOS, SALGADOS OU DEFUMADOS</v>
          </cell>
          <cell r="B477" t="str">
            <v>(3º Nível) OUTROS FILES DE PEIXE SECOS, SALGADOS OU DEFUMADOS</v>
          </cell>
        </row>
        <row r="478">
          <cell r="A478" t="str">
            <v>OUTROS FILES DE PEIXE, CONGELADOS</v>
          </cell>
          <cell r="B478" t="str">
            <v>(3º Nível) OUTROS FILES DE PEIXE, CONGELADOS</v>
          </cell>
        </row>
        <row r="479">
          <cell r="A479" t="str">
            <v>OUTROS FILES DE PEIXE, FRESCOS OU REFRIGERADOS</v>
          </cell>
          <cell r="B479" t="str">
            <v>(3º Nível) OUTROS FILES DE PEIXE, FRESCOS OU REFRIGERADOS</v>
          </cell>
        </row>
        <row r="480">
          <cell r="A480" t="str">
            <v>OUTROS FILÉS DE PEIXE, FRESCOS, REFRIGERADOS OU CONGELADOS</v>
          </cell>
          <cell r="B480" t="str">
            <v>(3º Nível) OUTROS FILÉS DE PEIXE, FRESCOS, REFRIGERADOS OU CONGELADOS</v>
          </cell>
        </row>
        <row r="481">
          <cell r="A481" t="str">
            <v>OUTROS PEIXES CONGELADOS</v>
          </cell>
          <cell r="B481" t="str">
            <v>(3º Nível) OUTROS PEIXES CONGELADOS</v>
          </cell>
        </row>
        <row r="482">
          <cell r="A482" t="str">
            <v>OUTROS PEIXES FRESCOS OU REFRIGERADOS</v>
          </cell>
          <cell r="B482" t="str">
            <v>(3º Nível) OUTROS PEIXES FRESCOS OU REFRIGERADOS</v>
          </cell>
        </row>
        <row r="483">
          <cell r="A483" t="str">
            <v>OUTROS PEIXES SECOS, SALGADOS OU DEFUMADOS</v>
          </cell>
          <cell r="B483" t="str">
            <v>(3º Nível) OUTROS PEIXES SECOS, SALGADOS OU DEFUMADOS</v>
          </cell>
        </row>
        <row r="484">
          <cell r="A484" t="str">
            <v>OUTROS PRODUTOS DE ORIGEM ANIMAL</v>
          </cell>
          <cell r="B484" t="str">
            <v>(3º Nível) OUTROS PRODUTOS DE ORIGEM ANIMAL</v>
          </cell>
        </row>
        <row r="485">
          <cell r="A485" t="str">
            <v>OUTROS PRODUTOS DE ORIGEM VEGETAL</v>
          </cell>
          <cell r="B485" t="str">
            <v>(3º Nível) OUTROS PRODUTOS DE ORIGEM VEGETAL</v>
          </cell>
        </row>
        <row r="486">
          <cell r="A486" t="str">
            <v>OUTROS SUCOS</v>
          </cell>
          <cell r="B486" t="str">
            <v>(3º Nível) OUTROS SUCOS</v>
          </cell>
        </row>
        <row r="487">
          <cell r="A487" t="str">
            <v>OVINOS VIVOS</v>
          </cell>
          <cell r="B487" t="str">
            <v>(3º Nível) OVINOS VIVOS</v>
          </cell>
        </row>
        <row r="488">
          <cell r="A488" t="str">
            <v>OVOS</v>
          </cell>
          <cell r="B488" t="str">
            <v>(3º Nível) OVOS</v>
          </cell>
        </row>
        <row r="489">
          <cell r="A489" t="str">
            <v>PÃES, BISCOITOS E PRODUTOS DE PASTELARIA</v>
          </cell>
          <cell r="B489" t="str">
            <v>(3º Nível) PÃES, BISCOITOS E PRODUTOS DE PASTELARIA</v>
          </cell>
        </row>
        <row r="490">
          <cell r="A490" t="str">
            <v>PAINÇO</v>
          </cell>
          <cell r="B490" t="str">
            <v>(3º Nível) PAINÇO</v>
          </cell>
        </row>
        <row r="491">
          <cell r="A491" t="str">
            <v>PAINÉIS DE FIBRAS OU DE PARTÍCULAS DE MADEIRA</v>
          </cell>
          <cell r="B491" t="str">
            <v>(3º Nível) PAINÉIS DE FIBRAS OU DE PARTÍCULAS DE MADEIRA</v>
          </cell>
        </row>
        <row r="492">
          <cell r="A492" t="str">
            <v>PALMITOS PREPARADOS OU CONSERVADOS</v>
          </cell>
          <cell r="B492" t="str">
            <v>(3º Nível) PALMITOS PREPARADOS OU CONSERVADOS</v>
          </cell>
        </row>
        <row r="493">
          <cell r="A493" t="str">
            <v>PAPEL</v>
          </cell>
          <cell r="B493" t="str">
            <v>(3º Nível) PAPEL</v>
          </cell>
        </row>
        <row r="494">
          <cell r="A494" t="str">
            <v>PARGOS CONGELADOS</v>
          </cell>
          <cell r="B494" t="str">
            <v>(3º Nível) PARGOS CONGELADOS</v>
          </cell>
        </row>
        <row r="495">
          <cell r="A495" t="str">
            <v>PASTA DE CACAU</v>
          </cell>
          <cell r="B495" t="str">
            <v>(3º Nível) PASTA DE CACAU</v>
          </cell>
        </row>
        <row r="496">
          <cell r="A496" t="str">
            <v>PATOS VIVOS</v>
          </cell>
          <cell r="B496" t="str">
            <v>(3º Nível) PATOS VIVOS</v>
          </cell>
        </row>
        <row r="497">
          <cell r="A497" t="str">
            <v>PEIXES ORNAMENTAIS VIVOS</v>
          </cell>
          <cell r="B497" t="str">
            <v>(3º Nível) PEIXES ORNAMENTAIS VIVOS</v>
          </cell>
        </row>
        <row r="498">
          <cell r="A498" t="str">
            <v>PEIXES SECOS, SALGADOS OU DEFUMADOS</v>
          </cell>
          <cell r="B498" t="str">
            <v>(3º Nível) PEIXES SECOS, SALGADOS OU DEFUMADOS</v>
          </cell>
        </row>
        <row r="499">
          <cell r="A499" t="str">
            <v>PEIXES VIVOS</v>
          </cell>
          <cell r="B499" t="str">
            <v>(3º Nível) PEIXES VIVOS</v>
          </cell>
        </row>
        <row r="500">
          <cell r="A500" t="str">
            <v>PELETERIA</v>
          </cell>
          <cell r="B500" t="str">
            <v>(3º Nível) PELETERIA</v>
          </cell>
        </row>
        <row r="501">
          <cell r="A501" t="str">
            <v>PENAS E PELES DE AVES</v>
          </cell>
          <cell r="B501" t="str">
            <v>(3º Nível) PENAS E PELES DE AVES</v>
          </cell>
        </row>
        <row r="502">
          <cell r="A502" t="str">
            <v>PEPINOS PREPARADOS OU CONSERVADOS</v>
          </cell>
          <cell r="B502" t="str">
            <v>(3º Nível) PEPINOS PREPARADOS OU CONSERVADOS</v>
          </cell>
        </row>
        <row r="503">
          <cell r="A503" t="str">
            <v>PEPTONAS E SEUS DERIVADOS</v>
          </cell>
          <cell r="B503" t="str">
            <v>(3º Nível) PEPTONAS E SEUS DERIVADOS</v>
          </cell>
        </row>
        <row r="504">
          <cell r="A504" t="str">
            <v>PÊRAS FRESCAS</v>
          </cell>
          <cell r="B504" t="str">
            <v>(3º Nível) PÊRAS FRESCAS</v>
          </cell>
        </row>
        <row r="505">
          <cell r="A505" t="str">
            <v>PÊRAS PREPARADAS OU CONSERVADAS</v>
          </cell>
          <cell r="B505" t="str">
            <v>(3º Nível) PÊRAS PREPARADAS OU CONSERVADAS</v>
          </cell>
        </row>
        <row r="506">
          <cell r="A506" t="str">
            <v>PÊRAS SECAS</v>
          </cell>
          <cell r="B506" t="str">
            <v>(3º Nível) PÊRAS SECAS</v>
          </cell>
        </row>
        <row r="507">
          <cell r="A507" t="str">
            <v>PERUS VIVOS</v>
          </cell>
          <cell r="B507" t="str">
            <v>(3º Nível) PERUS VIVOS</v>
          </cell>
        </row>
        <row r="508">
          <cell r="A508" t="str">
            <v>PÊSSEGOS FRESCOS</v>
          </cell>
          <cell r="B508" t="str">
            <v>(3º Nível) PÊSSEGOS FRESCOS</v>
          </cell>
        </row>
        <row r="509">
          <cell r="A509" t="str">
            <v>PÊSSEGOS PREPARADOS OU CONSERVADOS</v>
          </cell>
          <cell r="B509" t="str">
            <v>(3º Nível) PÊSSEGOS PREPARADOS OU CONSERVADOS</v>
          </cell>
        </row>
        <row r="510">
          <cell r="A510" t="str">
            <v>PIMENTA PIPER SECA, TRITURADA OU EM PÓ</v>
          </cell>
          <cell r="B510" t="str">
            <v>(3º Nível) PIMENTA PIPER SECA, TRITURADA OU EM PÓ</v>
          </cell>
        </row>
        <row r="511">
          <cell r="A511" t="str">
            <v>PIMENTÕES E PIMENTAS</v>
          </cell>
          <cell r="B511" t="str">
            <v>(3º Nível) PIMENTÕES E PIMENTAS</v>
          </cell>
        </row>
        <row r="512">
          <cell r="A512" t="str">
            <v>PIMENTÕES E PIMENTAS SECOS, PÓ</v>
          </cell>
          <cell r="B512" t="str">
            <v>(3º Nível) PIMENTÕES E PIMENTAS SECOS, PÓ</v>
          </cell>
        </row>
        <row r="513">
          <cell r="A513" t="str">
            <v>PLANTAS ORNAMENTAIS</v>
          </cell>
          <cell r="B513" t="str">
            <v>(3º Nível) PLANTAS ORNAMENTAIS</v>
          </cell>
        </row>
        <row r="514">
          <cell r="A514" t="str">
            <v>PLANTAS PARA MEDICINA OU PERFUMARIA</v>
          </cell>
          <cell r="B514" t="str">
            <v>(3º Nível) PLANTAS PARA MEDICINA OU PERFUMARIA</v>
          </cell>
        </row>
        <row r="515">
          <cell r="A515" t="str">
            <v>POLVOS</v>
          </cell>
          <cell r="B515" t="str">
            <v>(3º Nível) POLVOS</v>
          </cell>
        </row>
        <row r="516">
          <cell r="A516" t="str">
            <v>POMELOS</v>
          </cell>
          <cell r="B516" t="str">
            <v>(3º Nível) POMELOS</v>
          </cell>
        </row>
        <row r="517">
          <cell r="A517" t="str">
            <v>PREPARAÇÕES ALIMENTÍCIAS HOMOGENEIZADAS</v>
          </cell>
          <cell r="B517" t="str">
            <v>(3º Nível) PREPARAÇÕES ALIMENTÍCIAS HOMOGENEIZADAS</v>
          </cell>
        </row>
        <row r="518">
          <cell r="A518" t="str">
            <v>PREPARAÇÕES DE CRUSTÁCEOS E MOLUSCOS</v>
          </cell>
          <cell r="B518" t="str">
            <v>(3º Nível) PREPARAÇÕES DE CRUSTÁCEOS E MOLUSCOS</v>
          </cell>
        </row>
        <row r="519">
          <cell r="A519" t="str">
            <v>PREPARAÇÕES E CONSERVAS DE ATUNS</v>
          </cell>
          <cell r="B519" t="str">
            <v>(3º Nível) PREPARAÇÕES E CONSERVAS DE ATUNS</v>
          </cell>
        </row>
        <row r="520">
          <cell r="A520" t="str">
            <v>PREPARAÇÕES E CONSERVAS DE DEMAIS PEIXES</v>
          </cell>
          <cell r="B520" t="str">
            <v>(3º Nível) PREPARAÇÕES E CONSERVAS DE DEMAIS PEIXES</v>
          </cell>
        </row>
        <row r="521">
          <cell r="A521" t="str">
            <v>PREPARAÇÕES E CONSERVAS DE SARDINHAS</v>
          </cell>
          <cell r="B521" t="str">
            <v>(3º Nível) PREPARAÇÕES E CONSERVAS DE SARDINHAS</v>
          </cell>
        </row>
        <row r="522">
          <cell r="A522" t="str">
            <v>PREPARAÇÕES P/ ELABORAÇÃO DE BEBIDAS</v>
          </cell>
          <cell r="B522" t="str">
            <v>(3º Nível) PREPARAÇÕES P/ ELABORAÇÃO DE BEBIDAS</v>
          </cell>
        </row>
        <row r="523">
          <cell r="A523" t="str">
            <v>PREPARAÇÕES PARA ALIMENTAÇÃO INFANTIL</v>
          </cell>
          <cell r="B523" t="str">
            <v>(3º Nível) PREPARAÇÕES PARA ALIMENTAÇÃO INFANTIL</v>
          </cell>
        </row>
        <row r="524">
          <cell r="A524" t="str">
            <v>PRIMATAS VIVOS</v>
          </cell>
          <cell r="B524" t="str">
            <v>(3º Nível) PRIMATAS VIVOS</v>
          </cell>
        </row>
        <row r="525">
          <cell r="A525" t="str">
            <v>PRODUTOS DE CONFEITARIA</v>
          </cell>
          <cell r="B525" t="str">
            <v>(3º Nível) PRODUTOS DE CONFEITARIA</v>
          </cell>
        </row>
        <row r="526">
          <cell r="A526" t="str">
            <v>PRODUTOS DE LINHO</v>
          </cell>
          <cell r="B526" t="str">
            <v>(3º Nível) PRODUTOS DE LINHO</v>
          </cell>
        </row>
        <row r="527">
          <cell r="A527" t="str">
            <v>PRODUTOS HORTÍCOLAS HOMOGENEIZADOS PREPARADOS OU CONSERVADOS</v>
          </cell>
          <cell r="B527" t="str">
            <v>(3º Nível) PRODUTOS HORTÍCOLAS HOMOGENEIZADOS PREPARADOS OU CONSERVADOS</v>
          </cell>
        </row>
        <row r="528">
          <cell r="A528" t="str">
            <v>PRODUTOS MUCILAGINOSOS E ESPESSANTES</v>
          </cell>
          <cell r="B528" t="str">
            <v>(3º Nível) PRODUTOS MUCILAGINOSOS E ESPESSANTES</v>
          </cell>
        </row>
        <row r="529">
          <cell r="A529" t="str">
            <v>PSITACIFORMES (INCL.OS PAPAGAIOS,AS ARARAS,ETC) VIVOS</v>
          </cell>
          <cell r="B529" t="str">
            <v>(3º Nível) PSITACIFORMES (INCL.OS PAPAGAIOS,AS ARARAS,ETC) VIVOS</v>
          </cell>
        </row>
        <row r="530">
          <cell r="A530" t="str">
            <v>QUEIJOS</v>
          </cell>
          <cell r="B530" t="str">
            <v>(3º Nível) QUEIJOS</v>
          </cell>
        </row>
        <row r="531">
          <cell r="A531" t="str">
            <v>REFRIGERANTE</v>
          </cell>
          <cell r="B531" t="str">
            <v>(3º Nível) REFRIGERANTE</v>
          </cell>
        </row>
        <row r="532">
          <cell r="A532" t="str">
            <v>RÉPTEIS VIVOS</v>
          </cell>
          <cell r="B532" t="str">
            <v>(3º Nível) RÉPTEIS VIVOS</v>
          </cell>
        </row>
        <row r="533">
          <cell r="A533" t="str">
            <v>RESÍDUOS DO CAFÉ</v>
          </cell>
          <cell r="B533" t="str">
            <v>(3º Nível) RESÍDUOS DO CAFÉ</v>
          </cell>
        </row>
        <row r="534">
          <cell r="A534" t="str">
            <v>SALMÕES CONGELADOS</v>
          </cell>
          <cell r="B534" t="str">
            <v>(3º Nível) SALMÕES CONGELADOS</v>
          </cell>
        </row>
        <row r="535">
          <cell r="A535" t="str">
            <v>SALMÕES, FRESCOS OU REFRIGERADOS</v>
          </cell>
          <cell r="B535" t="str">
            <v>(3º Nível) SALMÕES, FRESCOS OU REFRIGERADOS</v>
          </cell>
        </row>
        <row r="536">
          <cell r="A536" t="str">
            <v>SALMÕES, SECOS, SALGADOS OU DEFUMDOS</v>
          </cell>
          <cell r="B536" t="str">
            <v>(3º Nível) SALMÕES, SECOS, SALGADOS OU DEFUMDOS</v>
          </cell>
        </row>
        <row r="537">
          <cell r="A537" t="str">
            <v>SARDINHAS CONGELADAS</v>
          </cell>
          <cell r="B537" t="str">
            <v>(3º Nível) SARDINHAS CONGELADAS</v>
          </cell>
        </row>
        <row r="538">
          <cell r="A538" t="str">
            <v>SEBO BOVINO</v>
          </cell>
          <cell r="B538" t="str">
            <v>(3º Nível) SEBO BOVINO</v>
          </cell>
        </row>
        <row r="539">
          <cell r="A539" t="str">
            <v>SEMEAS, FARELOS E OUTROS RESÍDUOS DE MILHO</v>
          </cell>
          <cell r="B539" t="str">
            <v>(3º Nível) SEMEAS, FARELOS E OUTROS RESÍDUOS DE MILHO</v>
          </cell>
        </row>
        <row r="540">
          <cell r="A540" t="str">
            <v>SÊMEN DE BOVINO</v>
          </cell>
          <cell r="B540" t="str">
            <v>(3º Nível) SÊMEN DE BOVINO</v>
          </cell>
        </row>
        <row r="541">
          <cell r="A541" t="str">
            <v>SÊMEN E EMBRIÕES DE OUTROS ANIMAIS</v>
          </cell>
          <cell r="B541" t="str">
            <v>(3º Nível) SÊMEN E EMBRIÕES DE OUTROS ANIMAIS</v>
          </cell>
        </row>
        <row r="542">
          <cell r="A542" t="str">
            <v>SEMENTES DE ANIS E BADIANA</v>
          </cell>
          <cell r="B542" t="str">
            <v>(3º Nível) SEMENTES DE ANIS E BADIANA</v>
          </cell>
        </row>
        <row r="543">
          <cell r="A543" t="str">
            <v>SEMENTES DE CEREAIS</v>
          </cell>
          <cell r="B543" t="str">
            <v>(3º Nível) SEMENTES DE CEREAIS</v>
          </cell>
        </row>
        <row r="544">
          <cell r="A544" t="str">
            <v>SEMENTES DE COENTRO</v>
          </cell>
          <cell r="B544" t="str">
            <v>(3º Nível) SEMENTES DE COENTRO</v>
          </cell>
        </row>
        <row r="545">
          <cell r="A545" t="str">
            <v>SEMENTES DE COMINHO</v>
          </cell>
          <cell r="B545" t="str">
            <v>(3º Nível) SEMENTES DE COMINHO</v>
          </cell>
        </row>
        <row r="546">
          <cell r="A546" t="str">
            <v>SEMENTES DE HORTÍCOLAS, LEGUMINOSAS, RAÍZES E TUBÉRCULOS</v>
          </cell>
          <cell r="B546" t="str">
            <v>(3º Nível) SEMENTES DE HORTÍCOLAS, LEGUMINOSAS, RAÍZES E TUBÉRCULOS</v>
          </cell>
        </row>
        <row r="547">
          <cell r="A547" t="str">
            <v>SEMENTES DE OLEAGINOSAS (EXCLUI SOJA)</v>
          </cell>
          <cell r="B547" t="str">
            <v>(3º Nível) SEMENTES DE OLEAGINOSAS (EXCLUI SOJA)</v>
          </cell>
        </row>
        <row r="548">
          <cell r="A548" t="str">
            <v>SEMENTES DE OLEAGINOSAS PARA SEMEADURA</v>
          </cell>
          <cell r="B548" t="str">
            <v>(3º Nível) SEMENTES DE OLEAGINOSAS PARA SEMEADURA</v>
          </cell>
        </row>
        <row r="549">
          <cell r="A549" t="str">
            <v>SOJA EM GRÃOS</v>
          </cell>
          <cell r="B549" t="str">
            <v>(3º Nível) SOJA EM GRÃOS</v>
          </cell>
        </row>
        <row r="550">
          <cell r="A550" t="str">
            <v>SORGO</v>
          </cell>
          <cell r="B550" t="str">
            <v>(3º Nível) SORGO</v>
          </cell>
        </row>
        <row r="551">
          <cell r="A551" t="str">
            <v>SORO DE LEITE</v>
          </cell>
          <cell r="B551" t="str">
            <v>(3º Nível) SORO DE LEITE</v>
          </cell>
        </row>
        <row r="552">
          <cell r="A552" t="str">
            <v>SORVETES E PREPARAÇÕES P/ SORVETES, CREMES, ETC.</v>
          </cell>
          <cell r="B552" t="str">
            <v>(3º Nível) SORVETES E PREPARAÇÕES P/ SORVETES, CREMES, ETC.</v>
          </cell>
        </row>
        <row r="553">
          <cell r="A553" t="str">
            <v>SUBSTÂNCIAS ANIMAIS  PARA PREPARAÇÕES FARMACEUT.</v>
          </cell>
          <cell r="B553" t="str">
            <v>(3º Nível) SUBSTÂNCIAS ANIMAIS  PARA PREPARAÇÕES FARMACEUT.</v>
          </cell>
        </row>
        <row r="554">
          <cell r="A554" t="str">
            <v>SUCO DE TOMATE</v>
          </cell>
          <cell r="B554" t="str">
            <v>(3º Nível) SUCO DE TOMATE</v>
          </cell>
        </row>
        <row r="555">
          <cell r="A555" t="str">
            <v>SUCOS DE ABACAXI</v>
          </cell>
          <cell r="B555" t="str">
            <v>(3º Nível) SUCOS DE ABACAXI</v>
          </cell>
        </row>
        <row r="556">
          <cell r="A556" t="str">
            <v>SUCOS DE LARANJA</v>
          </cell>
          <cell r="B556" t="str">
            <v>(3º Nível) SUCOS DE LARANJA</v>
          </cell>
        </row>
        <row r="557">
          <cell r="A557" t="str">
            <v>SUCOS DE MAÇÃ</v>
          </cell>
          <cell r="B557" t="str">
            <v>(3º Nível) SUCOS DE MAÇÃ</v>
          </cell>
        </row>
        <row r="558">
          <cell r="A558" t="str">
            <v>SUCOS DE OUTROS CÍTRICOS</v>
          </cell>
          <cell r="B558" t="str">
            <v>(3º Nível) SUCOS DE OUTROS CÍTRICOS</v>
          </cell>
        </row>
        <row r="559">
          <cell r="A559" t="str">
            <v>SUCOS DE UVA</v>
          </cell>
          <cell r="B559" t="str">
            <v>(3º Nível) SUCOS DE UVA</v>
          </cell>
        </row>
        <row r="560">
          <cell r="A560" t="str">
            <v>SUCOS E EXTRATOS VEGETAIS</v>
          </cell>
          <cell r="B560" t="str">
            <v>(3º Nível) SUCOS E EXTRATOS VEGETAIS</v>
          </cell>
        </row>
        <row r="561">
          <cell r="A561" t="str">
            <v>SUÍNOS VIVOS</v>
          </cell>
          <cell r="B561" t="str">
            <v>(3º Nível) SUÍNOS VIVOS</v>
          </cell>
        </row>
        <row r="562">
          <cell r="A562" t="str">
            <v>SURUBINS CONGELADOS</v>
          </cell>
          <cell r="B562" t="str">
            <v>(3º Nível) SURUBINS CONGELADOS</v>
          </cell>
        </row>
        <row r="563">
          <cell r="A563" t="str">
            <v>SURUBINS, FRESCOS OU REFRIGERADOS</v>
          </cell>
          <cell r="B563" t="str">
            <v>(3º Nível) SURUBINS, FRESCOS OU REFRIGERADOS</v>
          </cell>
        </row>
        <row r="564">
          <cell r="A564" t="str">
            <v>TAMARAS FRESCAS</v>
          </cell>
          <cell r="B564" t="str">
            <v>(3º Nível) TAMARAS FRESCAS</v>
          </cell>
        </row>
        <row r="565">
          <cell r="A565" t="str">
            <v>TAMARAS SECAS</v>
          </cell>
          <cell r="B565" t="str">
            <v>(3º Nível) TAMARAS SECAS</v>
          </cell>
        </row>
        <row r="566">
          <cell r="A566" t="str">
            <v>TANGERINAS, MANDARINAS E SATOSUMAS FRESCAS OU SECAS</v>
          </cell>
          <cell r="B566" t="str">
            <v>(3º Nível) TANGERINAS, MANDARINAS E SATOSUMAS FRESCAS OU SECAS</v>
          </cell>
        </row>
        <row r="567">
          <cell r="A567" t="str">
            <v>TAPIOCA E SEUS SUCEDÂNEOS</v>
          </cell>
          <cell r="B567" t="str">
            <v>(3º Nível) TAPIOCA E SEUS SUCEDÂNEOS</v>
          </cell>
        </row>
        <row r="568">
          <cell r="A568" t="str">
            <v>TECIDOS E OUTROS PRODUTOS TÊXTEIS DE SEDA</v>
          </cell>
          <cell r="B568" t="str">
            <v>(3º Nível) TECIDOS E OUTROS PRODUTOS TÊXTEIS DE SEDA</v>
          </cell>
        </row>
        <row r="569">
          <cell r="A569" t="str">
            <v>TILÁPIAS CONGELADAS</v>
          </cell>
          <cell r="B569" t="str">
            <v>(3º Nível) TILÁPIAS CONGELADAS</v>
          </cell>
        </row>
        <row r="570">
          <cell r="A570" t="str">
            <v>TILÁPIAS, FRESCAS OU REFRIGERADAS</v>
          </cell>
          <cell r="B570" t="str">
            <v>(3º Nível) TILÁPIAS, FRESCAS OU REFRIGERADAS</v>
          </cell>
        </row>
        <row r="571">
          <cell r="A571" t="str">
            <v>TILÁPIAS, VIVAS</v>
          </cell>
          <cell r="B571" t="str">
            <v>(3º Nível) TILÁPIAS, VIVAS</v>
          </cell>
        </row>
        <row r="572">
          <cell r="A572" t="str">
            <v>TOMATES</v>
          </cell>
          <cell r="B572" t="str">
            <v>(3º Nível) TOMATES</v>
          </cell>
        </row>
        <row r="573">
          <cell r="A573" t="str">
            <v>TOMATES PREPARADOS OU CONSERVADOS</v>
          </cell>
          <cell r="B573" t="str">
            <v>(3º Nível) TOMATES PREPARADOS OU CONSERVADOS</v>
          </cell>
        </row>
        <row r="574">
          <cell r="A574" t="str">
            <v>TRIGO</v>
          </cell>
          <cell r="B574" t="str">
            <v>(3º Nível) TRIGO</v>
          </cell>
        </row>
        <row r="575">
          <cell r="A575" t="str">
            <v>TRIGO MOURISCO</v>
          </cell>
          <cell r="B575" t="str">
            <v>(3º Nível) TRIGO MOURISCO</v>
          </cell>
        </row>
        <row r="576">
          <cell r="A576" t="str">
            <v>TRUTAS CONGELADAS</v>
          </cell>
          <cell r="B576" t="str">
            <v>(3º Nível) TRUTAS CONGELADAS</v>
          </cell>
        </row>
        <row r="577">
          <cell r="A577" t="str">
            <v>TRUTAS, VIVAS</v>
          </cell>
          <cell r="B577" t="str">
            <v>(3º Nível) TRUTAS, VIVAS</v>
          </cell>
        </row>
        <row r="578">
          <cell r="A578" t="str">
            <v>UÍSQUE</v>
          </cell>
          <cell r="B578" t="str">
            <v>(3º Nível) UÍSQUE</v>
          </cell>
        </row>
        <row r="579">
          <cell r="A579" t="str">
            <v>UVAS FRESCAS</v>
          </cell>
          <cell r="B579" t="str">
            <v>(3º Nível) UVAS FRESCAS</v>
          </cell>
        </row>
        <row r="580">
          <cell r="A580" t="str">
            <v>UVAS SECAS</v>
          </cell>
          <cell r="B580" t="str">
            <v>(3º Nível) UVAS SECAS</v>
          </cell>
        </row>
        <row r="581">
          <cell r="A581" t="str">
            <v>VESTUÁRIO E OUTROS PRODUTOS TÊXTEIS DE ALGODÃO</v>
          </cell>
          <cell r="B581" t="str">
            <v>(3º Nível) VESTUÁRIO E OUTROS PRODUTOS TÊXTEIS DE ALGODÃO</v>
          </cell>
        </row>
        <row r="582">
          <cell r="A582" t="str">
            <v>VESTUÁRIOS E PRODUTOS TÊXTEIS DE LÃ</v>
          </cell>
          <cell r="B582" t="str">
            <v>(3º Nível) VESTUÁRIOS E PRODUTOS TÊXTEIS DE LÃ</v>
          </cell>
        </row>
        <row r="583">
          <cell r="A583" t="str">
            <v>VINAGRE</v>
          </cell>
          <cell r="B583" t="str">
            <v>(3º Nível) VINAGRE</v>
          </cell>
        </row>
        <row r="584">
          <cell r="A584" t="str">
            <v>VINHO</v>
          </cell>
          <cell r="B584" t="str">
            <v>(3º Nível) VINHO</v>
          </cell>
        </row>
        <row r="585">
          <cell r="A585" t="str">
            <v>VODKA</v>
          </cell>
          <cell r="B585" t="str">
            <v>(3º Nível) VODKA</v>
          </cell>
        </row>
        <row r="586">
          <cell r="A586" t="str">
            <v>WAFFLES E 'WAFERS'</v>
          </cell>
          <cell r="B586" t="str">
            <v>(3º Nível) WAFFLES E 'WAFERS'</v>
          </cell>
        </row>
        <row r="587">
          <cell r="A587" t="e">
            <v>#VALUE!</v>
          </cell>
        </row>
        <row r="588">
          <cell r="A588" t="e">
            <v>#VALUE!</v>
          </cell>
        </row>
        <row r="589">
          <cell r="A589" t="e">
            <v>#VALUE!</v>
          </cell>
        </row>
        <row r="590">
          <cell r="A590" t="e">
            <v>#VALUE!</v>
          </cell>
        </row>
        <row r="591">
          <cell r="A591" t="e">
            <v>#VALUE!</v>
          </cell>
        </row>
        <row r="592">
          <cell r="A592" t="e">
            <v>#VALUE!</v>
          </cell>
        </row>
        <row r="593">
          <cell r="A593" t="e">
            <v>#VALUE!</v>
          </cell>
        </row>
        <row r="594">
          <cell r="A594" t="e">
            <v>#VALUE!</v>
          </cell>
        </row>
        <row r="595">
          <cell r="A595" t="e">
            <v>#VALUE!</v>
          </cell>
        </row>
        <row r="596">
          <cell r="A596" t="e">
            <v>#VALUE!</v>
          </cell>
        </row>
        <row r="597">
          <cell r="A597" t="e">
            <v>#VALUE!</v>
          </cell>
        </row>
        <row r="598">
          <cell r="A598" t="e">
            <v>#VALUE!</v>
          </cell>
        </row>
        <row r="599">
          <cell r="A599" t="e">
            <v>#VALUE!</v>
          </cell>
        </row>
        <row r="600">
          <cell r="A600" t="e">
            <v>#VALUE!</v>
          </cell>
        </row>
      </sheetData>
      <sheetData sheetId="3">
        <row r="5"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1" zoomScaleNormal="100" zoomScaleSheetLayoutView="75" workbookViewId="0">
      <selection activeCell="AK28" sqref="AK28"/>
    </sheetView>
  </sheetViews>
  <sheetFormatPr defaultRowHeight="9" x14ac:dyDescent="0.2"/>
  <cols>
    <col min="1" max="1" width="37.42578125" style="90" hidden="1" customWidth="1"/>
    <col min="2" max="2" width="30.42578125" style="90" customWidth="1"/>
    <col min="3" max="4" width="8" style="90" customWidth="1"/>
    <col min="5" max="5" width="5.42578125" style="90" bestFit="1" customWidth="1"/>
    <col min="6" max="7" width="8" style="90" customWidth="1"/>
    <col min="8" max="8" width="5.42578125" style="90" bestFit="1" customWidth="1"/>
    <col min="9" max="10" width="8" style="90" customWidth="1"/>
    <col min="11" max="11" width="5.42578125" style="90" bestFit="1" customWidth="1"/>
    <col min="12" max="13" width="7.85546875" style="90" customWidth="1"/>
    <col min="14" max="14" width="5.42578125" style="90" bestFit="1" customWidth="1"/>
    <col min="15" max="16" width="7.85546875" style="90" customWidth="1"/>
    <col min="17" max="17" width="5.42578125" style="90" bestFit="1" customWidth="1"/>
    <col min="18" max="19" width="7.7109375" style="90" customWidth="1"/>
    <col min="20" max="20" width="5.42578125" style="90" bestFit="1" customWidth="1"/>
    <col min="21" max="22" width="10.28515625" style="90" hidden="1" customWidth="1"/>
    <col min="23" max="23" width="5.42578125" style="90" hidden="1" customWidth="1"/>
    <col min="24" max="25" width="10.28515625" style="90" hidden="1" customWidth="1"/>
    <col min="26" max="26" width="5.42578125" style="90" hidden="1" customWidth="1"/>
    <col min="27" max="28" width="10.28515625" style="90" hidden="1" customWidth="1"/>
    <col min="29" max="29" width="5.42578125" style="90" hidden="1" customWidth="1"/>
    <col min="30" max="16384" width="9.140625" style="3"/>
  </cols>
  <sheetData>
    <row r="1" spans="1:30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</row>
    <row r="2" spans="1:30" x14ac:dyDescent="0.2">
      <c r="A2" s="4" t="s">
        <v>1</v>
      </c>
      <c r="B2" s="4" t="s">
        <v>2</v>
      </c>
      <c r="C2" s="5" t="str">
        <f>[1]Mês!M1</f>
        <v>Dezembro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Dezembro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30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30" ht="27" x14ac:dyDescent="0.2">
      <c r="A4" s="13"/>
      <c r="B4" s="13"/>
      <c r="C4" s="14" t="str">
        <f>RIGHT([1]Mês!C1,4)</f>
        <v>2021</v>
      </c>
      <c r="D4" s="14" t="str">
        <f>RIGHT([1]Mês!E1,4)</f>
        <v>2022</v>
      </c>
      <c r="E4" s="15" t="s">
        <v>7</v>
      </c>
      <c r="F4" s="14" t="str">
        <f>$C$4</f>
        <v>2021</v>
      </c>
      <c r="G4" s="14" t="str">
        <f>$D$4</f>
        <v>2022</v>
      </c>
      <c r="H4" s="15" t="s">
        <v>7</v>
      </c>
      <c r="I4" s="14" t="str">
        <f>$C$4</f>
        <v>2021</v>
      </c>
      <c r="J4" s="14" t="str">
        <f>$D$4</f>
        <v>2022</v>
      </c>
      <c r="K4" s="16" t="s">
        <v>7</v>
      </c>
      <c r="L4" s="14" t="str">
        <f>$C$4</f>
        <v>2021</v>
      </c>
      <c r="M4" s="14" t="str">
        <f>$D$4</f>
        <v>2022</v>
      </c>
      <c r="N4" s="15" t="s">
        <v>7</v>
      </c>
      <c r="O4" s="14" t="str">
        <f>$C$4</f>
        <v>2021</v>
      </c>
      <c r="P4" s="14" t="str">
        <f>$D$4</f>
        <v>2022</v>
      </c>
      <c r="Q4" s="15" t="s">
        <v>7</v>
      </c>
      <c r="R4" s="14" t="str">
        <f>$C$4</f>
        <v>2021</v>
      </c>
      <c r="S4" s="14" t="str">
        <f>$D$4</f>
        <v>2022</v>
      </c>
      <c r="T4" s="16" t="s">
        <v>7</v>
      </c>
      <c r="U4" s="17" t="str">
        <f>'[1]12 meses'!C1</f>
        <v>Janeiro/20 - Dezembro/21</v>
      </c>
      <c r="V4" s="18" t="str">
        <f>'[1]12 meses'!E1</f>
        <v>Janeiro/21 - Dezembro/22</v>
      </c>
      <c r="W4" s="15" t="s">
        <v>7</v>
      </c>
      <c r="X4" s="18" t="str">
        <f>$U$4</f>
        <v>Janeiro/20 - Dezembro/21</v>
      </c>
      <c r="Y4" s="18" t="str">
        <f>$V$4</f>
        <v>Janeiro/21 - Dezembro/22</v>
      </c>
      <c r="Z4" s="15" t="s">
        <v>7</v>
      </c>
      <c r="AA4" s="18" t="str">
        <f>$U$4</f>
        <v>Janeiro/20 - Dezembro/21</v>
      </c>
      <c r="AB4" s="18" t="str">
        <f>$V$4</f>
        <v>Janeiro/21 - Dezembro/22</v>
      </c>
      <c r="AC4" s="19" t="s">
        <v>7</v>
      </c>
    </row>
    <row r="5" spans="1:30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30" s="33" customFormat="1" x14ac:dyDescent="0.2">
      <c r="A6" s="27" t="s">
        <v>9</v>
      </c>
      <c r="B6" s="27" t="s">
        <v>10</v>
      </c>
      <c r="C6" s="28">
        <v>2234.9460779999999</v>
      </c>
      <c r="D6" s="29">
        <v>2175.5857930000002</v>
      </c>
      <c r="E6" s="30">
        <v>-2.6560052425568914</v>
      </c>
      <c r="F6" s="28">
        <v>4528.1144549999999</v>
      </c>
      <c r="G6" s="29">
        <v>3440.3749210000001</v>
      </c>
      <c r="H6" s="30">
        <v>-24.02190900450638</v>
      </c>
      <c r="I6" s="28">
        <v>493.57102171570438</v>
      </c>
      <c r="J6" s="29">
        <v>632.36880949231875</v>
      </c>
      <c r="K6" s="31">
        <v>28.121137925427387</v>
      </c>
      <c r="L6" s="28">
        <v>47988.731763999996</v>
      </c>
      <c r="M6" s="29">
        <v>60945.133055999999</v>
      </c>
      <c r="N6" s="30">
        <v>26.998840802289315</v>
      </c>
      <c r="O6" s="28">
        <v>104900.663592</v>
      </c>
      <c r="P6" s="29">
        <v>101897.972343</v>
      </c>
      <c r="Q6" s="30">
        <v>-2.8624139697329687</v>
      </c>
      <c r="R6" s="28">
        <v>457.46833357172153</v>
      </c>
      <c r="S6" s="29">
        <v>598.09956620973628</v>
      </c>
      <c r="T6" s="30">
        <v>30.741195033112966</v>
      </c>
      <c r="U6" s="28">
        <f>VLOOKUP(A6,'[1]12 meses'!$A$4:$J$600,3,FALSE)/1000000</f>
        <v>0</v>
      </c>
      <c r="V6" s="29">
        <f>VLOOKUP(A6,'[1]12 meses'!$A$4:$J$600,5,FALSE)/1000000</f>
        <v>0</v>
      </c>
      <c r="W6" s="30" t="e">
        <f>(V6/U6-1)*100</f>
        <v>#DIV/0!</v>
      </c>
      <c r="X6" s="28">
        <f>VLOOKUP(A6,'[1]12 meses'!$A$4:$J$600,4,FALSE)/1000000</f>
        <v>0</v>
      </c>
      <c r="Y6" s="29">
        <f>VLOOKUP(A6,'[1]12 meses'!$A$4:$J$600,6,FALSE)/1000000</f>
        <v>0</v>
      </c>
      <c r="Z6" s="30" t="e">
        <f>(Y6/X6-1)*100</f>
        <v>#DIV/0!</v>
      </c>
      <c r="AA6" s="28" t="e">
        <f>U6/X6*1000</f>
        <v>#DIV/0!</v>
      </c>
      <c r="AB6" s="29" t="e">
        <f>V6/Y6*1000</f>
        <v>#DIV/0!</v>
      </c>
      <c r="AC6" s="30" t="e">
        <f>(AB6/AA6-1)*100</f>
        <v>#DIV/0!</v>
      </c>
      <c r="AD6" s="32"/>
    </row>
    <row r="7" spans="1:30" x14ac:dyDescent="0.2">
      <c r="A7" s="34" t="s">
        <v>11</v>
      </c>
      <c r="B7" s="35" t="s">
        <v>12</v>
      </c>
      <c r="C7" s="36">
        <v>1358.6533830000001</v>
      </c>
      <c r="D7" s="37">
        <v>1246.557055</v>
      </c>
      <c r="E7" s="38">
        <v>-8.2505464162230702</v>
      </c>
      <c r="F7" s="36">
        <v>2711.4518509999998</v>
      </c>
      <c r="G7" s="37">
        <v>2019.5884599999999</v>
      </c>
      <c r="H7" s="38">
        <v>-25.516344343154628</v>
      </c>
      <c r="I7" s="36">
        <v>501.07966420237949</v>
      </c>
      <c r="J7" s="37">
        <v>617.23320354088378</v>
      </c>
      <c r="K7" s="39">
        <v>23.180653224751779</v>
      </c>
      <c r="L7" s="36">
        <v>38628.922512999998</v>
      </c>
      <c r="M7" s="37">
        <v>46659.054057000001</v>
      </c>
      <c r="N7" s="38">
        <v>20.787873493747021</v>
      </c>
      <c r="O7" s="36">
        <v>86100.403789999997</v>
      </c>
      <c r="P7" s="37">
        <v>78928.365562999999</v>
      </c>
      <c r="Q7" s="38">
        <v>-8.3298543459711212</v>
      </c>
      <c r="R7" s="36">
        <v>448.64972535107319</v>
      </c>
      <c r="S7" s="37">
        <v>591.15697790241336</v>
      </c>
      <c r="T7" s="38">
        <v>31.763588496532957</v>
      </c>
      <c r="U7" s="36">
        <f>VLOOKUP(A7,'[1]12 meses'!$A$4:$J$600,3,FALSE)/1000000</f>
        <v>0</v>
      </c>
      <c r="V7" s="37">
        <f>VLOOKUP(A7,'[1]12 meses'!$A$4:$J$600,5,FALSE)/1000000</f>
        <v>0</v>
      </c>
      <c r="W7" s="38" t="e">
        <f t="shared" ref="W7:W38" si="0">(V7/U7-1)*100</f>
        <v>#DIV/0!</v>
      </c>
      <c r="X7" s="36">
        <f>VLOOKUP(A7,'[1]12 meses'!$A$4:$J$600,4,FALSE)/1000000</f>
        <v>0</v>
      </c>
      <c r="Y7" s="37">
        <f>VLOOKUP(A7,'[1]12 meses'!$A$4:$J$600,6,FALSE)/1000000</f>
        <v>0</v>
      </c>
      <c r="Z7" s="38" t="e">
        <f t="shared" ref="Z7:Z38" si="1">(Y7/X7-1)*100</f>
        <v>#DIV/0!</v>
      </c>
      <c r="AA7" s="36" t="e">
        <f t="shared" ref="AA7:AB38" si="2">U7/X7*1000</f>
        <v>#DIV/0!</v>
      </c>
      <c r="AB7" s="37" t="e">
        <f t="shared" si="2"/>
        <v>#DIV/0!</v>
      </c>
      <c r="AC7" s="38" t="e">
        <f t="shared" ref="AC7:AC38" si="3">(AB7/AA7-1)*100</f>
        <v>#DIV/0!</v>
      </c>
      <c r="AD7" s="40"/>
    </row>
    <row r="8" spans="1:30" x14ac:dyDescent="0.2">
      <c r="A8" s="41" t="s">
        <v>13</v>
      </c>
      <c r="B8" s="42" t="s">
        <v>14</v>
      </c>
      <c r="C8" s="43">
        <v>676.10870999999997</v>
      </c>
      <c r="D8" s="44">
        <v>562.85261300000002</v>
      </c>
      <c r="E8" s="45">
        <v>-16.751166687380781</v>
      </c>
      <c r="F8" s="43">
        <v>1669.949883</v>
      </c>
      <c r="G8" s="44">
        <v>1147.0122409999999</v>
      </c>
      <c r="H8" s="45">
        <v>-31.314571013386516</v>
      </c>
      <c r="I8" s="43">
        <v>404.86766512142088</v>
      </c>
      <c r="J8" s="44">
        <v>490.71194960333474</v>
      </c>
      <c r="K8" s="46">
        <v>21.203047780110793</v>
      </c>
      <c r="L8" s="43">
        <v>7343.1173760000001</v>
      </c>
      <c r="M8" s="44">
        <v>10339.954077</v>
      </c>
      <c r="N8" s="45">
        <v>40.811504808499464</v>
      </c>
      <c r="O8" s="43">
        <v>17149.352738000001</v>
      </c>
      <c r="P8" s="44">
        <v>20360.204798999999</v>
      </c>
      <c r="Q8" s="45">
        <v>18.72287607616412</v>
      </c>
      <c r="R8" s="43">
        <v>428.18626966188185</v>
      </c>
      <c r="S8" s="44">
        <v>507.8511821996924</v>
      </c>
      <c r="T8" s="45">
        <v>18.605200162237367</v>
      </c>
      <c r="U8" s="43">
        <f>VLOOKUP(A8,'[1]12 meses'!$A$4:$J$600,3,FALSE)/1000000</f>
        <v>0</v>
      </c>
      <c r="V8" s="44">
        <f>VLOOKUP(A8,'[1]12 meses'!$A$4:$J$600,5,FALSE)/1000000</f>
        <v>0</v>
      </c>
      <c r="W8" s="45" t="e">
        <f t="shared" si="0"/>
        <v>#DIV/0!</v>
      </c>
      <c r="X8" s="43">
        <f>VLOOKUP(A8,'[1]12 meses'!$A$4:$J$600,4,FALSE)/1000000</f>
        <v>0</v>
      </c>
      <c r="Y8" s="44">
        <f>VLOOKUP(A8,'[1]12 meses'!$A$4:$J$600,6,FALSE)/1000000</f>
        <v>0</v>
      </c>
      <c r="Z8" s="45" t="e">
        <f t="shared" si="1"/>
        <v>#DIV/0!</v>
      </c>
      <c r="AA8" s="43" t="e">
        <f t="shared" si="2"/>
        <v>#DIV/0!</v>
      </c>
      <c r="AB8" s="44" t="e">
        <f t="shared" si="2"/>
        <v>#DIV/0!</v>
      </c>
      <c r="AC8" s="45" t="e">
        <f t="shared" si="3"/>
        <v>#DIV/0!</v>
      </c>
      <c r="AD8" s="40"/>
    </row>
    <row r="9" spans="1:30" x14ac:dyDescent="0.2">
      <c r="A9" s="34" t="s">
        <v>15</v>
      </c>
      <c r="B9" s="35" t="s">
        <v>16</v>
      </c>
      <c r="C9" s="36">
        <v>200.18398500000001</v>
      </c>
      <c r="D9" s="37">
        <v>366.17612500000001</v>
      </c>
      <c r="E9" s="38">
        <v>82.919790012173038</v>
      </c>
      <c r="F9" s="36">
        <v>146.71272099999999</v>
      </c>
      <c r="G9" s="37">
        <v>273.77422000000001</v>
      </c>
      <c r="H9" s="38">
        <v>86.605645464103986</v>
      </c>
      <c r="I9" s="36">
        <v>1364.4623563351404</v>
      </c>
      <c r="J9" s="37">
        <v>1337.5113442018026</v>
      </c>
      <c r="K9" s="39">
        <v>-1.975211115807296</v>
      </c>
      <c r="L9" s="36">
        <v>2016.691875</v>
      </c>
      <c r="M9" s="37">
        <v>3946.124922</v>
      </c>
      <c r="N9" s="38">
        <v>95.673170052316507</v>
      </c>
      <c r="O9" s="36">
        <v>1650.907064</v>
      </c>
      <c r="P9" s="37">
        <v>2609.401981</v>
      </c>
      <c r="Q9" s="38">
        <v>58.058684095617878</v>
      </c>
      <c r="R9" s="36">
        <v>1221.5659615107202</v>
      </c>
      <c r="S9" s="37">
        <v>1512.2717583312819</v>
      </c>
      <c r="T9" s="38">
        <v>23.797797743238004</v>
      </c>
      <c r="U9" s="36">
        <f>VLOOKUP(A9,'[1]12 meses'!$A$4:$J$600,3,FALSE)/1000000</f>
        <v>0</v>
      </c>
      <c r="V9" s="37">
        <f>VLOOKUP(A9,'[1]12 meses'!$A$4:$J$600,5,FALSE)/1000000</f>
        <v>0</v>
      </c>
      <c r="W9" s="38" t="e">
        <f t="shared" si="0"/>
        <v>#DIV/0!</v>
      </c>
      <c r="X9" s="36">
        <f>VLOOKUP(A9,'[1]12 meses'!$A$4:$J$600,4,FALSE)/1000000</f>
        <v>0</v>
      </c>
      <c r="Y9" s="37">
        <f>VLOOKUP(A9,'[1]12 meses'!$A$4:$J$600,6,FALSE)/1000000</f>
        <v>0</v>
      </c>
      <c r="Z9" s="38" t="e">
        <f t="shared" si="1"/>
        <v>#DIV/0!</v>
      </c>
      <c r="AA9" s="36" t="e">
        <f t="shared" si="2"/>
        <v>#DIV/0!</v>
      </c>
      <c r="AB9" s="37" t="e">
        <f t="shared" si="2"/>
        <v>#DIV/0!</v>
      </c>
      <c r="AC9" s="38" t="e">
        <f t="shared" si="3"/>
        <v>#DIV/0!</v>
      </c>
      <c r="AD9" s="40"/>
    </row>
    <row r="10" spans="1:30" s="33" customFormat="1" x14ac:dyDescent="0.2">
      <c r="A10" s="27" t="s">
        <v>17</v>
      </c>
      <c r="B10" s="27" t="s">
        <v>18</v>
      </c>
      <c r="C10" s="28">
        <v>1672.03565</v>
      </c>
      <c r="D10" s="29">
        <v>1892.501027</v>
      </c>
      <c r="E10" s="30">
        <v>13.185447152397733</v>
      </c>
      <c r="F10" s="28">
        <v>666.70827599999996</v>
      </c>
      <c r="G10" s="29">
        <v>674.00427000000002</v>
      </c>
      <c r="H10" s="30">
        <v>1.0943307984375483</v>
      </c>
      <c r="I10" s="28">
        <v>2507.8969471199425</v>
      </c>
      <c r="J10" s="29">
        <v>2807.8472366354595</v>
      </c>
      <c r="K10" s="31">
        <v>11.96023185322581</v>
      </c>
      <c r="L10" s="28">
        <v>19858.685186999999</v>
      </c>
      <c r="M10" s="29">
        <v>25670.268716999999</v>
      </c>
      <c r="N10" s="30">
        <v>29.264694390766664</v>
      </c>
      <c r="O10" s="28">
        <v>7746.4399439999997</v>
      </c>
      <c r="P10" s="29">
        <v>8365.9958389999993</v>
      </c>
      <c r="Q10" s="30">
        <v>7.9979435647710151</v>
      </c>
      <c r="R10" s="28">
        <v>2563.5886072261533</v>
      </c>
      <c r="S10" s="29">
        <v>3068.4056280941695</v>
      </c>
      <c r="T10" s="30">
        <v>19.69181090308545</v>
      </c>
      <c r="U10" s="28">
        <f>VLOOKUP(A10,'[1]12 meses'!$A$4:$J$600,3,FALSE)/1000000</f>
        <v>0</v>
      </c>
      <c r="V10" s="29">
        <f>VLOOKUP(A10,'[1]12 meses'!$A$4:$J$600,5,FALSE)/1000000</f>
        <v>0</v>
      </c>
      <c r="W10" s="30" t="e">
        <f t="shared" si="0"/>
        <v>#DIV/0!</v>
      </c>
      <c r="X10" s="28">
        <f>VLOOKUP(A10,'[1]12 meses'!$A$4:$J$600,4,FALSE)/1000000</f>
        <v>0</v>
      </c>
      <c r="Y10" s="29">
        <f>VLOOKUP(A10,'[1]12 meses'!$A$4:$J$600,6,FALSE)/1000000</f>
        <v>0</v>
      </c>
      <c r="Z10" s="30" t="e">
        <f t="shared" si="1"/>
        <v>#DIV/0!</v>
      </c>
      <c r="AA10" s="28" t="e">
        <f t="shared" si="2"/>
        <v>#DIV/0!</v>
      </c>
      <c r="AB10" s="29" t="e">
        <f t="shared" si="2"/>
        <v>#DIV/0!</v>
      </c>
      <c r="AC10" s="30" t="e">
        <f t="shared" si="3"/>
        <v>#DIV/0!</v>
      </c>
      <c r="AD10" s="32"/>
    </row>
    <row r="11" spans="1:30" x14ac:dyDescent="0.2">
      <c r="A11" s="34" t="s">
        <v>19</v>
      </c>
      <c r="B11" s="35" t="s">
        <v>20</v>
      </c>
      <c r="C11" s="36">
        <v>701.81371799999999</v>
      </c>
      <c r="D11" s="37">
        <v>762.40996900000005</v>
      </c>
      <c r="E11" s="38">
        <v>8.6342357588399246</v>
      </c>
      <c r="F11" s="36">
        <v>397.48446999999999</v>
      </c>
      <c r="G11" s="37">
        <v>371.14551499999999</v>
      </c>
      <c r="H11" s="38">
        <v>-6.6264110897213175</v>
      </c>
      <c r="I11" s="36">
        <v>1765.6380839231279</v>
      </c>
      <c r="J11" s="37">
        <v>2054.2076845519746</v>
      </c>
      <c r="K11" s="39">
        <v>16.343643879025581</v>
      </c>
      <c r="L11" s="36">
        <v>7488.521479</v>
      </c>
      <c r="M11" s="37">
        <v>9518.4121689999993</v>
      </c>
      <c r="N11" s="38">
        <v>27.106695169298845</v>
      </c>
      <c r="O11" s="36">
        <v>4467.5833830000001</v>
      </c>
      <c r="P11" s="37">
        <v>4653.0419229999998</v>
      </c>
      <c r="Q11" s="38">
        <v>4.1512048931353851</v>
      </c>
      <c r="R11" s="36">
        <v>1676.1906464902793</v>
      </c>
      <c r="S11" s="37">
        <v>2045.6321534414851</v>
      </c>
      <c r="T11" s="38">
        <v>22.040542209489544</v>
      </c>
      <c r="U11" s="36">
        <f>VLOOKUP(A11,'[1]12 meses'!$A$4:$J$600,3,FALSE)/1000000</f>
        <v>0</v>
      </c>
      <c r="V11" s="37">
        <f>VLOOKUP(A11,'[1]12 meses'!$A$4:$J$600,5,FALSE)/1000000</f>
        <v>0</v>
      </c>
      <c r="W11" s="38" t="e">
        <f t="shared" si="0"/>
        <v>#DIV/0!</v>
      </c>
      <c r="X11" s="36">
        <f>VLOOKUP(A11,'[1]12 meses'!$A$4:$J$600,4,FALSE)/1000000</f>
        <v>0</v>
      </c>
      <c r="Y11" s="37">
        <f>VLOOKUP(A11,'[1]12 meses'!$A$4:$J$600,6,FALSE)/1000000</f>
        <v>0</v>
      </c>
      <c r="Z11" s="38" t="e">
        <f t="shared" si="1"/>
        <v>#DIV/0!</v>
      </c>
      <c r="AA11" s="36" t="e">
        <f t="shared" si="2"/>
        <v>#DIV/0!</v>
      </c>
      <c r="AB11" s="37" t="e">
        <f t="shared" si="2"/>
        <v>#DIV/0!</v>
      </c>
      <c r="AC11" s="38" t="e">
        <f t="shared" si="3"/>
        <v>#DIV/0!</v>
      </c>
      <c r="AD11" s="40"/>
    </row>
    <row r="12" spans="1:30" x14ac:dyDescent="0.2">
      <c r="A12" s="41" t="s">
        <v>21</v>
      </c>
      <c r="B12" s="42" t="s">
        <v>22</v>
      </c>
      <c r="C12" s="43">
        <v>678.46944199999996</v>
      </c>
      <c r="D12" s="44">
        <v>733.42816200000004</v>
      </c>
      <c r="E12" s="45">
        <v>8.1003972467782894</v>
      </c>
      <c r="F12" s="43">
        <v>389.29504600000001</v>
      </c>
      <c r="G12" s="44">
        <v>362.18814400000002</v>
      </c>
      <c r="H12" s="45">
        <v>-6.9630739662687624</v>
      </c>
      <c r="I12" s="43">
        <v>1742.8155045158217</v>
      </c>
      <c r="J12" s="44">
        <v>2024.9921874858501</v>
      </c>
      <c r="K12" s="46">
        <v>16.190852229560647</v>
      </c>
      <c r="L12" s="43">
        <v>7199.1412499999997</v>
      </c>
      <c r="M12" s="44">
        <v>9145.868907</v>
      </c>
      <c r="N12" s="45">
        <v>27.04110934064532</v>
      </c>
      <c r="O12" s="43">
        <v>4364.1717550000003</v>
      </c>
      <c r="P12" s="44">
        <v>4538.1319350000003</v>
      </c>
      <c r="Q12" s="45">
        <v>3.9860983885589452</v>
      </c>
      <c r="R12" s="43">
        <v>1649.6008072441225</v>
      </c>
      <c r="S12" s="44">
        <v>2015.3378169689549</v>
      </c>
      <c r="T12" s="45">
        <v>22.171243377107984</v>
      </c>
      <c r="U12" s="43">
        <f>VLOOKUP(A12,'[1]12 meses'!$A$4:$J$600,3,FALSE)/1000000</f>
        <v>0</v>
      </c>
      <c r="V12" s="44">
        <f>VLOOKUP(A12,'[1]12 meses'!$A$4:$J$600,5,FALSE)/1000000</f>
        <v>0</v>
      </c>
      <c r="W12" s="45" t="e">
        <f t="shared" si="0"/>
        <v>#DIV/0!</v>
      </c>
      <c r="X12" s="43">
        <f>VLOOKUP(A12,'[1]12 meses'!$A$4:$J$600,4,FALSE)/1000000</f>
        <v>0</v>
      </c>
      <c r="Y12" s="44">
        <f>VLOOKUP(A12,'[1]12 meses'!$A$4:$J$600,6,FALSE)/1000000</f>
        <v>0</v>
      </c>
      <c r="Z12" s="45" t="e">
        <f t="shared" si="1"/>
        <v>#DIV/0!</v>
      </c>
      <c r="AA12" s="43" t="e">
        <f t="shared" si="2"/>
        <v>#DIV/0!</v>
      </c>
      <c r="AB12" s="44" t="e">
        <f t="shared" si="2"/>
        <v>#DIV/0!</v>
      </c>
      <c r="AC12" s="45" t="e">
        <f t="shared" si="3"/>
        <v>#DIV/0!</v>
      </c>
      <c r="AD12" s="40"/>
    </row>
    <row r="13" spans="1:30" x14ac:dyDescent="0.2">
      <c r="A13" s="34" t="s">
        <v>23</v>
      </c>
      <c r="B13" s="35" t="s">
        <v>24</v>
      </c>
      <c r="C13" s="36">
        <v>725.54831200000001</v>
      </c>
      <c r="D13" s="37">
        <v>831.891344</v>
      </c>
      <c r="E13" s="38">
        <v>14.656919496768129</v>
      </c>
      <c r="F13" s="36">
        <v>150.94677300000001</v>
      </c>
      <c r="G13" s="37">
        <v>173.27224000000001</v>
      </c>
      <c r="H13" s="38">
        <v>14.790291012050982</v>
      </c>
      <c r="I13" s="36">
        <v>4806.6500368311945</v>
      </c>
      <c r="J13" s="37">
        <v>4801.0653293337691</v>
      </c>
      <c r="K13" s="39">
        <v>-0.11618710442058422</v>
      </c>
      <c r="L13" s="36">
        <v>9200.394816</v>
      </c>
      <c r="M13" s="37">
        <v>12961.746454</v>
      </c>
      <c r="N13" s="38">
        <v>40.882502471076563</v>
      </c>
      <c r="O13" s="36">
        <v>1845.1649749999999</v>
      </c>
      <c r="P13" s="37">
        <v>2263.4330369999998</v>
      </c>
      <c r="Q13" s="38">
        <v>22.668328722205434</v>
      </c>
      <c r="R13" s="36">
        <v>4986.2180025393127</v>
      </c>
      <c r="S13" s="37">
        <v>5726.5871099857068</v>
      </c>
      <c r="T13" s="38">
        <v>14.848310023134758</v>
      </c>
      <c r="U13" s="36">
        <f>VLOOKUP(A13,'[1]12 meses'!$A$4:$J$600,3,FALSE)/1000000</f>
        <v>0</v>
      </c>
      <c r="V13" s="37">
        <f>VLOOKUP(A13,'[1]12 meses'!$A$4:$J$600,5,FALSE)/1000000</f>
        <v>0</v>
      </c>
      <c r="W13" s="38" t="e">
        <f t="shared" si="0"/>
        <v>#DIV/0!</v>
      </c>
      <c r="X13" s="36">
        <f>VLOOKUP(A13,'[1]12 meses'!$A$4:$J$600,4,FALSE)/1000000</f>
        <v>0</v>
      </c>
      <c r="Y13" s="37">
        <f>VLOOKUP(A13,'[1]12 meses'!$A$4:$J$600,6,FALSE)/1000000</f>
        <v>0</v>
      </c>
      <c r="Z13" s="38" t="e">
        <f t="shared" si="1"/>
        <v>#DIV/0!</v>
      </c>
      <c r="AA13" s="36" t="e">
        <f t="shared" si="2"/>
        <v>#DIV/0!</v>
      </c>
      <c r="AB13" s="37" t="e">
        <f t="shared" si="2"/>
        <v>#DIV/0!</v>
      </c>
      <c r="AC13" s="38" t="e">
        <f t="shared" si="3"/>
        <v>#DIV/0!</v>
      </c>
      <c r="AD13" s="40"/>
    </row>
    <row r="14" spans="1:30" x14ac:dyDescent="0.2">
      <c r="A14" s="41" t="s">
        <v>25</v>
      </c>
      <c r="B14" s="42" t="s">
        <v>22</v>
      </c>
      <c r="C14" s="43">
        <v>612.37966600000004</v>
      </c>
      <c r="D14" s="44">
        <v>756.46870799999999</v>
      </c>
      <c r="E14" s="45">
        <v>23.529364216348746</v>
      </c>
      <c r="F14" s="43">
        <v>126.895847</v>
      </c>
      <c r="G14" s="44">
        <v>152.79805999999999</v>
      </c>
      <c r="H14" s="45">
        <v>20.412183386899962</v>
      </c>
      <c r="I14" s="43">
        <v>4825.8448205952718</v>
      </c>
      <c r="J14" s="44">
        <v>4950.7742964799427</v>
      </c>
      <c r="K14" s="46">
        <v>2.5887586635920945</v>
      </c>
      <c r="L14" s="43">
        <v>7967.403464</v>
      </c>
      <c r="M14" s="44">
        <v>11806.310288000001</v>
      </c>
      <c r="N14" s="45">
        <v>48.182658771402217</v>
      </c>
      <c r="O14" s="43">
        <v>1560.1998080000001</v>
      </c>
      <c r="P14" s="44">
        <v>1991.3273220000001</v>
      </c>
      <c r="Q14" s="45">
        <v>27.632839831755707</v>
      </c>
      <c r="R14" s="43">
        <v>5106.6558418650948</v>
      </c>
      <c r="S14" s="44">
        <v>5928.8647112732178</v>
      </c>
      <c r="T14" s="45">
        <v>16.100730005486909</v>
      </c>
      <c r="U14" s="43">
        <f>VLOOKUP(A14,'[1]12 meses'!$A$4:$J$600,3,FALSE)/1000000</f>
        <v>0</v>
      </c>
      <c r="V14" s="44">
        <f>VLOOKUP(A14,'[1]12 meses'!$A$4:$J$600,5,FALSE)/1000000</f>
        <v>0</v>
      </c>
      <c r="W14" s="45" t="e">
        <f t="shared" si="0"/>
        <v>#DIV/0!</v>
      </c>
      <c r="X14" s="43">
        <f>VLOOKUP(A14,'[1]12 meses'!$A$4:$J$600,4,FALSE)/1000000</f>
        <v>0</v>
      </c>
      <c r="Y14" s="44">
        <f>VLOOKUP(A14,'[1]12 meses'!$A$4:$J$600,6,FALSE)/1000000</f>
        <v>0</v>
      </c>
      <c r="Z14" s="45" t="e">
        <f t="shared" si="1"/>
        <v>#DIV/0!</v>
      </c>
      <c r="AA14" s="43" t="e">
        <f t="shared" si="2"/>
        <v>#DIV/0!</v>
      </c>
      <c r="AB14" s="44" t="e">
        <f t="shared" si="2"/>
        <v>#DIV/0!</v>
      </c>
      <c r="AC14" s="45" t="e">
        <f t="shared" si="3"/>
        <v>#DIV/0!</v>
      </c>
      <c r="AD14" s="40"/>
    </row>
    <row r="15" spans="1:30" x14ac:dyDescent="0.2">
      <c r="A15" s="34" t="s">
        <v>26</v>
      </c>
      <c r="B15" s="35" t="s">
        <v>27</v>
      </c>
      <c r="C15" s="36">
        <v>189.26731699999999</v>
      </c>
      <c r="D15" s="37">
        <v>251.086299</v>
      </c>
      <c r="E15" s="38">
        <v>32.662259379943556</v>
      </c>
      <c r="F15" s="36">
        <v>88.026095999999995</v>
      </c>
      <c r="G15" s="37">
        <v>101.068197</v>
      </c>
      <c r="H15" s="38">
        <v>14.816175648639462</v>
      </c>
      <c r="I15" s="36">
        <v>2150.1273554151489</v>
      </c>
      <c r="J15" s="37">
        <v>2484.32549954364</v>
      </c>
      <c r="K15" s="39">
        <v>15.543179025503061</v>
      </c>
      <c r="L15" s="36">
        <v>2616.7020940000002</v>
      </c>
      <c r="M15" s="37">
        <v>2541.776719</v>
      </c>
      <c r="N15" s="38">
        <v>-2.8633513601644345</v>
      </c>
      <c r="O15" s="36">
        <v>1118.0367200000001</v>
      </c>
      <c r="P15" s="37">
        <v>1099.2732109999999</v>
      </c>
      <c r="Q15" s="38">
        <v>-1.6782551650003197</v>
      </c>
      <c r="R15" s="36">
        <v>2340.44378613969</v>
      </c>
      <c r="S15" s="37">
        <v>2312.2338410191642</v>
      </c>
      <c r="T15" s="38">
        <v>-1.2053246178176824</v>
      </c>
      <c r="U15" s="36">
        <f>VLOOKUP(A15,'[1]12 meses'!$A$4:$J$600,3,FALSE)/1000000</f>
        <v>0</v>
      </c>
      <c r="V15" s="37">
        <f>VLOOKUP(A15,'[1]12 meses'!$A$4:$J$600,5,FALSE)/1000000</f>
        <v>0</v>
      </c>
      <c r="W15" s="38" t="e">
        <f t="shared" si="0"/>
        <v>#DIV/0!</v>
      </c>
      <c r="X15" s="36">
        <f>VLOOKUP(A15,'[1]12 meses'!$A$4:$J$600,4,FALSE)/1000000</f>
        <v>0</v>
      </c>
      <c r="Y15" s="37">
        <f>VLOOKUP(A15,'[1]12 meses'!$A$4:$J$600,6,FALSE)/1000000</f>
        <v>0</v>
      </c>
      <c r="Z15" s="38" t="e">
        <f t="shared" si="1"/>
        <v>#DIV/0!</v>
      </c>
      <c r="AA15" s="36" t="e">
        <f t="shared" si="2"/>
        <v>#DIV/0!</v>
      </c>
      <c r="AB15" s="37" t="e">
        <f t="shared" si="2"/>
        <v>#DIV/0!</v>
      </c>
      <c r="AC15" s="38" t="e">
        <f t="shared" si="3"/>
        <v>#DIV/0!</v>
      </c>
      <c r="AD15" s="40"/>
    </row>
    <row r="16" spans="1:30" x14ac:dyDescent="0.2">
      <c r="A16" s="41" t="s">
        <v>28</v>
      </c>
      <c r="B16" s="42" t="s">
        <v>22</v>
      </c>
      <c r="C16" s="43">
        <v>178.950681</v>
      </c>
      <c r="D16" s="44">
        <v>236.44169400000001</v>
      </c>
      <c r="E16" s="45">
        <v>32.126736080987598</v>
      </c>
      <c r="F16" s="43">
        <v>79.983058999999997</v>
      </c>
      <c r="G16" s="44">
        <v>92.540216000000001</v>
      </c>
      <c r="H16" s="45">
        <v>15.699770872729445</v>
      </c>
      <c r="I16" s="43">
        <v>2237.3573008754265</v>
      </c>
      <c r="J16" s="44">
        <v>2555.0155837111947</v>
      </c>
      <c r="K16" s="46">
        <v>14.197923716139393</v>
      </c>
      <c r="L16" s="43">
        <v>2474.5314760000001</v>
      </c>
      <c r="M16" s="44">
        <v>2407.0303170000002</v>
      </c>
      <c r="N16" s="45">
        <v>-2.7278359420633946</v>
      </c>
      <c r="O16" s="43">
        <v>1015.175194</v>
      </c>
      <c r="P16" s="44">
        <v>1013.738556</v>
      </c>
      <c r="Q16" s="45">
        <v>-0.14151626325100697</v>
      </c>
      <c r="R16" s="43">
        <v>2437.5413136818629</v>
      </c>
      <c r="S16" s="44">
        <v>2374.4093610266118</v>
      </c>
      <c r="T16" s="45">
        <v>-2.5899849287022492</v>
      </c>
      <c r="U16" s="43">
        <f>VLOOKUP(A16,'[1]12 meses'!$A$4:$J$600,3,FALSE)/1000000</f>
        <v>0</v>
      </c>
      <c r="V16" s="44">
        <f>VLOOKUP(A16,'[1]12 meses'!$A$4:$J$600,5,FALSE)/1000000</f>
        <v>0</v>
      </c>
      <c r="W16" s="45" t="e">
        <f t="shared" si="0"/>
        <v>#DIV/0!</v>
      </c>
      <c r="X16" s="43">
        <f>VLOOKUP(A16,'[1]12 meses'!$A$4:$J$600,4,FALSE)/1000000</f>
        <v>0</v>
      </c>
      <c r="Y16" s="44">
        <f>VLOOKUP(A16,'[1]12 meses'!$A$4:$J$600,6,FALSE)/1000000</f>
        <v>0</v>
      </c>
      <c r="Z16" s="45" t="e">
        <f t="shared" si="1"/>
        <v>#DIV/0!</v>
      </c>
      <c r="AA16" s="43" t="e">
        <f t="shared" si="2"/>
        <v>#DIV/0!</v>
      </c>
      <c r="AB16" s="44" t="e">
        <f t="shared" si="2"/>
        <v>#DIV/0!</v>
      </c>
      <c r="AC16" s="45" t="e">
        <f t="shared" si="3"/>
        <v>#DIV/0!</v>
      </c>
      <c r="AD16" s="40"/>
    </row>
    <row r="17" spans="1:30" s="33" customFormat="1" x14ac:dyDescent="0.2">
      <c r="A17" s="27" t="s">
        <v>29</v>
      </c>
      <c r="B17" s="47" t="s">
        <v>30</v>
      </c>
      <c r="C17" s="48">
        <v>1387.798706</v>
      </c>
      <c r="D17" s="49">
        <v>1191.0133069999999</v>
      </c>
      <c r="E17" s="50">
        <v>-14.179678807107932</v>
      </c>
      <c r="F17" s="48">
        <v>2746.9824389999999</v>
      </c>
      <c r="G17" s="49">
        <v>2518.5629439999998</v>
      </c>
      <c r="H17" s="50">
        <v>-8.3152877774913208</v>
      </c>
      <c r="I17" s="48">
        <v>505.20843755565051</v>
      </c>
      <c r="J17" s="49">
        <v>472.89400085765737</v>
      </c>
      <c r="K17" s="51">
        <v>-6.3962583155459658</v>
      </c>
      <c r="L17" s="48">
        <v>13936.446755999999</v>
      </c>
      <c r="M17" s="49">
        <v>16492.246480000002</v>
      </c>
      <c r="N17" s="50">
        <v>18.338962353511402</v>
      </c>
      <c r="O17" s="48">
        <v>28777.354475</v>
      </c>
      <c r="P17" s="49">
        <v>32201.789605999998</v>
      </c>
      <c r="Q17" s="50">
        <v>11.899756574131715</v>
      </c>
      <c r="R17" s="48">
        <v>484.28519612903023</v>
      </c>
      <c r="S17" s="49">
        <v>512.15310334575577</v>
      </c>
      <c r="T17" s="50">
        <v>5.75444127540512</v>
      </c>
      <c r="U17" s="48">
        <f>VLOOKUP(A17,'[1]12 meses'!$A$4:$J$600,3,FALSE)/1000000</f>
        <v>0</v>
      </c>
      <c r="V17" s="49">
        <f>VLOOKUP(A17,'[1]12 meses'!$A$4:$J$600,5,FALSE)/1000000</f>
        <v>0</v>
      </c>
      <c r="W17" s="50" t="e">
        <f t="shared" si="0"/>
        <v>#DIV/0!</v>
      </c>
      <c r="X17" s="48">
        <f>VLOOKUP(A17,'[1]12 meses'!$A$4:$J$600,4,FALSE)/1000000</f>
        <v>0</v>
      </c>
      <c r="Y17" s="49">
        <f>VLOOKUP(A17,'[1]12 meses'!$A$4:$J$600,6,FALSE)/1000000</f>
        <v>0</v>
      </c>
      <c r="Z17" s="50" t="e">
        <f t="shared" si="1"/>
        <v>#DIV/0!</v>
      </c>
      <c r="AA17" s="48" t="e">
        <f t="shared" si="2"/>
        <v>#DIV/0!</v>
      </c>
      <c r="AB17" s="49" t="e">
        <f t="shared" si="2"/>
        <v>#DIV/0!</v>
      </c>
      <c r="AC17" s="50" t="e">
        <f t="shared" si="3"/>
        <v>#DIV/0!</v>
      </c>
      <c r="AD17" s="32"/>
    </row>
    <row r="18" spans="1:30" x14ac:dyDescent="0.2">
      <c r="A18" s="41" t="s">
        <v>31</v>
      </c>
      <c r="B18" s="42" t="s">
        <v>32</v>
      </c>
      <c r="C18" s="43">
        <v>674.04612899999995</v>
      </c>
      <c r="D18" s="44">
        <v>677.03238399999998</v>
      </c>
      <c r="E18" s="45">
        <v>0.44303421850822033</v>
      </c>
      <c r="F18" s="43">
        <v>1643.3878749999999</v>
      </c>
      <c r="G18" s="44">
        <v>1527.458212</v>
      </c>
      <c r="H18" s="45">
        <v>-7.0543092573322035</v>
      </c>
      <c r="I18" s="43">
        <v>410.15644526402508</v>
      </c>
      <c r="J18" s="44">
        <v>443.24118243046246</v>
      </c>
      <c r="K18" s="46">
        <v>8.0663701737370364</v>
      </c>
      <c r="L18" s="43">
        <v>6732.8589229999998</v>
      </c>
      <c r="M18" s="44">
        <v>8386.5421819999992</v>
      </c>
      <c r="N18" s="45">
        <v>24.561382882253511</v>
      </c>
      <c r="O18" s="43">
        <v>16262.783829</v>
      </c>
      <c r="P18" s="44">
        <v>19801.742365999999</v>
      </c>
      <c r="Q18" s="45">
        <v>21.761086995999325</v>
      </c>
      <c r="R18" s="43">
        <v>414.00408403596202</v>
      </c>
      <c r="S18" s="44">
        <v>423.52546695082071</v>
      </c>
      <c r="T18" s="45">
        <v>2.2998282582235685</v>
      </c>
      <c r="U18" s="43">
        <f>VLOOKUP(A18,'[1]12 meses'!$A$4:$J$600,3,FALSE)/1000000</f>
        <v>0</v>
      </c>
      <c r="V18" s="44">
        <f>VLOOKUP(A18,'[1]12 meses'!$A$4:$J$600,5,FALSE)/1000000</f>
        <v>0</v>
      </c>
      <c r="W18" s="45" t="e">
        <f t="shared" si="0"/>
        <v>#DIV/0!</v>
      </c>
      <c r="X18" s="43">
        <f>VLOOKUP(A18,'[1]12 meses'!$A$4:$J$600,4,FALSE)/1000000</f>
        <v>0</v>
      </c>
      <c r="Y18" s="44">
        <f>VLOOKUP(A18,'[1]12 meses'!$A$4:$J$600,6,FALSE)/1000000</f>
        <v>0</v>
      </c>
      <c r="Z18" s="45" t="e">
        <f t="shared" si="1"/>
        <v>#DIV/0!</v>
      </c>
      <c r="AA18" s="43" t="e">
        <f t="shared" si="2"/>
        <v>#DIV/0!</v>
      </c>
      <c r="AB18" s="44" t="e">
        <f t="shared" si="2"/>
        <v>#DIV/0!</v>
      </c>
      <c r="AC18" s="45" t="e">
        <f t="shared" si="3"/>
        <v>#DIV/0!</v>
      </c>
      <c r="AD18" s="40"/>
    </row>
    <row r="19" spans="1:30" x14ac:dyDescent="0.2">
      <c r="A19" s="34" t="s">
        <v>33</v>
      </c>
      <c r="B19" s="35" t="s">
        <v>34</v>
      </c>
      <c r="C19" s="36">
        <v>497.199229</v>
      </c>
      <c r="D19" s="37">
        <v>323.660167</v>
      </c>
      <c r="E19" s="38">
        <v>-34.903324840031082</v>
      </c>
      <c r="F19" s="36">
        <v>884.92383600000005</v>
      </c>
      <c r="G19" s="37">
        <v>822.81178799999998</v>
      </c>
      <c r="H19" s="38">
        <v>-7.0189145633997914</v>
      </c>
      <c r="I19" s="36">
        <v>561.85539226451579</v>
      </c>
      <c r="J19" s="37">
        <v>393.35868994623593</v>
      </c>
      <c r="K19" s="39">
        <v>-29.989336159819814</v>
      </c>
      <c r="L19" s="36">
        <v>5296.0246139999999</v>
      </c>
      <c r="M19" s="37">
        <v>5398.0853999999999</v>
      </c>
      <c r="N19" s="38">
        <v>1.9271206884160508</v>
      </c>
      <c r="O19" s="36">
        <v>10432.563332</v>
      </c>
      <c r="P19" s="37">
        <v>9868.5765069999998</v>
      </c>
      <c r="Q19" s="38">
        <v>-5.406023496354651</v>
      </c>
      <c r="R19" s="36">
        <v>507.64365817511049</v>
      </c>
      <c r="S19" s="37">
        <v>546.99737050941633</v>
      </c>
      <c r="T19" s="38">
        <v>7.7522316492193655</v>
      </c>
      <c r="U19" s="36">
        <f>VLOOKUP(A19,'[1]12 meses'!$A$4:$J$600,3,FALSE)/1000000</f>
        <v>0</v>
      </c>
      <c r="V19" s="37">
        <f>VLOOKUP(A19,'[1]12 meses'!$A$4:$J$600,5,FALSE)/1000000</f>
        <v>0</v>
      </c>
      <c r="W19" s="38" t="e">
        <f t="shared" si="0"/>
        <v>#DIV/0!</v>
      </c>
      <c r="X19" s="36">
        <f>VLOOKUP(A19,'[1]12 meses'!$A$4:$J$600,4,FALSE)/1000000</f>
        <v>0</v>
      </c>
      <c r="Y19" s="37">
        <f>VLOOKUP(A19,'[1]12 meses'!$A$4:$J$600,6,FALSE)/1000000</f>
        <v>0</v>
      </c>
      <c r="Z19" s="38" t="e">
        <f t="shared" si="1"/>
        <v>#DIV/0!</v>
      </c>
      <c r="AA19" s="36" t="e">
        <f t="shared" si="2"/>
        <v>#DIV/0!</v>
      </c>
      <c r="AB19" s="37" t="e">
        <f t="shared" si="2"/>
        <v>#DIV/0!</v>
      </c>
      <c r="AC19" s="38" t="e">
        <f t="shared" si="3"/>
        <v>#DIV/0!</v>
      </c>
      <c r="AD19" s="40"/>
    </row>
    <row r="20" spans="1:30" x14ac:dyDescent="0.2">
      <c r="A20" s="41" t="s">
        <v>35</v>
      </c>
      <c r="B20" s="42" t="s">
        <v>36</v>
      </c>
      <c r="C20" s="43">
        <v>216.00942499999999</v>
      </c>
      <c r="D20" s="44">
        <v>189.896613</v>
      </c>
      <c r="E20" s="45">
        <v>-12.08873733171596</v>
      </c>
      <c r="F20" s="43">
        <v>218.44855799999999</v>
      </c>
      <c r="G20" s="44">
        <v>168.17918299999999</v>
      </c>
      <c r="H20" s="45">
        <v>-23.011996719154361</v>
      </c>
      <c r="I20" s="43">
        <v>988.83429113777902</v>
      </c>
      <c r="J20" s="44">
        <v>1129.1326881995853</v>
      </c>
      <c r="K20" s="46">
        <v>14.188261705646887</v>
      </c>
      <c r="L20" s="43">
        <v>1903.247116</v>
      </c>
      <c r="M20" s="44">
        <v>2701.7029790000001</v>
      </c>
      <c r="N20" s="45">
        <v>41.952295962391474</v>
      </c>
      <c r="O20" s="43">
        <v>2079.9453140000001</v>
      </c>
      <c r="P20" s="44">
        <v>2529.5578780000001</v>
      </c>
      <c r="Q20" s="45">
        <v>21.616556982228417</v>
      </c>
      <c r="R20" s="43">
        <v>915.04670973286943</v>
      </c>
      <c r="S20" s="44">
        <v>1068.0534343559304</v>
      </c>
      <c r="T20" s="45">
        <v>16.721192808586615</v>
      </c>
      <c r="U20" s="43">
        <f>VLOOKUP(A20,'[1]12 meses'!$A$4:$J$600,3,FALSE)/1000000</f>
        <v>0</v>
      </c>
      <c r="V20" s="44">
        <f>VLOOKUP(A20,'[1]12 meses'!$A$4:$J$600,5,FALSE)/1000000</f>
        <v>0</v>
      </c>
      <c r="W20" s="45" t="e">
        <f t="shared" si="0"/>
        <v>#DIV/0!</v>
      </c>
      <c r="X20" s="43">
        <f>VLOOKUP(A20,'[1]12 meses'!$A$4:$J$600,4,FALSE)/1000000</f>
        <v>0</v>
      </c>
      <c r="Y20" s="44">
        <f>VLOOKUP(A20,'[1]12 meses'!$A$4:$J$600,6,FALSE)/1000000</f>
        <v>0</v>
      </c>
      <c r="Z20" s="45" t="e">
        <f t="shared" si="1"/>
        <v>#DIV/0!</v>
      </c>
      <c r="AA20" s="43" t="e">
        <f t="shared" si="2"/>
        <v>#DIV/0!</v>
      </c>
      <c r="AB20" s="44" t="e">
        <f t="shared" si="2"/>
        <v>#DIV/0!</v>
      </c>
      <c r="AC20" s="45" t="e">
        <f t="shared" si="3"/>
        <v>#DIV/0!</v>
      </c>
      <c r="AD20" s="40"/>
    </row>
    <row r="21" spans="1:30" s="33" customFormat="1" x14ac:dyDescent="0.2">
      <c r="A21" s="52" t="s">
        <v>37</v>
      </c>
      <c r="B21" s="47" t="s">
        <v>38</v>
      </c>
      <c r="C21" s="48">
        <v>1004.5448239999999</v>
      </c>
      <c r="D21" s="49">
        <v>2188.4465049999999</v>
      </c>
      <c r="E21" s="50">
        <v>117.85453995828861</v>
      </c>
      <c r="F21" s="48">
        <v>4127.9553690000002</v>
      </c>
      <c r="G21" s="49">
        <v>7251.616309</v>
      </c>
      <c r="H21" s="50">
        <v>75.670899047455279</v>
      </c>
      <c r="I21" s="48">
        <v>243.35166788475999</v>
      </c>
      <c r="J21" s="49">
        <v>301.7874101093729</v>
      </c>
      <c r="K21" s="51">
        <v>24.012879275717715</v>
      </c>
      <c r="L21" s="48">
        <v>5238.9935100000002</v>
      </c>
      <c r="M21" s="49">
        <v>14455.938484</v>
      </c>
      <c r="N21" s="50">
        <v>175.92968871610606</v>
      </c>
      <c r="O21" s="48">
        <v>22891.958441999999</v>
      </c>
      <c r="P21" s="49">
        <v>48891.718260000001</v>
      </c>
      <c r="Q21" s="50">
        <v>113.57595237591424</v>
      </c>
      <c r="R21" s="48">
        <v>228.85737466603078</v>
      </c>
      <c r="S21" s="49">
        <v>295.67253920439322</v>
      </c>
      <c r="T21" s="50">
        <v>29.19511098817118</v>
      </c>
      <c r="U21" s="48">
        <f>VLOOKUP(A21,'[1]12 meses'!$A$4:$J$600,3,FALSE)/1000000</f>
        <v>0</v>
      </c>
      <c r="V21" s="49">
        <f>VLOOKUP(A21,'[1]12 meses'!$A$4:$J$600,5,FALSE)/1000000</f>
        <v>0</v>
      </c>
      <c r="W21" s="50" t="e">
        <f t="shared" si="0"/>
        <v>#DIV/0!</v>
      </c>
      <c r="X21" s="48">
        <f>VLOOKUP(A21,'[1]12 meses'!$A$4:$J$600,4,FALSE)/1000000</f>
        <v>0</v>
      </c>
      <c r="Y21" s="49">
        <f>VLOOKUP(A21,'[1]12 meses'!$A$4:$J$600,6,FALSE)/1000000</f>
        <v>0</v>
      </c>
      <c r="Z21" s="50" t="e">
        <f t="shared" si="1"/>
        <v>#DIV/0!</v>
      </c>
      <c r="AA21" s="48" t="e">
        <f t="shared" si="2"/>
        <v>#DIV/0!</v>
      </c>
      <c r="AB21" s="49" t="e">
        <f t="shared" si="2"/>
        <v>#DIV/0!</v>
      </c>
      <c r="AC21" s="50" t="e">
        <f t="shared" si="3"/>
        <v>#DIV/0!</v>
      </c>
      <c r="AD21" s="32"/>
    </row>
    <row r="22" spans="1:30" x14ac:dyDescent="0.2">
      <c r="A22" s="34" t="s">
        <v>39</v>
      </c>
      <c r="B22" s="42" t="s">
        <v>40</v>
      </c>
      <c r="C22" s="43">
        <v>753.41810799999996</v>
      </c>
      <c r="D22" s="44">
        <v>1853.2377389999999</v>
      </c>
      <c r="E22" s="45">
        <v>145.97732909812146</v>
      </c>
      <c r="F22" s="43">
        <v>3407.217412</v>
      </c>
      <c r="G22" s="44">
        <v>6407.0702670000001</v>
      </c>
      <c r="H22" s="45">
        <v>88.044069170188905</v>
      </c>
      <c r="I22" s="43">
        <v>221.12416582120943</v>
      </c>
      <c r="J22" s="44">
        <v>289.2488550570784</v>
      </c>
      <c r="K22" s="46">
        <v>30.808341993227174</v>
      </c>
      <c r="L22" s="43">
        <v>4097.6567210000003</v>
      </c>
      <c r="M22" s="44">
        <v>12154.544668</v>
      </c>
      <c r="N22" s="45">
        <v>196.62183768858466</v>
      </c>
      <c r="O22" s="43">
        <v>20400.287917000001</v>
      </c>
      <c r="P22" s="44">
        <v>43362.960227000003</v>
      </c>
      <c r="Q22" s="45">
        <v>112.56053053479067</v>
      </c>
      <c r="R22" s="43">
        <v>200.86269064787729</v>
      </c>
      <c r="S22" s="44">
        <v>280.29785338391076</v>
      </c>
      <c r="T22" s="45">
        <v>39.546997244643833</v>
      </c>
      <c r="U22" s="43">
        <f>VLOOKUP(A22,'[1]12 meses'!$A$4:$J$600,3,FALSE)/1000000</f>
        <v>0</v>
      </c>
      <c r="V22" s="44">
        <f>VLOOKUP(A22,'[1]12 meses'!$A$4:$J$600,5,FALSE)/1000000</f>
        <v>0</v>
      </c>
      <c r="W22" s="45" t="e">
        <f t="shared" si="0"/>
        <v>#DIV/0!</v>
      </c>
      <c r="X22" s="43">
        <f>VLOOKUP(A22,'[1]12 meses'!$A$4:$J$600,4,FALSE)/1000000</f>
        <v>0</v>
      </c>
      <c r="Y22" s="44">
        <f>VLOOKUP(A22,'[1]12 meses'!$A$4:$J$600,6,FALSE)/1000000</f>
        <v>0</v>
      </c>
      <c r="Z22" s="45" t="e">
        <f t="shared" si="1"/>
        <v>#DIV/0!</v>
      </c>
      <c r="AA22" s="43" t="e">
        <f t="shared" si="2"/>
        <v>#DIV/0!</v>
      </c>
      <c r="AB22" s="44" t="e">
        <f t="shared" si="2"/>
        <v>#DIV/0!</v>
      </c>
      <c r="AC22" s="45" t="e">
        <f t="shared" si="3"/>
        <v>#DIV/0!</v>
      </c>
      <c r="AD22" s="40"/>
    </row>
    <row r="23" spans="1:30" s="33" customFormat="1" x14ac:dyDescent="0.2">
      <c r="A23" s="27" t="s">
        <v>41</v>
      </c>
      <c r="B23" s="47" t="s">
        <v>42</v>
      </c>
      <c r="C23" s="48">
        <v>858.05834300000004</v>
      </c>
      <c r="D23" s="49">
        <v>1179.492166</v>
      </c>
      <c r="E23" s="50">
        <v>37.460602256506469</v>
      </c>
      <c r="F23" s="48">
        <v>2101.4787219999998</v>
      </c>
      <c r="G23" s="49">
        <v>2485.544832</v>
      </c>
      <c r="H23" s="50">
        <v>18.275993279364755</v>
      </c>
      <c r="I23" s="48">
        <v>408.3116969099629</v>
      </c>
      <c r="J23" s="49">
        <v>474.54069257359504</v>
      </c>
      <c r="K23" s="51">
        <v>16.220205339411663</v>
      </c>
      <c r="L23" s="48">
        <v>10266.62636</v>
      </c>
      <c r="M23" s="49">
        <v>12788.888416</v>
      </c>
      <c r="N23" s="50">
        <v>24.567584010138255</v>
      </c>
      <c r="O23" s="48">
        <v>28863.050888999998</v>
      </c>
      <c r="P23" s="49">
        <v>29314.455822</v>
      </c>
      <c r="Q23" s="50">
        <v>1.5639543260204558</v>
      </c>
      <c r="R23" s="48">
        <v>355.70135670975498</v>
      </c>
      <c r="S23" s="49">
        <v>436.2655917495203</v>
      </c>
      <c r="T23" s="50">
        <v>22.649403360444342</v>
      </c>
      <c r="U23" s="48">
        <f>VLOOKUP(A23,'[1]12 meses'!$A$4:$J$600,3,FALSE)/1000000</f>
        <v>0</v>
      </c>
      <c r="V23" s="49">
        <f>VLOOKUP(A23,'[1]12 meses'!$A$4:$J$600,5,FALSE)/1000000</f>
        <v>0</v>
      </c>
      <c r="W23" s="50" t="e">
        <f t="shared" si="0"/>
        <v>#DIV/0!</v>
      </c>
      <c r="X23" s="48">
        <f>VLOOKUP(A23,'[1]12 meses'!$A$4:$J$600,4,FALSE)/1000000</f>
        <v>0</v>
      </c>
      <c r="Y23" s="49">
        <f>VLOOKUP(A23,'[1]12 meses'!$A$4:$J$600,6,FALSE)/1000000</f>
        <v>0</v>
      </c>
      <c r="Z23" s="50" t="e">
        <f t="shared" si="1"/>
        <v>#DIV/0!</v>
      </c>
      <c r="AA23" s="48" t="e">
        <f t="shared" si="2"/>
        <v>#DIV/0!</v>
      </c>
      <c r="AB23" s="49" t="e">
        <f t="shared" si="2"/>
        <v>#DIV/0!</v>
      </c>
      <c r="AC23" s="50" t="e">
        <f t="shared" si="3"/>
        <v>#DIV/0!</v>
      </c>
      <c r="AD23" s="32"/>
    </row>
    <row r="24" spans="1:30" x14ac:dyDescent="0.2">
      <c r="A24" s="34" t="s">
        <v>43</v>
      </c>
      <c r="B24" s="42" t="s">
        <v>44</v>
      </c>
      <c r="C24" s="43">
        <v>727.51562300000001</v>
      </c>
      <c r="D24" s="44">
        <v>948.16731100000004</v>
      </c>
      <c r="E24" s="45">
        <v>30.329477611781819</v>
      </c>
      <c r="F24" s="43">
        <v>1939.8006250000001</v>
      </c>
      <c r="G24" s="44">
        <v>2221.117448</v>
      </c>
      <c r="H24" s="45">
        <v>14.502357581207592</v>
      </c>
      <c r="I24" s="43">
        <v>375.04659686353074</v>
      </c>
      <c r="J24" s="44">
        <v>426.88751639575617</v>
      </c>
      <c r="K24" s="46">
        <v>13.822527644768613</v>
      </c>
      <c r="L24" s="43">
        <v>9186.4064139999991</v>
      </c>
      <c r="M24" s="44">
        <v>11003.830365</v>
      </c>
      <c r="N24" s="45">
        <v>19.783840046857314</v>
      </c>
      <c r="O24" s="43">
        <v>27254.880926000002</v>
      </c>
      <c r="P24" s="44">
        <v>27291.060970999999</v>
      </c>
      <c r="Q24" s="45">
        <v>0.1327470301493161</v>
      </c>
      <c r="R24" s="43">
        <v>337.05545949520393</v>
      </c>
      <c r="S24" s="44">
        <v>403.20273281763866</v>
      </c>
      <c r="T24" s="45">
        <v>19.625041357140805</v>
      </c>
      <c r="U24" s="43">
        <f>VLOOKUP(A24,'[1]12 meses'!$A$4:$J$600,3,FALSE)/1000000</f>
        <v>0</v>
      </c>
      <c r="V24" s="44">
        <f>VLOOKUP(A24,'[1]12 meses'!$A$4:$J$600,5,FALSE)/1000000</f>
        <v>0</v>
      </c>
      <c r="W24" s="45" t="e">
        <f t="shared" si="0"/>
        <v>#DIV/0!</v>
      </c>
      <c r="X24" s="43">
        <f>VLOOKUP(A24,'[1]12 meses'!$A$4:$J$600,4,FALSE)/1000000</f>
        <v>0</v>
      </c>
      <c r="Y24" s="44">
        <f>VLOOKUP(A24,'[1]12 meses'!$A$4:$J$600,6,FALSE)/1000000</f>
        <v>0</v>
      </c>
      <c r="Z24" s="45" t="e">
        <f t="shared" si="1"/>
        <v>#DIV/0!</v>
      </c>
      <c r="AA24" s="43" t="e">
        <f t="shared" si="2"/>
        <v>#DIV/0!</v>
      </c>
      <c r="AB24" s="44" t="e">
        <f t="shared" si="2"/>
        <v>#DIV/0!</v>
      </c>
      <c r="AC24" s="45" t="e">
        <f t="shared" si="3"/>
        <v>#DIV/0!</v>
      </c>
      <c r="AD24" s="40"/>
    </row>
    <row r="25" spans="1:30" x14ac:dyDescent="0.2">
      <c r="A25" s="41" t="s">
        <v>45</v>
      </c>
      <c r="B25" s="35" t="s">
        <v>46</v>
      </c>
      <c r="C25" s="36">
        <v>128.60917599999999</v>
      </c>
      <c r="D25" s="37">
        <v>229.86338000000001</v>
      </c>
      <c r="E25" s="38">
        <v>78.730155304004128</v>
      </c>
      <c r="F25" s="36">
        <v>157.85493700000001</v>
      </c>
      <c r="G25" s="37">
        <v>262.490972</v>
      </c>
      <c r="H25" s="38">
        <v>66.286197307848525</v>
      </c>
      <c r="I25" s="36">
        <v>814.73014683094755</v>
      </c>
      <c r="J25" s="37">
        <v>875.70013646031225</v>
      </c>
      <c r="K25" s="39">
        <v>7.4834581568534508</v>
      </c>
      <c r="L25" s="36">
        <v>1061.1399839999999</v>
      </c>
      <c r="M25" s="37">
        <v>1757.9641770000001</v>
      </c>
      <c r="N25" s="38">
        <v>65.667508859038534</v>
      </c>
      <c r="O25" s="36">
        <v>1562.2199619999999</v>
      </c>
      <c r="P25" s="37">
        <v>1972.6797710000001</v>
      </c>
      <c r="Q25" s="38">
        <v>26.274136740290889</v>
      </c>
      <c r="R25" s="36">
        <v>679.25132811739093</v>
      </c>
      <c r="S25" s="37">
        <v>891.155372931535</v>
      </c>
      <c r="T25" s="38">
        <v>31.196706733199342</v>
      </c>
      <c r="U25" s="36">
        <f>VLOOKUP(A25,'[1]12 meses'!$A$4:$J$600,3,FALSE)/1000000</f>
        <v>0</v>
      </c>
      <c r="V25" s="37">
        <f>VLOOKUP(A25,'[1]12 meses'!$A$4:$J$600,5,FALSE)/1000000</f>
        <v>0</v>
      </c>
      <c r="W25" s="38" t="e">
        <f t="shared" si="0"/>
        <v>#DIV/0!</v>
      </c>
      <c r="X25" s="36">
        <f>VLOOKUP(A25,'[1]12 meses'!$A$4:$J$600,4,FALSE)/1000000</f>
        <v>0</v>
      </c>
      <c r="Y25" s="37">
        <f>VLOOKUP(A25,'[1]12 meses'!$A$4:$J$600,6,FALSE)/1000000</f>
        <v>0</v>
      </c>
      <c r="Z25" s="38" t="e">
        <f t="shared" si="1"/>
        <v>#DIV/0!</v>
      </c>
      <c r="AA25" s="36" t="e">
        <f t="shared" si="2"/>
        <v>#DIV/0!</v>
      </c>
      <c r="AB25" s="37" t="e">
        <f t="shared" si="2"/>
        <v>#DIV/0!</v>
      </c>
      <c r="AC25" s="38" t="e">
        <f t="shared" si="3"/>
        <v>#DIV/0!</v>
      </c>
      <c r="AD25" s="40"/>
    </row>
    <row r="26" spans="1:30" s="33" customFormat="1" x14ac:dyDescent="0.2">
      <c r="A26" s="53" t="s">
        <v>47</v>
      </c>
      <c r="B26" s="52" t="s">
        <v>48</v>
      </c>
      <c r="C26" s="28">
        <v>790.78944200000001</v>
      </c>
      <c r="D26" s="29">
        <v>759.94010100000003</v>
      </c>
      <c r="E26" s="30">
        <v>-3.901081547317875</v>
      </c>
      <c r="F26" s="28">
        <v>219.896354</v>
      </c>
      <c r="G26" s="29">
        <v>189.817474</v>
      </c>
      <c r="H26" s="30">
        <v>-13.67866244840058</v>
      </c>
      <c r="I26" s="28">
        <v>3596.1916949291481</v>
      </c>
      <c r="J26" s="29">
        <v>4003.5307866334797</v>
      </c>
      <c r="K26" s="31">
        <v>11.326957132977778</v>
      </c>
      <c r="L26" s="28">
        <v>6373.4763929999999</v>
      </c>
      <c r="M26" s="29">
        <v>9243.442943</v>
      </c>
      <c r="N26" s="30">
        <v>45.029845143101021</v>
      </c>
      <c r="O26" s="28">
        <v>2387.1666399999999</v>
      </c>
      <c r="P26" s="29">
        <v>2231.0782089999998</v>
      </c>
      <c r="Q26" s="30">
        <v>-6.5386483031616098</v>
      </c>
      <c r="R26" s="28">
        <v>2669.8916976319674</v>
      </c>
      <c r="S26" s="29">
        <v>4143.0385119233624</v>
      </c>
      <c r="T26" s="30">
        <v>55.176276086329153</v>
      </c>
      <c r="U26" s="28">
        <f>VLOOKUP(A26,'[1]12 meses'!$A$4:$J$600,3,FALSE)/1000000</f>
        <v>0</v>
      </c>
      <c r="V26" s="29">
        <f>VLOOKUP(A26,'[1]12 meses'!$A$4:$J$600,5,FALSE)/1000000</f>
        <v>0</v>
      </c>
      <c r="W26" s="30" t="e">
        <f t="shared" si="0"/>
        <v>#DIV/0!</v>
      </c>
      <c r="X26" s="28">
        <f>VLOOKUP(A26,'[1]12 meses'!$A$4:$J$600,4,FALSE)/1000000</f>
        <v>0</v>
      </c>
      <c r="Y26" s="29">
        <f>VLOOKUP(A26,'[1]12 meses'!$A$4:$J$600,6,FALSE)/1000000</f>
        <v>0</v>
      </c>
      <c r="Z26" s="30" t="e">
        <f t="shared" si="1"/>
        <v>#DIV/0!</v>
      </c>
      <c r="AA26" s="28" t="e">
        <f t="shared" si="2"/>
        <v>#DIV/0!</v>
      </c>
      <c r="AB26" s="29" t="e">
        <f t="shared" si="2"/>
        <v>#DIV/0!</v>
      </c>
      <c r="AC26" s="30" t="e">
        <f t="shared" si="3"/>
        <v>#DIV/0!</v>
      </c>
      <c r="AD26" s="32"/>
    </row>
    <row r="27" spans="1:30" x14ac:dyDescent="0.2">
      <c r="A27" s="54" t="s">
        <v>49</v>
      </c>
      <c r="B27" s="35" t="s">
        <v>50</v>
      </c>
      <c r="C27" s="36">
        <v>720.03150900000003</v>
      </c>
      <c r="D27" s="37">
        <v>696.57722200000001</v>
      </c>
      <c r="E27" s="38">
        <v>-3.2573973092613673</v>
      </c>
      <c r="F27" s="36">
        <v>207.64057</v>
      </c>
      <c r="G27" s="37">
        <v>182.101043</v>
      </c>
      <c r="H27" s="38">
        <v>-12.299873285841967</v>
      </c>
      <c r="I27" s="36">
        <v>3467.6822019897172</v>
      </c>
      <c r="J27" s="37">
        <v>3825.223680898961</v>
      </c>
      <c r="K27" s="39">
        <v>10.310676067838354</v>
      </c>
      <c r="L27" s="36">
        <v>5804.6852559999998</v>
      </c>
      <c r="M27" s="37">
        <v>8514.1393050000006</v>
      </c>
      <c r="N27" s="38">
        <v>46.677019157918686</v>
      </c>
      <c r="O27" s="36">
        <v>2282.77304</v>
      </c>
      <c r="P27" s="37">
        <v>2132.0569009999999</v>
      </c>
      <c r="Q27" s="38">
        <v>-6.6023269225222725</v>
      </c>
      <c r="R27" s="36">
        <v>2542.8218899939347</v>
      </c>
      <c r="S27" s="37">
        <v>3993.3921561880497</v>
      </c>
      <c r="T27" s="38">
        <v>57.045688960840856</v>
      </c>
      <c r="U27" s="36">
        <f>VLOOKUP(A27,'[1]12 meses'!$A$4:$J$600,3,FALSE)/1000000</f>
        <v>0</v>
      </c>
      <c r="V27" s="37">
        <f>VLOOKUP(A27,'[1]12 meses'!$A$4:$J$600,5,FALSE)/1000000</f>
        <v>0</v>
      </c>
      <c r="W27" s="38" t="e">
        <f t="shared" si="0"/>
        <v>#DIV/0!</v>
      </c>
      <c r="X27" s="36">
        <f>VLOOKUP(A27,'[1]12 meses'!$A$4:$J$600,4,FALSE)/1000000</f>
        <v>0</v>
      </c>
      <c r="Y27" s="37">
        <f>VLOOKUP(A27,'[1]12 meses'!$A$4:$J$600,6,FALSE)/1000000</f>
        <v>0</v>
      </c>
      <c r="Z27" s="38" t="e">
        <f t="shared" si="1"/>
        <v>#DIV/0!</v>
      </c>
      <c r="AA27" s="36" t="e">
        <f t="shared" si="2"/>
        <v>#DIV/0!</v>
      </c>
      <c r="AB27" s="37" t="e">
        <f t="shared" si="2"/>
        <v>#DIV/0!</v>
      </c>
      <c r="AC27" s="38" t="e">
        <f t="shared" si="3"/>
        <v>#DIV/0!</v>
      </c>
      <c r="AD27" s="40"/>
    </row>
    <row r="28" spans="1:30" x14ac:dyDescent="0.2">
      <c r="A28" s="34" t="s">
        <v>51</v>
      </c>
      <c r="B28" s="42" t="s">
        <v>52</v>
      </c>
      <c r="C28" s="43">
        <v>62.336533000000003</v>
      </c>
      <c r="D28" s="44">
        <v>56.496239000000003</v>
      </c>
      <c r="E28" s="45">
        <v>-9.3689746909729532</v>
      </c>
      <c r="F28" s="43">
        <v>10.867012000000001</v>
      </c>
      <c r="G28" s="44">
        <v>6.697476</v>
      </c>
      <c r="H28" s="45">
        <v>-38.368743864458786</v>
      </c>
      <c r="I28" s="43">
        <v>5736.3084719148183</v>
      </c>
      <c r="J28" s="44">
        <v>8435.4522509673807</v>
      </c>
      <c r="K28" s="46">
        <v>47.053672100579512</v>
      </c>
      <c r="L28" s="43">
        <v>492.79632299999997</v>
      </c>
      <c r="M28" s="44">
        <v>637.05915800000002</v>
      </c>
      <c r="N28" s="45">
        <v>29.274332673947345</v>
      </c>
      <c r="O28" s="43">
        <v>88.198162999999994</v>
      </c>
      <c r="P28" s="44">
        <v>85.101701000000006</v>
      </c>
      <c r="Q28" s="45">
        <v>-3.5108010129417222</v>
      </c>
      <c r="R28" s="43">
        <v>5587.3762699570061</v>
      </c>
      <c r="S28" s="44">
        <v>7485.8569278186342</v>
      </c>
      <c r="T28" s="45">
        <v>33.978034879620452</v>
      </c>
      <c r="U28" s="43">
        <f>VLOOKUP(A28,'[1]12 meses'!$A$4:$J$600,3,FALSE)/1000000</f>
        <v>0</v>
      </c>
      <c r="V28" s="44">
        <f>VLOOKUP(A28,'[1]12 meses'!$A$4:$J$600,5,FALSE)/1000000</f>
        <v>0</v>
      </c>
      <c r="W28" s="45" t="e">
        <f t="shared" si="0"/>
        <v>#DIV/0!</v>
      </c>
      <c r="X28" s="43">
        <f>VLOOKUP(A28,'[1]12 meses'!$A$4:$J$600,4,FALSE)/1000000</f>
        <v>0</v>
      </c>
      <c r="Y28" s="44">
        <f>VLOOKUP(A28,'[1]12 meses'!$A$4:$J$600,6,FALSE)/1000000</f>
        <v>0</v>
      </c>
      <c r="Z28" s="45" t="e">
        <f t="shared" si="1"/>
        <v>#DIV/0!</v>
      </c>
      <c r="AA28" s="43" t="e">
        <f t="shared" si="2"/>
        <v>#DIV/0!</v>
      </c>
      <c r="AB28" s="44" t="e">
        <f t="shared" si="2"/>
        <v>#DIV/0!</v>
      </c>
      <c r="AC28" s="45" t="e">
        <f t="shared" si="3"/>
        <v>#DIV/0!</v>
      </c>
      <c r="AD28" s="40"/>
    </row>
    <row r="29" spans="1:30" s="33" customFormat="1" x14ac:dyDescent="0.2">
      <c r="A29" s="52" t="s">
        <v>53</v>
      </c>
      <c r="B29" s="47" t="s">
        <v>54</v>
      </c>
      <c r="C29" s="48">
        <v>547.68505000000005</v>
      </c>
      <c r="D29" s="49">
        <v>370.895647</v>
      </c>
      <c r="E29" s="50">
        <v>-32.279391778176169</v>
      </c>
      <c r="F29" s="48">
        <v>289.88440700000001</v>
      </c>
      <c r="G29" s="49">
        <v>187.48938100000001</v>
      </c>
      <c r="H29" s="50">
        <v>-35.322709165243239</v>
      </c>
      <c r="I29" s="48">
        <v>1889.3222152511296</v>
      </c>
      <c r="J29" s="49">
        <v>1978.2221532855772</v>
      </c>
      <c r="K29" s="51">
        <v>4.7053878537405058</v>
      </c>
      <c r="L29" s="48">
        <v>3855.918396</v>
      </c>
      <c r="M29" s="49">
        <v>4168.657792</v>
      </c>
      <c r="N29" s="50">
        <v>8.1106331587417646</v>
      </c>
      <c r="O29" s="48">
        <v>2189.2963829999999</v>
      </c>
      <c r="P29" s="49">
        <v>1949.823404</v>
      </c>
      <c r="Q29" s="50">
        <v>-10.93835356690488</v>
      </c>
      <c r="R29" s="48">
        <v>1761.2591999609585</v>
      </c>
      <c r="S29" s="49">
        <v>2137.9668453297527</v>
      </c>
      <c r="T29" s="50">
        <v>21.388540958488367</v>
      </c>
      <c r="U29" s="48">
        <f>VLOOKUP(A29,'[1]12 meses'!$A$4:$J$600,3,FALSE)/1000000</f>
        <v>0</v>
      </c>
      <c r="V29" s="49">
        <f>VLOOKUP(A29,'[1]12 meses'!$A$4:$J$600,5,FALSE)/1000000</f>
        <v>0</v>
      </c>
      <c r="W29" s="50" t="e">
        <f>(V29/U29-1)*100</f>
        <v>#DIV/0!</v>
      </c>
      <c r="X29" s="48">
        <f>VLOOKUP(A29,'[1]12 meses'!$A$4:$J$600,4,FALSE)/1000000</f>
        <v>0</v>
      </c>
      <c r="Y29" s="49">
        <f>VLOOKUP(A29,'[1]12 meses'!$A$4:$J$600,6,FALSE)/1000000</f>
        <v>0</v>
      </c>
      <c r="Z29" s="50" t="e">
        <f>(Y29/X29-1)*100</f>
        <v>#DIV/0!</v>
      </c>
      <c r="AA29" s="48" t="e">
        <f t="shared" si="2"/>
        <v>#DIV/0!</v>
      </c>
      <c r="AB29" s="49" t="e">
        <f t="shared" si="2"/>
        <v>#DIV/0!</v>
      </c>
      <c r="AC29" s="50" t="e">
        <f>(AB29/AA29-1)*100</f>
        <v>#DIV/0!</v>
      </c>
      <c r="AD29" s="32"/>
    </row>
    <row r="30" spans="1:30" x14ac:dyDescent="0.2">
      <c r="A30" s="34"/>
      <c r="B30" s="42" t="s">
        <v>55</v>
      </c>
      <c r="C30" s="43">
        <v>487.58234399999998</v>
      </c>
      <c r="D30" s="44">
        <v>333.58240599999999</v>
      </c>
      <c r="E30" s="45">
        <v>-31.584395927183117</v>
      </c>
      <c r="F30" s="43">
        <v>270.56693999999999</v>
      </c>
      <c r="G30" s="44">
        <v>175.723557</v>
      </c>
      <c r="H30" s="45">
        <v>-35.053574172809135</v>
      </c>
      <c r="I30" s="43">
        <v>1802.0765729915117</v>
      </c>
      <c r="J30" s="44">
        <v>1898.3362942055628</v>
      </c>
      <c r="K30" s="46">
        <v>5.3415999440166173</v>
      </c>
      <c r="L30" s="43">
        <v>3406.0171690000002</v>
      </c>
      <c r="M30" s="44">
        <v>3676.594803</v>
      </c>
      <c r="N30" s="45">
        <v>7.9441065788708576</v>
      </c>
      <c r="O30" s="43">
        <v>2016.605014</v>
      </c>
      <c r="P30" s="44">
        <v>1803.787302</v>
      </c>
      <c r="Q30" s="45">
        <v>-10.553267026638469</v>
      </c>
      <c r="R30" s="43">
        <v>1688.9857683354942</v>
      </c>
      <c r="S30" s="44">
        <v>2038.2640452804339</v>
      </c>
      <c r="T30" s="45">
        <v>20.679764358769926</v>
      </c>
      <c r="U30" s="43">
        <f>'[1]12 meses'!M8/1000000</f>
        <v>0</v>
      </c>
      <c r="V30" s="44">
        <f>'[1]12 meses'!O8/1000000</f>
        <v>0</v>
      </c>
      <c r="W30" s="45" t="e">
        <f>(V30/U30-1)*100</f>
        <v>#DIV/0!</v>
      </c>
      <c r="X30" s="43">
        <f>'[1]12 meses'!N8/1000000</f>
        <v>0</v>
      </c>
      <c r="Y30" s="44">
        <f>'[1]12 meses'!P8/1000000</f>
        <v>0</v>
      </c>
      <c r="Z30" s="45" t="e">
        <f>(Y30/X30-1)*100</f>
        <v>#DIV/0!</v>
      </c>
      <c r="AA30" s="43" t="e">
        <f t="shared" si="2"/>
        <v>#DIV/0!</v>
      </c>
      <c r="AB30" s="44" t="e">
        <f t="shared" si="2"/>
        <v>#DIV/0!</v>
      </c>
      <c r="AC30" s="45" t="e">
        <f>(AB30/AA30-1)*100</f>
        <v>#DIV/0!</v>
      </c>
      <c r="AD30" s="40"/>
    </row>
    <row r="31" spans="1:30" s="33" customFormat="1" x14ac:dyDescent="0.2">
      <c r="A31" s="52" t="s">
        <v>56</v>
      </c>
      <c r="B31" s="47" t="s">
        <v>57</v>
      </c>
      <c r="C31" s="48">
        <v>126.775719</v>
      </c>
      <c r="D31" s="49">
        <v>286.66172299999999</v>
      </c>
      <c r="E31" s="50">
        <v>126.11721334429977</v>
      </c>
      <c r="F31" s="48">
        <v>36.995849999999997</v>
      </c>
      <c r="G31" s="49">
        <v>59.942118000000001</v>
      </c>
      <c r="H31" s="50">
        <v>62.023897274964646</v>
      </c>
      <c r="I31" s="48">
        <v>3426.7551360490434</v>
      </c>
      <c r="J31" s="49">
        <v>4782.3088767066929</v>
      </c>
      <c r="K31" s="51">
        <v>39.557939999779698</v>
      </c>
      <c r="L31" s="48">
        <v>1464.175784</v>
      </c>
      <c r="M31" s="49">
        <v>2451.8755689999998</v>
      </c>
      <c r="N31" s="50">
        <v>67.457732588753146</v>
      </c>
      <c r="O31" s="48">
        <v>464.42857099999998</v>
      </c>
      <c r="P31" s="49">
        <v>584.86115900000004</v>
      </c>
      <c r="Q31" s="50">
        <v>25.931347793846228</v>
      </c>
      <c r="R31" s="48">
        <v>3152.6393409590642</v>
      </c>
      <c r="S31" s="49">
        <v>4192.2352532218665</v>
      </c>
      <c r="T31" s="50">
        <v>32.975415194385896</v>
      </c>
      <c r="U31" s="48">
        <f>VLOOKUP(A31,'[1]12 meses'!$A$4:$J$600,3,FALSE)/1000000</f>
        <v>0</v>
      </c>
      <c r="V31" s="49">
        <f>VLOOKUP(A31,'[1]12 meses'!$A$4:$J$600,5,FALSE)/1000000</f>
        <v>0</v>
      </c>
      <c r="W31" s="50" t="e">
        <f>(V31/U31-1)*100</f>
        <v>#DIV/0!</v>
      </c>
      <c r="X31" s="48">
        <f>VLOOKUP(A31,'[1]12 meses'!$A$4:$J$600,4,FALSE)/1000000</f>
        <v>0</v>
      </c>
      <c r="Y31" s="49">
        <f>VLOOKUP(A31,'[1]12 meses'!$A$4:$J$600,6,FALSE)/1000000</f>
        <v>0</v>
      </c>
      <c r="Z31" s="50" t="e">
        <f>(Y31/X31-1)*100</f>
        <v>#DIV/0!</v>
      </c>
      <c r="AA31" s="48" t="e">
        <f t="shared" si="2"/>
        <v>#DIV/0!</v>
      </c>
      <c r="AB31" s="49" t="e">
        <f t="shared" si="2"/>
        <v>#DIV/0!</v>
      </c>
      <c r="AC31" s="50" t="e">
        <f>(AB31/AA31-1)*100</f>
        <v>#DIV/0!</v>
      </c>
      <c r="AD31" s="32"/>
    </row>
    <row r="32" spans="1:30" s="33" customFormat="1" x14ac:dyDescent="0.2">
      <c r="A32" s="53" t="s">
        <v>58</v>
      </c>
      <c r="B32" s="52" t="s">
        <v>59</v>
      </c>
      <c r="C32" s="28">
        <v>191.4854</v>
      </c>
      <c r="D32" s="29">
        <v>259.32955900000002</v>
      </c>
      <c r="E32" s="30">
        <v>35.430460494638247</v>
      </c>
      <c r="F32" s="28">
        <v>254.492234</v>
      </c>
      <c r="G32" s="29">
        <v>286.46063299999997</v>
      </c>
      <c r="H32" s="30">
        <v>12.561640289581488</v>
      </c>
      <c r="I32" s="28">
        <v>752.42138822986635</v>
      </c>
      <c r="J32" s="29">
        <v>905.28864746312297</v>
      </c>
      <c r="K32" s="31">
        <v>20.316708379713866</v>
      </c>
      <c r="L32" s="28">
        <v>1865.4404629999999</v>
      </c>
      <c r="M32" s="29">
        <v>2234.2381129999999</v>
      </c>
      <c r="N32" s="30">
        <v>19.770003777386712</v>
      </c>
      <c r="O32" s="28">
        <v>2423.7241410000001</v>
      </c>
      <c r="P32" s="29">
        <v>2652.2363959999998</v>
      </c>
      <c r="Q32" s="30">
        <v>9.4281461794459176</v>
      </c>
      <c r="R32" s="28">
        <v>769.65873774328998</v>
      </c>
      <c r="S32" s="29">
        <v>842.39780298980565</v>
      </c>
      <c r="T32" s="30">
        <v>9.4508204324157177</v>
      </c>
      <c r="U32" s="28">
        <f>VLOOKUP(A32,'[1]12 meses'!$A$4:$J$600,3,FALSE)/1000000</f>
        <v>0</v>
      </c>
      <c r="V32" s="29">
        <f>VLOOKUP(A32,'[1]12 meses'!$A$4:$J$600,5,FALSE)/1000000</f>
        <v>0</v>
      </c>
      <c r="W32" s="30" t="e">
        <f>(V32/U32-1)*100</f>
        <v>#DIV/0!</v>
      </c>
      <c r="X32" s="28">
        <f>VLOOKUP(A32,'[1]12 meses'!$A$4:$J$600,4,FALSE)/1000000</f>
        <v>0</v>
      </c>
      <c r="Y32" s="29">
        <f>VLOOKUP(A32,'[1]12 meses'!$A$4:$J$600,6,FALSE)/1000000</f>
        <v>0</v>
      </c>
      <c r="Z32" s="30" t="e">
        <f>(Y32/X32-1)*100</f>
        <v>#DIV/0!</v>
      </c>
      <c r="AA32" s="28" t="e">
        <f t="shared" si="2"/>
        <v>#DIV/0!</v>
      </c>
      <c r="AB32" s="29" t="e">
        <f t="shared" si="2"/>
        <v>#DIV/0!</v>
      </c>
      <c r="AC32" s="30" t="e">
        <f>(AB32/AA32-1)*100</f>
        <v>#DIV/0!</v>
      </c>
      <c r="AD32" s="32"/>
    </row>
    <row r="33" spans="1:30" s="33" customFormat="1" x14ac:dyDescent="0.2">
      <c r="A33" s="52" t="s">
        <v>60</v>
      </c>
      <c r="B33" s="47" t="s">
        <v>61</v>
      </c>
      <c r="C33" s="48">
        <v>156.87980300000001</v>
      </c>
      <c r="D33" s="49">
        <v>124.83928400000001</v>
      </c>
      <c r="E33" s="50">
        <v>-20.423609914910468</v>
      </c>
      <c r="F33" s="48">
        <v>30.869015999999998</v>
      </c>
      <c r="G33" s="49">
        <v>31.761175000000001</v>
      </c>
      <c r="H33" s="50">
        <v>2.890143955349922</v>
      </c>
      <c r="I33" s="48">
        <v>5082.1122059737836</v>
      </c>
      <c r="J33" s="49">
        <v>3930.562518546622</v>
      </c>
      <c r="K33" s="51">
        <v>-22.658879630275951</v>
      </c>
      <c r="L33" s="48">
        <v>1761.6806019999999</v>
      </c>
      <c r="M33" s="49">
        <v>1697.9695300000001</v>
      </c>
      <c r="N33" s="50">
        <v>-3.6164939278817032</v>
      </c>
      <c r="O33" s="48">
        <v>408.74996900000002</v>
      </c>
      <c r="P33" s="49">
        <v>370.35934099999997</v>
      </c>
      <c r="Q33" s="50">
        <v>-9.3922032811212368</v>
      </c>
      <c r="R33" s="48">
        <v>4309.9222889482344</v>
      </c>
      <c r="S33" s="49">
        <v>4584.6542587945696</v>
      </c>
      <c r="T33" s="50">
        <v>6.3744065769078873</v>
      </c>
      <c r="U33" s="48">
        <f>VLOOKUP(A33,'[1]12 meses'!$A$4:$J$600,3,FALSE)/1000000</f>
        <v>0</v>
      </c>
      <c r="V33" s="49">
        <f>VLOOKUP(A33,'[1]12 meses'!$A$4:$J$600,5,FALSE)/1000000</f>
        <v>0</v>
      </c>
      <c r="W33" s="50" t="e">
        <f t="shared" si="0"/>
        <v>#DIV/0!</v>
      </c>
      <c r="X33" s="48">
        <f>VLOOKUP(A33,'[1]12 meses'!$A$4:$J$600,4,FALSE)/1000000</f>
        <v>0</v>
      </c>
      <c r="Y33" s="49">
        <f>VLOOKUP(A33,'[1]12 meses'!$A$4:$J$600,6,FALSE)/1000000</f>
        <v>0</v>
      </c>
      <c r="Z33" s="50" t="e">
        <f t="shared" si="1"/>
        <v>#DIV/0!</v>
      </c>
      <c r="AA33" s="48" t="e">
        <f t="shared" si="2"/>
        <v>#DIV/0!</v>
      </c>
      <c r="AB33" s="49" t="e">
        <f t="shared" si="2"/>
        <v>#DIV/0!</v>
      </c>
      <c r="AC33" s="50" t="e">
        <f t="shared" si="3"/>
        <v>#DIV/0!</v>
      </c>
      <c r="AD33" s="32"/>
    </row>
    <row r="34" spans="1:30" s="33" customFormat="1" x14ac:dyDescent="0.2">
      <c r="A34" s="53" t="s">
        <v>62</v>
      </c>
      <c r="B34" s="52" t="s">
        <v>63</v>
      </c>
      <c r="C34" s="28">
        <v>124.060108</v>
      </c>
      <c r="D34" s="29">
        <v>150.95237</v>
      </c>
      <c r="E34" s="30">
        <v>21.676800410330131</v>
      </c>
      <c r="F34" s="28">
        <v>133.623189</v>
      </c>
      <c r="G34" s="29">
        <v>146.69963000000001</v>
      </c>
      <c r="H34" s="30">
        <v>9.7860566701487794</v>
      </c>
      <c r="I34" s="28">
        <v>928.43247439634149</v>
      </c>
      <c r="J34" s="29">
        <v>1028.9894391690013</v>
      </c>
      <c r="K34" s="31">
        <v>10.830832348689778</v>
      </c>
      <c r="L34" s="28">
        <v>1218.183438</v>
      </c>
      <c r="M34" s="29">
        <v>1076.8731290000001</v>
      </c>
      <c r="N34" s="30">
        <v>-11.600084567887547</v>
      </c>
      <c r="O34" s="28">
        <v>1245.2759639999999</v>
      </c>
      <c r="P34" s="29">
        <v>1046.5727300000001</v>
      </c>
      <c r="Q34" s="30">
        <v>-15.956562219488868</v>
      </c>
      <c r="R34" s="28">
        <v>978.24375738131573</v>
      </c>
      <c r="S34" s="29">
        <v>1028.9520241942478</v>
      </c>
      <c r="T34" s="30">
        <v>5.1836023925850849</v>
      </c>
      <c r="U34" s="28">
        <f>VLOOKUP(A34,'[1]12 meses'!$A$4:$J$600,3,FALSE)/1000000</f>
        <v>0</v>
      </c>
      <c r="V34" s="29">
        <f>VLOOKUP(A34,'[1]12 meses'!$A$4:$J$600,5,FALSE)/1000000</f>
        <v>0</v>
      </c>
      <c r="W34" s="30" t="e">
        <f t="shared" si="0"/>
        <v>#DIV/0!</v>
      </c>
      <c r="X34" s="28">
        <f>VLOOKUP(A34,'[1]12 meses'!$A$4:$J$600,4,FALSE)/1000000</f>
        <v>0</v>
      </c>
      <c r="Y34" s="29">
        <f>VLOOKUP(A34,'[1]12 meses'!$A$4:$J$600,6,FALSE)/1000000</f>
        <v>0</v>
      </c>
      <c r="Z34" s="30" t="e">
        <f t="shared" si="1"/>
        <v>#DIV/0!</v>
      </c>
      <c r="AA34" s="28" t="e">
        <f t="shared" si="2"/>
        <v>#DIV/0!</v>
      </c>
      <c r="AB34" s="29" t="e">
        <f t="shared" si="2"/>
        <v>#DIV/0!</v>
      </c>
      <c r="AC34" s="30" t="e">
        <f t="shared" si="3"/>
        <v>#DIV/0!</v>
      </c>
      <c r="AD34" s="32"/>
    </row>
    <row r="35" spans="1:30" s="33" customFormat="1" x14ac:dyDescent="0.2">
      <c r="A35" s="52" t="s">
        <v>64</v>
      </c>
      <c r="B35" s="47" t="s">
        <v>65</v>
      </c>
      <c r="C35" s="48">
        <v>19.258524999999999</v>
      </c>
      <c r="D35" s="49">
        <v>61.276308999999998</v>
      </c>
      <c r="E35" s="50">
        <v>218.17758109720242</v>
      </c>
      <c r="F35" s="48">
        <v>5.8384270000000003</v>
      </c>
      <c r="G35" s="49">
        <v>20.674306000000001</v>
      </c>
      <c r="H35" s="50">
        <v>254.1074676449667</v>
      </c>
      <c r="I35" s="48">
        <v>3298.581107548317</v>
      </c>
      <c r="J35" s="49">
        <v>2963.887107020666</v>
      </c>
      <c r="K35" s="51">
        <v>-10.146605149764332</v>
      </c>
      <c r="L35" s="48">
        <v>168.842083</v>
      </c>
      <c r="M35" s="49">
        <v>304.43082600000002</v>
      </c>
      <c r="N35" s="50">
        <v>80.305064111297426</v>
      </c>
      <c r="O35" s="48">
        <v>30.730629</v>
      </c>
      <c r="P35" s="49">
        <v>78.209376000000006</v>
      </c>
      <c r="Q35" s="50">
        <v>154.49975657836359</v>
      </c>
      <c r="R35" s="48">
        <v>5494.2605632966388</v>
      </c>
      <c r="S35" s="49">
        <v>3892.5106115154272</v>
      </c>
      <c r="T35" s="50">
        <v>-29.153148696321342</v>
      </c>
      <c r="U35" s="48">
        <f>VLOOKUP(A35,'[1]12 meses'!$A$4:$J$600,3,FALSE)/1000000</f>
        <v>0</v>
      </c>
      <c r="V35" s="49">
        <f>VLOOKUP(A35,'[1]12 meses'!$A$4:$J$600,5,FALSE)/1000000</f>
        <v>0</v>
      </c>
      <c r="W35" s="50" t="e">
        <f t="shared" si="0"/>
        <v>#DIV/0!</v>
      </c>
      <c r="X35" s="48">
        <f>VLOOKUP(A35,'[1]12 meses'!$A$4:$J$600,4,FALSE)/1000000</f>
        <v>0</v>
      </c>
      <c r="Y35" s="49">
        <f>VLOOKUP(A35,'[1]12 meses'!$A$4:$J$600,6,FALSE)/1000000</f>
        <v>0</v>
      </c>
      <c r="Z35" s="50" t="e">
        <f t="shared" si="1"/>
        <v>#DIV/0!</v>
      </c>
      <c r="AA35" s="48" t="e">
        <f t="shared" si="2"/>
        <v>#DIV/0!</v>
      </c>
      <c r="AB35" s="49" t="e">
        <f t="shared" si="2"/>
        <v>#DIV/0!</v>
      </c>
      <c r="AC35" s="50" t="e">
        <f t="shared" si="3"/>
        <v>#DIV/0!</v>
      </c>
      <c r="AD35" s="32"/>
    </row>
    <row r="36" spans="1:30" s="33" customFormat="1" x14ac:dyDescent="0.2">
      <c r="A36" s="53" t="s">
        <v>66</v>
      </c>
      <c r="B36" s="52" t="s">
        <v>67</v>
      </c>
      <c r="C36" s="28">
        <v>32.462682000000001</v>
      </c>
      <c r="D36" s="29">
        <v>28.891048999999999</v>
      </c>
      <c r="E36" s="30">
        <v>-11.002273318020983</v>
      </c>
      <c r="F36" s="28">
        <v>7.965039</v>
      </c>
      <c r="G36" s="29">
        <v>6.9036369999999998</v>
      </c>
      <c r="H36" s="30">
        <v>-13.325760237959916</v>
      </c>
      <c r="I36" s="28">
        <v>4075.6463339350885</v>
      </c>
      <c r="J36" s="29">
        <v>4184.9026824556386</v>
      </c>
      <c r="K36" s="31">
        <v>2.6807122004391726</v>
      </c>
      <c r="L36" s="28">
        <v>354.84842600000002</v>
      </c>
      <c r="M36" s="29">
        <v>345.60778900000003</v>
      </c>
      <c r="N36" s="30">
        <v>-2.6041082115438208</v>
      </c>
      <c r="O36" s="28">
        <v>88.843615</v>
      </c>
      <c r="P36" s="29">
        <v>84.704532</v>
      </c>
      <c r="Q36" s="30">
        <v>-4.6588412684468121</v>
      </c>
      <c r="R36" s="28">
        <v>3994.0791018015198</v>
      </c>
      <c r="S36" s="29">
        <v>4080.156997975032</v>
      </c>
      <c r="T36" s="30">
        <v>2.1551374917609278</v>
      </c>
      <c r="U36" s="28">
        <f>VLOOKUP(A36,'[1]12 meses'!$A$4:$J$600,3,FALSE)/1000000</f>
        <v>0</v>
      </c>
      <c r="V36" s="29">
        <f>VLOOKUP(A36,'[1]12 meses'!$A$4:$J$600,5,FALSE)/1000000</f>
        <v>0</v>
      </c>
      <c r="W36" s="30" t="e">
        <f t="shared" si="0"/>
        <v>#DIV/0!</v>
      </c>
      <c r="X36" s="28">
        <f>VLOOKUP(A36,'[1]12 meses'!$A$4:$J$600,4,FALSE)/1000000</f>
        <v>0</v>
      </c>
      <c r="Y36" s="29">
        <f>VLOOKUP(A36,'[1]12 meses'!$A$4:$J$600,6,FALSE)/1000000</f>
        <v>0</v>
      </c>
      <c r="Z36" s="30" t="e">
        <f t="shared" si="1"/>
        <v>#DIV/0!</v>
      </c>
      <c r="AA36" s="28" t="e">
        <f t="shared" si="2"/>
        <v>#DIV/0!</v>
      </c>
      <c r="AB36" s="29" t="e">
        <f t="shared" si="2"/>
        <v>#DIV/0!</v>
      </c>
      <c r="AC36" s="30" t="e">
        <f t="shared" si="3"/>
        <v>#DIV/0!</v>
      </c>
      <c r="AD36" s="32"/>
    </row>
    <row r="37" spans="1:30" s="33" customFormat="1" x14ac:dyDescent="0.2">
      <c r="A37" s="52" t="s">
        <v>68</v>
      </c>
      <c r="B37" s="47" t="s">
        <v>69</v>
      </c>
      <c r="C37" s="48">
        <v>44.170534000000004</v>
      </c>
      <c r="D37" s="49">
        <v>40.316291999999997</v>
      </c>
      <c r="E37" s="50">
        <v>-8.7258216076808282</v>
      </c>
      <c r="F37" s="48">
        <v>6.2498420000000001</v>
      </c>
      <c r="G37" s="49">
        <v>6.9443580000000003</v>
      </c>
      <c r="H37" s="50">
        <v>11.112536924933458</v>
      </c>
      <c r="I37" s="48">
        <v>7067.4641054925869</v>
      </c>
      <c r="J37" s="49">
        <v>5805.6183163368014</v>
      </c>
      <c r="K37" s="51">
        <v>-17.854293567265845</v>
      </c>
      <c r="L37" s="48">
        <v>367.79516000000001</v>
      </c>
      <c r="M37" s="49">
        <v>374.930003</v>
      </c>
      <c r="N37" s="50">
        <v>1.9398958376722453</v>
      </c>
      <c r="O37" s="48">
        <v>50.861798999999998</v>
      </c>
      <c r="P37" s="49">
        <v>62.024202000000002</v>
      </c>
      <c r="Q37" s="50">
        <v>21.946535945376233</v>
      </c>
      <c r="R37" s="48">
        <v>7231.2652566614879</v>
      </c>
      <c r="S37" s="49">
        <v>6044.8984575408158</v>
      </c>
      <c r="T37" s="50">
        <v>-16.406074967693705</v>
      </c>
      <c r="U37" s="48">
        <f>VLOOKUP(A37,'[1]12 meses'!$A$4:$J$600,3,FALSE)/1000000</f>
        <v>0</v>
      </c>
      <c r="V37" s="49">
        <f>VLOOKUP(A37,'[1]12 meses'!$A$4:$J$600,5,FALSE)/1000000</f>
        <v>0</v>
      </c>
      <c r="W37" s="50" t="e">
        <f>(V37/U37-1)*100</f>
        <v>#DIV/0!</v>
      </c>
      <c r="X37" s="48">
        <f>VLOOKUP(A37,'[1]12 meses'!$A$4:$J$600,4,FALSE)/1000000</f>
        <v>0</v>
      </c>
      <c r="Y37" s="49">
        <f>VLOOKUP(A37,'[1]12 meses'!$A$4:$J$600,6,FALSE)/1000000</f>
        <v>0</v>
      </c>
      <c r="Z37" s="50" t="e">
        <f>(Y37/X37-1)*100</f>
        <v>#DIV/0!</v>
      </c>
      <c r="AA37" s="48" t="e">
        <f>U37/X37*1000</f>
        <v>#DIV/0!</v>
      </c>
      <c r="AB37" s="49" t="e">
        <f>V37/Y37*1000</f>
        <v>#DIV/0!</v>
      </c>
      <c r="AC37" s="50" t="e">
        <f>(AB37/AA37-1)*100</f>
        <v>#DIV/0!</v>
      </c>
      <c r="AD37" s="32"/>
    </row>
    <row r="38" spans="1:30" s="33" customFormat="1" x14ac:dyDescent="0.2">
      <c r="A38" s="53" t="s">
        <v>70</v>
      </c>
      <c r="B38" s="52" t="s">
        <v>71</v>
      </c>
      <c r="C38" s="28">
        <v>8.6794419999999999</v>
      </c>
      <c r="D38" s="29">
        <v>8.9790480000000006</v>
      </c>
      <c r="E38" s="30">
        <v>3.4519039357599368</v>
      </c>
      <c r="F38" s="28">
        <v>3.58548</v>
      </c>
      <c r="G38" s="29">
        <v>2.9978820000000002</v>
      </c>
      <c r="H38" s="30">
        <v>-16.388266006225106</v>
      </c>
      <c r="I38" s="28">
        <v>2420.7196804890837</v>
      </c>
      <c r="J38" s="29">
        <v>2995.130562176897</v>
      </c>
      <c r="K38" s="31">
        <v>23.728930132536409</v>
      </c>
      <c r="L38" s="28">
        <v>97.854354999999998</v>
      </c>
      <c r="M38" s="29">
        <v>102.31017900000001</v>
      </c>
      <c r="N38" s="30">
        <v>4.553526513970696</v>
      </c>
      <c r="O38" s="28">
        <v>38.831783000000001</v>
      </c>
      <c r="P38" s="29">
        <v>36.198802000000001</v>
      </c>
      <c r="Q38" s="30">
        <v>-6.7804792790483015</v>
      </c>
      <c r="R38" s="28">
        <v>2519.9552387280282</v>
      </c>
      <c r="S38" s="29">
        <v>2826.3415734034515</v>
      </c>
      <c r="T38" s="30">
        <v>12.158403846493515</v>
      </c>
      <c r="U38" s="28">
        <f>VLOOKUP(A38,'[1]12 meses'!$A$4:$J$600,3,FALSE)/1000000</f>
        <v>0</v>
      </c>
      <c r="V38" s="29">
        <f>VLOOKUP(A38,'[1]12 meses'!$A$4:$J$600,5,FALSE)/1000000</f>
        <v>0</v>
      </c>
      <c r="W38" s="30" t="e">
        <f t="shared" si="0"/>
        <v>#DIV/0!</v>
      </c>
      <c r="X38" s="28">
        <f>VLOOKUP(A38,'[1]12 meses'!$A$4:$J$600,4,FALSE)/1000000</f>
        <v>0</v>
      </c>
      <c r="Y38" s="29">
        <f>VLOOKUP(A38,'[1]12 meses'!$A$4:$J$600,6,FALSE)/1000000</f>
        <v>0</v>
      </c>
      <c r="Z38" s="30" t="e">
        <f t="shared" si="1"/>
        <v>#DIV/0!</v>
      </c>
      <c r="AA38" s="28" t="e">
        <f t="shared" si="2"/>
        <v>#DIV/0!</v>
      </c>
      <c r="AB38" s="29" t="e">
        <f t="shared" si="2"/>
        <v>#DIV/0!</v>
      </c>
      <c r="AC38" s="30" t="e">
        <f t="shared" si="3"/>
        <v>#DIV/0!</v>
      </c>
      <c r="AD38" s="32"/>
    </row>
    <row r="39" spans="1:30" s="33" customFormat="1" ht="9.75" thickBot="1" x14ac:dyDescent="0.25">
      <c r="A39" s="52" t="s">
        <v>72</v>
      </c>
      <c r="B39" s="55" t="s">
        <v>72</v>
      </c>
      <c r="C39" s="56">
        <v>611.24565600000096</v>
      </c>
      <c r="D39" s="57">
        <v>600.11049000000094</v>
      </c>
      <c r="E39" s="58">
        <v>-1.8217169955642154</v>
      </c>
      <c r="F39" s="59" t="s">
        <v>73</v>
      </c>
      <c r="G39" s="60" t="s">
        <v>73</v>
      </c>
      <c r="H39" s="61" t="s">
        <v>73</v>
      </c>
      <c r="I39" s="59" t="s">
        <v>73</v>
      </c>
      <c r="J39" s="60" t="s">
        <v>73</v>
      </c>
      <c r="K39" s="62" t="s">
        <v>73</v>
      </c>
      <c r="L39" s="56">
        <v>5703.7488680000097</v>
      </c>
      <c r="M39" s="57">
        <v>6738.5856799999892</v>
      </c>
      <c r="N39" s="58">
        <v>18.14309914319281</v>
      </c>
      <c r="O39" s="59" t="s">
        <v>73</v>
      </c>
      <c r="P39" s="60" t="s">
        <v>73</v>
      </c>
      <c r="Q39" s="61" t="s">
        <v>73</v>
      </c>
      <c r="R39" s="59" t="s">
        <v>73</v>
      </c>
      <c r="S39" s="60" t="s">
        <v>73</v>
      </c>
      <c r="T39" s="61" t="s">
        <v>73</v>
      </c>
      <c r="U39" s="56">
        <f>U66-SUM(U6,U10,U23,U17,U26,U31,U33,U21,U32,U29,U34,U35,U36,U37,U38)</f>
        <v>0</v>
      </c>
      <c r="V39" s="57">
        <f>V66-SUM(V6,V10,V23,V17,V26,V31,V33,V21,V32,V29,V34,V35,V36,V37,V38)</f>
        <v>0</v>
      </c>
      <c r="W39" s="58" t="e">
        <f>(V39/U39-1)*100</f>
        <v>#DIV/0!</v>
      </c>
      <c r="X39" s="59" t="s">
        <v>73</v>
      </c>
      <c r="Y39" s="60" t="s">
        <v>73</v>
      </c>
      <c r="Z39" s="61" t="s">
        <v>73</v>
      </c>
      <c r="AA39" s="59" t="s">
        <v>73</v>
      </c>
      <c r="AB39" s="60" t="s">
        <v>73</v>
      </c>
      <c r="AC39" s="61" t="s">
        <v>73</v>
      </c>
      <c r="AD39" s="32"/>
    </row>
    <row r="40" spans="1:30" s="33" customFormat="1" x14ac:dyDescent="0.2">
      <c r="A40" s="52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  <c r="AD40" s="32"/>
    </row>
    <row r="41" spans="1:30" s="33" customFormat="1" x14ac:dyDescent="0.2">
      <c r="A41" s="53" t="s">
        <v>37</v>
      </c>
      <c r="B41" s="47" t="s">
        <v>38</v>
      </c>
      <c r="C41" s="48">
        <v>363.09402899999998</v>
      </c>
      <c r="D41" s="49">
        <v>366.81006100000002</v>
      </c>
      <c r="E41" s="50">
        <v>1.0234351719400125</v>
      </c>
      <c r="F41" s="48">
        <v>1128.8733580000001</v>
      </c>
      <c r="G41" s="49">
        <v>970.13757799999996</v>
      </c>
      <c r="H41" s="50">
        <v>-14.061433806997513</v>
      </c>
      <c r="I41" s="48">
        <v>321.6428365740561</v>
      </c>
      <c r="J41" s="49">
        <v>378.10107485600361</v>
      </c>
      <c r="K41" s="51">
        <v>17.553084310319591</v>
      </c>
      <c r="L41" s="48">
        <v>3902.869385</v>
      </c>
      <c r="M41" s="49">
        <v>4438.9202290000003</v>
      </c>
      <c r="N41" s="50">
        <v>13.734788206344239</v>
      </c>
      <c r="O41" s="48">
        <v>12557.279022999999</v>
      </c>
      <c r="P41" s="49">
        <v>11654.616145</v>
      </c>
      <c r="Q41" s="50">
        <v>-7.1883636283519348</v>
      </c>
      <c r="R41" s="48">
        <v>310.80534069932486</v>
      </c>
      <c r="S41" s="49">
        <v>380.87228045724714</v>
      </c>
      <c r="T41" s="50">
        <v>22.543673027068568</v>
      </c>
      <c r="U41" s="48">
        <f>VLOOKUP(A41,'[1]12 meses'!$A$4:$J$600,7,FALSE)/1000000</f>
        <v>0</v>
      </c>
      <c r="V41" s="49">
        <f>VLOOKUP(A41,'[1]12 meses'!$A$4:$J$600,9,FALSE)/1000000</f>
        <v>0</v>
      </c>
      <c r="W41" s="50" t="e">
        <f>(V41/U41-1)*100</f>
        <v>#DIV/0!</v>
      </c>
      <c r="X41" s="48">
        <f>VLOOKUP(A41,'[1]12 meses'!$A$4:$J$600,8,FALSE)/1000000</f>
        <v>0</v>
      </c>
      <c r="Y41" s="49">
        <f>VLOOKUP(A41,'[1]12 meses'!$A$4:$J$600,10,FALSE)/1000000</f>
        <v>0</v>
      </c>
      <c r="Z41" s="50" t="e">
        <f>(Y41/X41-1)*100</f>
        <v>#DIV/0!</v>
      </c>
      <c r="AA41" s="48" t="e">
        <f>U41/X41*1000</f>
        <v>#DIV/0!</v>
      </c>
      <c r="AB41" s="49" t="e">
        <f>V41/Y41*1000</f>
        <v>#DIV/0!</v>
      </c>
      <c r="AC41" s="50" t="e">
        <f>(AB41/AA41-1)*100</f>
        <v>#DIV/0!</v>
      </c>
      <c r="AD41" s="32"/>
    </row>
    <row r="42" spans="1:30" x14ac:dyDescent="0.2">
      <c r="A42" s="54" t="s">
        <v>75</v>
      </c>
      <c r="B42" s="42" t="s">
        <v>76</v>
      </c>
      <c r="C42" s="43">
        <v>126.412019</v>
      </c>
      <c r="D42" s="44">
        <v>170.32063099999999</v>
      </c>
      <c r="E42" s="45">
        <v>34.734523146885252</v>
      </c>
      <c r="F42" s="43">
        <v>443.498197</v>
      </c>
      <c r="G42" s="44">
        <v>498.571597</v>
      </c>
      <c r="H42" s="45">
        <v>12.417953527779503</v>
      </c>
      <c r="I42" s="43">
        <v>285.03389609045018</v>
      </c>
      <c r="J42" s="44">
        <v>341.61719605539417</v>
      </c>
      <c r="K42" s="46">
        <v>19.851428458525632</v>
      </c>
      <c r="L42" s="43">
        <v>1668.368774</v>
      </c>
      <c r="M42" s="44">
        <v>2049.649919</v>
      </c>
      <c r="N42" s="45">
        <v>22.853529204209377</v>
      </c>
      <c r="O42" s="43">
        <v>6223.7334220000002</v>
      </c>
      <c r="P42" s="44">
        <v>5715.6322</v>
      </c>
      <c r="Q42" s="45">
        <v>-8.16392971144837</v>
      </c>
      <c r="R42" s="43">
        <v>268.0655903581212</v>
      </c>
      <c r="S42" s="44">
        <v>358.6042361158228</v>
      </c>
      <c r="T42" s="45">
        <v>33.774810723281149</v>
      </c>
      <c r="U42" s="43">
        <f>VLOOKUP(A42,'[1]12 meses'!$A$4:$J$600,7,FALSE)/1000000</f>
        <v>0</v>
      </c>
      <c r="V42" s="44">
        <f>VLOOKUP(A42,'[1]12 meses'!$A$4:$J$600,9,FALSE)/1000000</f>
        <v>0</v>
      </c>
      <c r="W42" s="45" t="e">
        <f t="shared" ref="W42:W57" si="4">(V42/U42-1)*100</f>
        <v>#DIV/0!</v>
      </c>
      <c r="X42" s="43">
        <f>VLOOKUP(A42,'[1]12 meses'!$A$4:$J$600,8,FALSE)/1000000</f>
        <v>0</v>
      </c>
      <c r="Y42" s="44">
        <f>VLOOKUP(A42,'[1]12 meses'!$A$4:$J$600,10,FALSE)/1000000</f>
        <v>0</v>
      </c>
      <c r="Z42" s="45" t="e">
        <f t="shared" ref="Z42:Z57" si="5">(Y42/X42-1)*100</f>
        <v>#DIV/0!</v>
      </c>
      <c r="AA42" s="43" t="e">
        <f t="shared" ref="AA42:AB57" si="6">U42/X42*1000</f>
        <v>#DIV/0!</v>
      </c>
      <c r="AB42" s="44" t="e">
        <f t="shared" si="6"/>
        <v>#DIV/0!</v>
      </c>
      <c r="AC42" s="45" t="e">
        <f t="shared" ref="AC42:AC57" si="7">(AB42/AA42-1)*100</f>
        <v>#DIV/0!</v>
      </c>
      <c r="AD42" s="40"/>
    </row>
    <row r="43" spans="1:30" x14ac:dyDescent="0.2">
      <c r="A43" s="34" t="s">
        <v>77</v>
      </c>
      <c r="B43" s="35" t="s">
        <v>78</v>
      </c>
      <c r="C43" s="36">
        <v>82.012078000000002</v>
      </c>
      <c r="D43" s="37">
        <v>63.008847000000003</v>
      </c>
      <c r="E43" s="38">
        <v>-23.171258994315448</v>
      </c>
      <c r="F43" s="36">
        <v>158.44582600000001</v>
      </c>
      <c r="G43" s="37">
        <v>106.67756300000001</v>
      </c>
      <c r="H43" s="38">
        <v>-32.672531872187029</v>
      </c>
      <c r="I43" s="36">
        <v>517.60327217455381</v>
      </c>
      <c r="J43" s="37">
        <v>590.64760412646467</v>
      </c>
      <c r="K43" s="39">
        <v>14.112030560594647</v>
      </c>
      <c r="L43" s="36">
        <v>693.08382800000004</v>
      </c>
      <c r="M43" s="37">
        <v>738.81859599999996</v>
      </c>
      <c r="N43" s="38">
        <v>6.5987354129982467</v>
      </c>
      <c r="O43" s="36">
        <v>1427.423082</v>
      </c>
      <c r="P43" s="37">
        <v>1282.352112</v>
      </c>
      <c r="Q43" s="38">
        <v>-10.163137462842286</v>
      </c>
      <c r="R43" s="36">
        <v>485.54898455817465</v>
      </c>
      <c r="S43" s="37">
        <v>576.14331437230078</v>
      </c>
      <c r="T43" s="38">
        <v>18.658123628157199</v>
      </c>
      <c r="U43" s="36">
        <f>VLOOKUP(A43,'[1]12 meses'!$A$4:$J$600,7,FALSE)/1000000</f>
        <v>0</v>
      </c>
      <c r="V43" s="37">
        <f>VLOOKUP(A43,'[1]12 meses'!$A$4:$J$600,9,FALSE)/1000000</f>
        <v>0</v>
      </c>
      <c r="W43" s="38" t="e">
        <f t="shared" si="4"/>
        <v>#DIV/0!</v>
      </c>
      <c r="X43" s="36">
        <f>VLOOKUP(A43,'[1]12 meses'!$A$4:$J$600,8,FALSE)/1000000</f>
        <v>0</v>
      </c>
      <c r="Y43" s="37">
        <f>VLOOKUP(A43,'[1]12 meses'!$A$4:$J$600,10,FALSE)/1000000</f>
        <v>0</v>
      </c>
      <c r="Z43" s="38" t="e">
        <f t="shared" si="5"/>
        <v>#DIV/0!</v>
      </c>
      <c r="AA43" s="36" t="e">
        <f t="shared" si="6"/>
        <v>#DIV/0!</v>
      </c>
      <c r="AB43" s="37" t="e">
        <f t="shared" si="6"/>
        <v>#DIV/0!</v>
      </c>
      <c r="AC43" s="38" t="e">
        <f t="shared" si="7"/>
        <v>#DIV/0!</v>
      </c>
      <c r="AD43" s="40"/>
    </row>
    <row r="44" spans="1:30" x14ac:dyDescent="0.2">
      <c r="A44" s="54" t="s">
        <v>79</v>
      </c>
      <c r="B44" s="42" t="s">
        <v>80</v>
      </c>
      <c r="C44" s="43">
        <v>16.311858999999998</v>
      </c>
      <c r="D44" s="44">
        <v>27.987126</v>
      </c>
      <c r="E44" s="45">
        <v>71.575330561648443</v>
      </c>
      <c r="F44" s="43">
        <v>42.335819000000001</v>
      </c>
      <c r="G44" s="44">
        <v>62.510432000000002</v>
      </c>
      <c r="H44" s="45">
        <v>47.653768077570447</v>
      </c>
      <c r="I44" s="43">
        <v>385.29688063906355</v>
      </c>
      <c r="J44" s="44">
        <v>447.71928627848865</v>
      </c>
      <c r="K44" s="46">
        <v>16.201118871216824</v>
      </c>
      <c r="L44" s="43">
        <v>314.19133299999999</v>
      </c>
      <c r="M44" s="44">
        <v>348.03756299999998</v>
      </c>
      <c r="N44" s="45">
        <v>10.772490022823122</v>
      </c>
      <c r="O44" s="43">
        <v>744.60560799999996</v>
      </c>
      <c r="P44" s="44">
        <v>876.93300399999998</v>
      </c>
      <c r="Q44" s="45">
        <v>17.771474533401577</v>
      </c>
      <c r="R44" s="43">
        <v>421.95671053823168</v>
      </c>
      <c r="S44" s="44">
        <v>396.88044743723663</v>
      </c>
      <c r="T44" s="45">
        <v>-5.9428520686420017</v>
      </c>
      <c r="U44" s="43">
        <f>VLOOKUP(A44,'[1]12 meses'!$A$4:$J$600,7,FALSE)/1000000</f>
        <v>0</v>
      </c>
      <c r="V44" s="44">
        <f>VLOOKUP(A44,'[1]12 meses'!$A$4:$J$600,9,FALSE)/1000000</f>
        <v>0</v>
      </c>
      <c r="W44" s="45" t="e">
        <f t="shared" si="4"/>
        <v>#DIV/0!</v>
      </c>
      <c r="X44" s="43">
        <f>VLOOKUP(A44,'[1]12 meses'!$A$4:$J$600,8,FALSE)/1000000</f>
        <v>0</v>
      </c>
      <c r="Y44" s="44">
        <f>VLOOKUP(A44,'[1]12 meses'!$A$4:$J$600,10,FALSE)/1000000</f>
        <v>0</v>
      </c>
      <c r="Z44" s="45" t="e">
        <f t="shared" si="5"/>
        <v>#DIV/0!</v>
      </c>
      <c r="AA44" s="43" t="e">
        <f t="shared" si="6"/>
        <v>#DIV/0!</v>
      </c>
      <c r="AB44" s="44" t="e">
        <f t="shared" si="6"/>
        <v>#DIV/0!</v>
      </c>
      <c r="AC44" s="45" t="e">
        <f t="shared" si="7"/>
        <v>#DIV/0!</v>
      </c>
      <c r="AD44" s="40"/>
    </row>
    <row r="45" spans="1:30" s="33" customFormat="1" x14ac:dyDescent="0.2">
      <c r="A45" s="53" t="s">
        <v>29</v>
      </c>
      <c r="B45" s="47" t="s">
        <v>81</v>
      </c>
      <c r="C45" s="48">
        <v>127.30056500000001</v>
      </c>
      <c r="D45" s="49">
        <v>134.289242</v>
      </c>
      <c r="E45" s="50">
        <v>5.4899025782014332</v>
      </c>
      <c r="F45" s="48">
        <v>90.668210999999999</v>
      </c>
      <c r="G45" s="49">
        <v>97.362468000000007</v>
      </c>
      <c r="H45" s="50">
        <v>7.3832459316970578</v>
      </c>
      <c r="I45" s="48">
        <v>1404.026434358565</v>
      </c>
      <c r="J45" s="49">
        <v>1379.2711376215318</v>
      </c>
      <c r="K45" s="51">
        <v>-1.7631645766229997</v>
      </c>
      <c r="L45" s="48">
        <v>1609.9557460000001</v>
      </c>
      <c r="M45" s="49">
        <v>1689.303635</v>
      </c>
      <c r="N45" s="50">
        <v>4.9285757821072362</v>
      </c>
      <c r="O45" s="48">
        <v>1378.066421</v>
      </c>
      <c r="P45" s="49">
        <v>1156.5145889999999</v>
      </c>
      <c r="Q45" s="50">
        <v>-16.077006784566304</v>
      </c>
      <c r="R45" s="48">
        <v>1168.2715154119555</v>
      </c>
      <c r="S45" s="49">
        <v>1460.6851059792382</v>
      </c>
      <c r="T45" s="50">
        <v>25.029591726729027</v>
      </c>
      <c r="U45" s="48">
        <f>VLOOKUP(A45,'[1]12 meses'!$A$4:$J$600,7,FALSE)/1000000</f>
        <v>0</v>
      </c>
      <c r="V45" s="49">
        <f>VLOOKUP(A45,'[1]12 meses'!$A$4:$J$600,9,FALSE)/1000000</f>
        <v>0</v>
      </c>
      <c r="W45" s="50" t="e">
        <f t="shared" si="4"/>
        <v>#DIV/0!</v>
      </c>
      <c r="X45" s="48">
        <f>VLOOKUP(A45,'[1]12 meses'!$A$4:$J$600,8,FALSE)/1000000</f>
        <v>0</v>
      </c>
      <c r="Y45" s="49">
        <f>VLOOKUP(A45,'[1]12 meses'!$A$4:$J$600,10,FALSE)/1000000</f>
        <v>0</v>
      </c>
      <c r="Z45" s="50" t="e">
        <f t="shared" si="5"/>
        <v>#DIV/0!</v>
      </c>
      <c r="AA45" s="48" t="e">
        <f t="shared" si="6"/>
        <v>#DIV/0!</v>
      </c>
      <c r="AB45" s="49" t="e">
        <f t="shared" si="6"/>
        <v>#DIV/0!</v>
      </c>
      <c r="AC45" s="50" t="e">
        <f t="shared" si="7"/>
        <v>#DIV/0!</v>
      </c>
      <c r="AD45" s="32"/>
    </row>
    <row r="46" spans="1:30" x14ac:dyDescent="0.2">
      <c r="A46" s="54" t="s">
        <v>35</v>
      </c>
      <c r="B46" s="42" t="s">
        <v>36</v>
      </c>
      <c r="C46" s="43">
        <v>66.081559999999996</v>
      </c>
      <c r="D46" s="44">
        <v>79.231347999999997</v>
      </c>
      <c r="E46" s="45">
        <v>19.899330463748143</v>
      </c>
      <c r="F46" s="43">
        <v>44.358026000000002</v>
      </c>
      <c r="G46" s="44">
        <v>51.506976000000002</v>
      </c>
      <c r="H46" s="45">
        <v>16.116474614988508</v>
      </c>
      <c r="I46" s="43">
        <v>1489.7317567738473</v>
      </c>
      <c r="J46" s="44">
        <v>1538.2644090773256</v>
      </c>
      <c r="K46" s="46">
        <v>3.2578114873901942</v>
      </c>
      <c r="L46" s="43">
        <v>862.71856000000002</v>
      </c>
      <c r="M46" s="44">
        <v>907.47512099999994</v>
      </c>
      <c r="N46" s="45">
        <v>5.1878518760509751</v>
      </c>
      <c r="O46" s="43">
        <v>785.91684699999996</v>
      </c>
      <c r="P46" s="44">
        <v>591.26875700000005</v>
      </c>
      <c r="Q46" s="45">
        <v>-24.767008207421714</v>
      </c>
      <c r="R46" s="43">
        <v>1097.7224413666247</v>
      </c>
      <c r="S46" s="44">
        <v>1534.7929520314565</v>
      </c>
      <c r="T46" s="45">
        <v>39.816122381600835</v>
      </c>
      <c r="U46" s="43">
        <f>VLOOKUP(A46,'[1]12 meses'!$A$4:$J$600,7,FALSE)/1000000</f>
        <v>0</v>
      </c>
      <c r="V46" s="44">
        <f>VLOOKUP(A46,'[1]12 meses'!$A$4:$J$600,9,FALSE)/1000000</f>
        <v>0</v>
      </c>
      <c r="W46" s="45" t="e">
        <f t="shared" si="4"/>
        <v>#DIV/0!</v>
      </c>
      <c r="X46" s="43">
        <f>VLOOKUP(A46,'[1]12 meses'!$A$4:$J$600,8,FALSE)/1000000</f>
        <v>0</v>
      </c>
      <c r="Y46" s="44">
        <f>VLOOKUP(A46,'[1]12 meses'!$A$4:$J$600,10,FALSE)/1000000</f>
        <v>0</v>
      </c>
      <c r="Z46" s="45" t="e">
        <f t="shared" si="5"/>
        <v>#DIV/0!</v>
      </c>
      <c r="AA46" s="43" t="e">
        <f t="shared" si="6"/>
        <v>#DIV/0!</v>
      </c>
      <c r="AB46" s="44" t="e">
        <f t="shared" si="6"/>
        <v>#DIV/0!</v>
      </c>
      <c r="AC46" s="45" t="e">
        <f t="shared" si="7"/>
        <v>#DIV/0!</v>
      </c>
      <c r="AD46" s="40"/>
    </row>
    <row r="47" spans="1:30" x14ac:dyDescent="0.2">
      <c r="A47" s="34" t="s">
        <v>82</v>
      </c>
      <c r="B47" s="35" t="s">
        <v>83</v>
      </c>
      <c r="C47" s="36">
        <v>37.614710000000002</v>
      </c>
      <c r="D47" s="37">
        <v>24.312168</v>
      </c>
      <c r="E47" s="38">
        <v>-35.365265344329387</v>
      </c>
      <c r="F47" s="36">
        <v>21.619112999999999</v>
      </c>
      <c r="G47" s="37">
        <v>15.906331</v>
      </c>
      <c r="H47" s="38">
        <v>-26.424682640772534</v>
      </c>
      <c r="I47" s="36">
        <v>1739.8822051580009</v>
      </c>
      <c r="J47" s="37">
        <v>1528.4585741362985</v>
      </c>
      <c r="K47" s="39">
        <v>-12.151606033725882</v>
      </c>
      <c r="L47" s="36">
        <v>420.04819300000003</v>
      </c>
      <c r="M47" s="37">
        <v>459.86419899999999</v>
      </c>
      <c r="N47" s="38">
        <v>9.4789137683541913</v>
      </c>
      <c r="O47" s="36">
        <v>233.98471599999999</v>
      </c>
      <c r="P47" s="37">
        <v>251.42659</v>
      </c>
      <c r="Q47" s="38">
        <v>7.4542791931760277</v>
      </c>
      <c r="R47" s="36">
        <v>1795.1950032496998</v>
      </c>
      <c r="S47" s="37">
        <v>1829.0197508545139</v>
      </c>
      <c r="T47" s="38">
        <v>1.8841823614472952</v>
      </c>
      <c r="U47" s="36">
        <f>VLOOKUP(A47,'[1]12 meses'!$A$4:$J$600,7,FALSE)/1000000</f>
        <v>0</v>
      </c>
      <c r="V47" s="37">
        <f>VLOOKUP(A47,'[1]12 meses'!$A$4:$J$600,9,FALSE)/1000000</f>
        <v>0</v>
      </c>
      <c r="W47" s="38" t="e">
        <f t="shared" si="4"/>
        <v>#DIV/0!</v>
      </c>
      <c r="X47" s="36">
        <f>VLOOKUP(A47,'[1]12 meses'!$A$4:$J$600,8,FALSE)/1000000</f>
        <v>0</v>
      </c>
      <c r="Y47" s="37">
        <f>VLOOKUP(A47,'[1]12 meses'!$A$4:$J$600,10,FALSE)/1000000</f>
        <v>0</v>
      </c>
      <c r="Z47" s="38" t="e">
        <f t="shared" si="5"/>
        <v>#DIV/0!</v>
      </c>
      <c r="AA47" s="36" t="e">
        <f t="shared" si="6"/>
        <v>#DIV/0!</v>
      </c>
      <c r="AB47" s="37" t="e">
        <f t="shared" si="6"/>
        <v>#DIV/0!</v>
      </c>
      <c r="AC47" s="38" t="e">
        <f>(AB47/AA47-1)*100</f>
        <v>#DIV/0!</v>
      </c>
      <c r="AD47" s="40"/>
    </row>
    <row r="48" spans="1:30" s="33" customFormat="1" x14ac:dyDescent="0.2">
      <c r="A48" s="52" t="s">
        <v>68</v>
      </c>
      <c r="B48" s="52" t="s">
        <v>69</v>
      </c>
      <c r="C48" s="28">
        <v>117.986998</v>
      </c>
      <c r="D48" s="29">
        <v>131.412823</v>
      </c>
      <c r="E48" s="30">
        <v>11.37907161600975</v>
      </c>
      <c r="F48" s="28">
        <v>31.600763000000001</v>
      </c>
      <c r="G48" s="29">
        <v>31.404558999999999</v>
      </c>
      <c r="H48" s="30">
        <v>-0.62088374258558732</v>
      </c>
      <c r="I48" s="28">
        <v>3733.675607769344</v>
      </c>
      <c r="J48" s="29">
        <v>4184.5141974450271</v>
      </c>
      <c r="K48" s="31">
        <v>12.074926614876258</v>
      </c>
      <c r="L48" s="28">
        <v>1180.5991039999999</v>
      </c>
      <c r="M48" s="29">
        <v>1390.928971</v>
      </c>
      <c r="N48" s="30">
        <v>17.815519788841062</v>
      </c>
      <c r="O48" s="28">
        <v>316.40973500000001</v>
      </c>
      <c r="P48" s="29">
        <v>299.529293</v>
      </c>
      <c r="Q48" s="30">
        <v>-5.3349945127320497</v>
      </c>
      <c r="R48" s="28">
        <v>3731.2350835223192</v>
      </c>
      <c r="S48" s="29">
        <v>4643.7160020939918</v>
      </c>
      <c r="T48" s="30">
        <v>24.455197760155123</v>
      </c>
      <c r="U48" s="28">
        <f>VLOOKUP(A48,'[1]12 meses'!$A$4:$J$600,7,FALSE)/1000000</f>
        <v>0</v>
      </c>
      <c r="V48" s="29">
        <f>VLOOKUP(A48,'[1]12 meses'!$A$4:$J$600,9,FALSE)/1000000</f>
        <v>0</v>
      </c>
      <c r="W48" s="30" t="e">
        <f>(V48/U48-1)*100</f>
        <v>#DIV/0!</v>
      </c>
      <c r="X48" s="28">
        <f>VLOOKUP(A48,'[1]12 meses'!$A$4:$J$600,8,FALSE)/1000000</f>
        <v>0</v>
      </c>
      <c r="Y48" s="29">
        <f>VLOOKUP(A48,'[1]12 meses'!$A$4:$J$600,10,FALSE)/1000000</f>
        <v>0</v>
      </c>
      <c r="Z48" s="30" t="e">
        <f>(Y48/X48-1)*100</f>
        <v>#DIV/0!</v>
      </c>
      <c r="AA48" s="28" t="e">
        <f t="shared" si="6"/>
        <v>#DIV/0!</v>
      </c>
      <c r="AB48" s="29" t="e">
        <f t="shared" si="6"/>
        <v>#DIV/0!</v>
      </c>
      <c r="AC48" s="30" t="e">
        <f>(AB48/AA48-1)*100</f>
        <v>#DIV/0!</v>
      </c>
      <c r="AD48" s="32"/>
    </row>
    <row r="49" spans="1:30" x14ac:dyDescent="0.2">
      <c r="A49" s="34" t="s">
        <v>84</v>
      </c>
      <c r="B49" s="35" t="s">
        <v>85</v>
      </c>
      <c r="C49" s="36">
        <v>52.806193999999998</v>
      </c>
      <c r="D49" s="37">
        <v>68.484913000000006</v>
      </c>
      <c r="E49" s="38">
        <v>29.691060484306075</v>
      </c>
      <c r="F49" s="36">
        <v>8.0333520000000007</v>
      </c>
      <c r="G49" s="37">
        <v>9.0505519999999997</v>
      </c>
      <c r="H49" s="38">
        <v>12.662211241334864</v>
      </c>
      <c r="I49" s="36">
        <v>6573.3698710077679</v>
      </c>
      <c r="J49" s="37">
        <v>7566.9321606019175</v>
      </c>
      <c r="K49" s="39">
        <v>15.114960957488698</v>
      </c>
      <c r="L49" s="36">
        <v>610.20323599999995</v>
      </c>
      <c r="M49" s="37">
        <v>746.21612200000004</v>
      </c>
      <c r="N49" s="38">
        <v>22.289768060161542</v>
      </c>
      <c r="O49" s="36">
        <v>92.371032</v>
      </c>
      <c r="P49" s="37">
        <v>93.306500999999997</v>
      </c>
      <c r="Q49" s="38">
        <v>1.0127298350417924</v>
      </c>
      <c r="R49" s="36">
        <v>6606.0021501113033</v>
      </c>
      <c r="S49" s="37">
        <v>7997.4719232050084</v>
      </c>
      <c r="T49" s="38">
        <v>21.063719651836021</v>
      </c>
      <c r="U49" s="36">
        <f>VLOOKUP(A49,'[1]12 meses'!$A$4:$J$600,7,FALSE)/1000000</f>
        <v>0</v>
      </c>
      <c r="V49" s="37">
        <f>VLOOKUP(A49,'[1]12 meses'!$A$4:$J$600,9,FALSE)/1000000</f>
        <v>0</v>
      </c>
      <c r="W49" s="38" t="e">
        <f>(V49/U49-1)*100</f>
        <v>#DIV/0!</v>
      </c>
      <c r="X49" s="36">
        <f>VLOOKUP(A49,'[1]12 meses'!$A$4:$J$600,8,FALSE)/1000000</f>
        <v>0</v>
      </c>
      <c r="Y49" s="37">
        <f>VLOOKUP(A49,'[1]12 meses'!$A$4:$J$600,10,FALSE)/1000000</f>
        <v>0</v>
      </c>
      <c r="Z49" s="38" t="e">
        <f>(Y49/X49-1)*100</f>
        <v>#DIV/0!</v>
      </c>
      <c r="AA49" s="36" t="e">
        <f t="shared" si="6"/>
        <v>#DIV/0!</v>
      </c>
      <c r="AB49" s="37" t="e">
        <f t="shared" si="6"/>
        <v>#DIV/0!</v>
      </c>
      <c r="AC49" s="38" t="e">
        <f>(AB49/AA49-1)*100</f>
        <v>#DIV/0!</v>
      </c>
      <c r="AD49" s="40"/>
    </row>
    <row r="50" spans="1:30" s="33" customFormat="1" x14ac:dyDescent="0.2">
      <c r="A50" s="52" t="s">
        <v>86</v>
      </c>
      <c r="B50" s="52" t="s">
        <v>87</v>
      </c>
      <c r="C50" s="28">
        <v>78.403735999999995</v>
      </c>
      <c r="D50" s="29">
        <v>97.616737999999998</v>
      </c>
      <c r="E50" s="30">
        <v>24.505212353656212</v>
      </c>
      <c r="F50" s="28">
        <v>78.268645000000006</v>
      </c>
      <c r="G50" s="29">
        <v>93.428201999999999</v>
      </c>
      <c r="H50" s="30">
        <v>19.368620729284359</v>
      </c>
      <c r="I50" s="28">
        <v>1001.7259912957479</v>
      </c>
      <c r="J50" s="29">
        <v>1044.8316023463665</v>
      </c>
      <c r="K50" s="31">
        <v>4.3031339333484686</v>
      </c>
      <c r="L50" s="28">
        <v>871.28960300000006</v>
      </c>
      <c r="M50" s="29">
        <v>938.92872999999997</v>
      </c>
      <c r="N50" s="30">
        <v>7.7631050304177496</v>
      </c>
      <c r="O50" s="28">
        <v>1042.6424440000001</v>
      </c>
      <c r="P50" s="29">
        <v>1036.259378</v>
      </c>
      <c r="Q50" s="30">
        <v>-0.61220085914708289</v>
      </c>
      <c r="R50" s="28">
        <v>835.65522199286181</v>
      </c>
      <c r="S50" s="29">
        <v>906.07501358602906</v>
      </c>
      <c r="T50" s="30">
        <v>8.4268954156991871</v>
      </c>
      <c r="U50" s="28">
        <f>VLOOKUP(A50,'[1]12 meses'!$A$4:$J$600,7,FALSE)/1000000</f>
        <v>0</v>
      </c>
      <c r="V50" s="29">
        <f>VLOOKUP(A50,'[1]12 meses'!$A$4:$J$600,9,FALSE)/1000000</f>
        <v>0</v>
      </c>
      <c r="W50" s="30" t="e">
        <f>(V50/U50-1)*100</f>
        <v>#DIV/0!</v>
      </c>
      <c r="X50" s="28">
        <f>VLOOKUP(A50,'[1]12 meses'!$A$4:$J$600,8,FALSE)/1000000</f>
        <v>0</v>
      </c>
      <c r="Y50" s="29">
        <f>VLOOKUP(A50,'[1]12 meses'!$A$4:$J$600,10,FALSE)/1000000</f>
        <v>0</v>
      </c>
      <c r="Z50" s="30" t="e">
        <f>(Y50/X50-1)*100</f>
        <v>#DIV/0!</v>
      </c>
      <c r="AA50" s="28" t="e">
        <f t="shared" si="6"/>
        <v>#DIV/0!</v>
      </c>
      <c r="AB50" s="29" t="e">
        <f t="shared" si="6"/>
        <v>#DIV/0!</v>
      </c>
      <c r="AC50" s="30" t="e">
        <f>(AB50/AA50-1)*100</f>
        <v>#DIV/0!</v>
      </c>
      <c r="AD50" s="32"/>
    </row>
    <row r="51" spans="1:30" s="33" customFormat="1" x14ac:dyDescent="0.2">
      <c r="A51" s="53" t="s">
        <v>88</v>
      </c>
      <c r="B51" s="47" t="s">
        <v>89</v>
      </c>
      <c r="C51" s="48">
        <v>148.831031</v>
      </c>
      <c r="D51" s="49">
        <v>100.86528</v>
      </c>
      <c r="E51" s="50">
        <v>-32.228326766076087</v>
      </c>
      <c r="F51" s="48">
        <v>85.961770999999999</v>
      </c>
      <c r="G51" s="49">
        <v>43.342258999999999</v>
      </c>
      <c r="H51" s="50">
        <v>-49.579611383297348</v>
      </c>
      <c r="I51" s="48">
        <v>1731.3630148452851</v>
      </c>
      <c r="J51" s="49">
        <v>2327.1809621182874</v>
      </c>
      <c r="K51" s="51">
        <v>34.413230626059367</v>
      </c>
      <c r="L51" s="48">
        <v>1414.7064370000001</v>
      </c>
      <c r="M51" s="49">
        <v>1650.4259709999999</v>
      </c>
      <c r="N51" s="50">
        <v>16.662081109905902</v>
      </c>
      <c r="O51" s="48">
        <v>876.90480200000002</v>
      </c>
      <c r="P51" s="49">
        <v>747.24890000000005</v>
      </c>
      <c r="Q51" s="50">
        <v>-14.785630287835961</v>
      </c>
      <c r="R51" s="48">
        <v>1613.29534719551</v>
      </c>
      <c r="S51" s="49">
        <v>2208.6696561212734</v>
      </c>
      <c r="T51" s="50">
        <v>36.904235170623842</v>
      </c>
      <c r="U51" s="48">
        <f>VLOOKUP(A51,'[1]12 meses'!$A$4:$J$600,7,FALSE)/1000000</f>
        <v>0</v>
      </c>
      <c r="V51" s="49">
        <f>VLOOKUP(A51,'[1]12 meses'!$A$4:$J$600,9,FALSE)/1000000</f>
        <v>0</v>
      </c>
      <c r="W51" s="50" t="e">
        <f t="shared" si="4"/>
        <v>#DIV/0!</v>
      </c>
      <c r="X51" s="48">
        <f>VLOOKUP(A51,'[1]12 meses'!$A$4:$J$600,8,FALSE)/1000000</f>
        <v>0</v>
      </c>
      <c r="Y51" s="49">
        <f>VLOOKUP(A51,'[1]12 meses'!$A$4:$J$600,10,FALSE)/1000000</f>
        <v>0</v>
      </c>
      <c r="Z51" s="50" t="e">
        <f t="shared" si="5"/>
        <v>#DIV/0!</v>
      </c>
      <c r="AA51" s="48" t="e">
        <f t="shared" si="6"/>
        <v>#DIV/0!</v>
      </c>
      <c r="AB51" s="49" t="e">
        <f t="shared" si="6"/>
        <v>#DIV/0!</v>
      </c>
      <c r="AC51" s="50" t="e">
        <f t="shared" si="7"/>
        <v>#DIV/0!</v>
      </c>
      <c r="AD51" s="32"/>
    </row>
    <row r="52" spans="1:30" x14ac:dyDescent="0.2">
      <c r="A52" s="54" t="s">
        <v>90</v>
      </c>
      <c r="B52" s="42" t="s">
        <v>91</v>
      </c>
      <c r="C52" s="43">
        <v>85.881906000000001</v>
      </c>
      <c r="D52" s="44">
        <v>26.422857</v>
      </c>
      <c r="E52" s="45">
        <v>-69.233499545294208</v>
      </c>
      <c r="F52" s="43">
        <v>63.507148999999998</v>
      </c>
      <c r="G52" s="44">
        <v>23.588238</v>
      </c>
      <c r="H52" s="45">
        <v>-62.857350122897195</v>
      </c>
      <c r="I52" s="43">
        <v>1352.3187129688345</v>
      </c>
      <c r="J52" s="44">
        <v>1120.1708665140652</v>
      </c>
      <c r="K52" s="46">
        <v>-17.166651931120569</v>
      </c>
      <c r="L52" s="43">
        <v>687.46833000000004</v>
      </c>
      <c r="M52" s="44">
        <v>798.81688999999994</v>
      </c>
      <c r="N52" s="45">
        <v>16.196900299392691</v>
      </c>
      <c r="O52" s="43">
        <v>613.23067700000001</v>
      </c>
      <c r="P52" s="44">
        <v>503.87944599999997</v>
      </c>
      <c r="Q52" s="45">
        <v>-17.831989673928206</v>
      </c>
      <c r="R52" s="43">
        <v>1121.0599139677417</v>
      </c>
      <c r="S52" s="44">
        <v>1585.3333497552508</v>
      </c>
      <c r="T52" s="45">
        <v>41.413793322099664</v>
      </c>
      <c r="U52" s="43">
        <f>VLOOKUP(A52,'[1]12 meses'!$A$4:$J$600,7,FALSE)/1000000</f>
        <v>0</v>
      </c>
      <c r="V52" s="44">
        <f>VLOOKUP(A52,'[1]12 meses'!$A$4:$J$600,9,FALSE)/1000000</f>
        <v>0</v>
      </c>
      <c r="W52" s="45" t="e">
        <f t="shared" si="4"/>
        <v>#DIV/0!</v>
      </c>
      <c r="X52" s="43">
        <f>VLOOKUP(A52,'[1]12 meses'!$A$4:$J$600,8,FALSE)/1000000</f>
        <v>0</v>
      </c>
      <c r="Y52" s="44">
        <f>VLOOKUP(A52,'[1]12 meses'!$A$4:$J$600,10,FALSE)/1000000</f>
        <v>0</v>
      </c>
      <c r="Z52" s="45" t="e">
        <f t="shared" si="5"/>
        <v>#DIV/0!</v>
      </c>
      <c r="AA52" s="43" t="e">
        <f t="shared" si="6"/>
        <v>#DIV/0!</v>
      </c>
      <c r="AB52" s="44" t="e">
        <f t="shared" si="6"/>
        <v>#DIV/0!</v>
      </c>
      <c r="AC52" s="45" t="e">
        <f t="shared" si="7"/>
        <v>#DIV/0!</v>
      </c>
      <c r="AD52" s="40"/>
    </row>
    <row r="53" spans="1:30" x14ac:dyDescent="0.2">
      <c r="A53" s="34" t="s">
        <v>92</v>
      </c>
      <c r="B53" s="35" t="s">
        <v>93</v>
      </c>
      <c r="C53" s="36">
        <v>35.887008999999999</v>
      </c>
      <c r="D53" s="37">
        <v>52.013281999999997</v>
      </c>
      <c r="E53" s="38">
        <v>44.936241412595848</v>
      </c>
      <c r="F53" s="36">
        <v>7.4657109999999998</v>
      </c>
      <c r="G53" s="37">
        <v>9.7723949999999995</v>
      </c>
      <c r="H53" s="38">
        <v>30.897043831458237</v>
      </c>
      <c r="I53" s="36">
        <v>4806.9110899149464</v>
      </c>
      <c r="J53" s="37">
        <v>5322.4702849199193</v>
      </c>
      <c r="K53" s="39">
        <v>10.725374057503</v>
      </c>
      <c r="L53" s="36">
        <v>441.22248999999999</v>
      </c>
      <c r="M53" s="37">
        <v>540.65704100000005</v>
      </c>
      <c r="N53" s="38">
        <v>22.536147466100399</v>
      </c>
      <c r="O53" s="36">
        <v>97.661658000000003</v>
      </c>
      <c r="P53" s="37">
        <v>110.271486</v>
      </c>
      <c r="Q53" s="38">
        <v>12.911748846205317</v>
      </c>
      <c r="R53" s="36">
        <v>4517.8681074613742</v>
      </c>
      <c r="S53" s="37">
        <v>4902.9632284088393</v>
      </c>
      <c r="T53" s="38">
        <v>8.5238238874541405</v>
      </c>
      <c r="U53" s="36">
        <f>VLOOKUP(A53,'[1]12 meses'!$A$4:$J$600,7,FALSE)/1000000</f>
        <v>0</v>
      </c>
      <c r="V53" s="37">
        <f>VLOOKUP(A53,'[1]12 meses'!$A$4:$J$600,9,FALSE)/1000000</f>
        <v>0</v>
      </c>
      <c r="W53" s="38" t="e">
        <f t="shared" si="4"/>
        <v>#DIV/0!</v>
      </c>
      <c r="X53" s="36">
        <f>VLOOKUP(A53,'[1]12 meses'!$A$4:$J$600,8,FALSE)/1000000</f>
        <v>0</v>
      </c>
      <c r="Y53" s="37">
        <f>VLOOKUP(A53,'[1]12 meses'!$A$4:$J$600,10,FALSE)/1000000</f>
        <v>0</v>
      </c>
      <c r="Z53" s="38" t="e">
        <f t="shared" si="5"/>
        <v>#DIV/0!</v>
      </c>
      <c r="AA53" s="36" t="e">
        <f t="shared" si="6"/>
        <v>#DIV/0!</v>
      </c>
      <c r="AB53" s="37" t="e">
        <f t="shared" si="6"/>
        <v>#DIV/0!</v>
      </c>
      <c r="AC53" s="38" t="e">
        <f t="shared" si="7"/>
        <v>#DIV/0!</v>
      </c>
      <c r="AD53" s="40"/>
    </row>
    <row r="54" spans="1:30" s="33" customFormat="1" x14ac:dyDescent="0.2">
      <c r="A54" s="52" t="s">
        <v>53</v>
      </c>
      <c r="B54" s="52" t="s">
        <v>54</v>
      </c>
      <c r="C54" s="28">
        <v>57.202764000000002</v>
      </c>
      <c r="D54" s="29">
        <v>59.204858000000002</v>
      </c>
      <c r="E54" s="30">
        <v>3.4999952100216669</v>
      </c>
      <c r="F54" s="28">
        <v>6.976394</v>
      </c>
      <c r="G54" s="29">
        <v>5.6589650000000002</v>
      </c>
      <c r="H54" s="30">
        <v>-18.884096855768174</v>
      </c>
      <c r="I54" s="28">
        <v>8199.4743989516646</v>
      </c>
      <c r="J54" s="29">
        <v>10462.135390482181</v>
      </c>
      <c r="K54" s="31">
        <v>27.595195514236948</v>
      </c>
      <c r="L54" s="28">
        <v>632.54073500000004</v>
      </c>
      <c r="M54" s="29">
        <v>726.80699900000002</v>
      </c>
      <c r="N54" s="30">
        <v>14.902797366876296</v>
      </c>
      <c r="O54" s="28">
        <v>85.326560000000001</v>
      </c>
      <c r="P54" s="29">
        <v>68.834451000000001</v>
      </c>
      <c r="Q54" s="30">
        <v>-19.328224412187712</v>
      </c>
      <c r="R54" s="28">
        <v>7413.1751590595004</v>
      </c>
      <c r="S54" s="29">
        <v>10558.768007026016</v>
      </c>
      <c r="T54" s="30">
        <v>42.432463559455314</v>
      </c>
      <c r="U54" s="28">
        <f>VLOOKUP(A54,'[1]12 meses'!$A$4:$J$600,7,FALSE)/1000000</f>
        <v>0</v>
      </c>
      <c r="V54" s="29">
        <f>VLOOKUP(A54,'[1]12 meses'!$A$4:$J$600,9,FALSE)/1000000</f>
        <v>0</v>
      </c>
      <c r="W54" s="30" t="e">
        <f>(V54/U54-1)*100</f>
        <v>#DIV/0!</v>
      </c>
      <c r="X54" s="28">
        <f>VLOOKUP(A54,'[1]12 meses'!$A$4:$J$600,8,FALSE)/1000000</f>
        <v>0</v>
      </c>
      <c r="Y54" s="29">
        <f>VLOOKUP(A54,'[1]12 meses'!$A$4:$J$600,10,FALSE)/1000000</f>
        <v>0</v>
      </c>
      <c r="Z54" s="30" t="e">
        <f>(Y54/X54-1)*100</f>
        <v>#DIV/0!</v>
      </c>
      <c r="AA54" s="28" t="e">
        <f t="shared" si="6"/>
        <v>#DIV/0!</v>
      </c>
      <c r="AB54" s="29" t="e">
        <f t="shared" si="6"/>
        <v>#DIV/0!</v>
      </c>
      <c r="AC54" s="30" t="e">
        <f>(AB54/AA54-1)*100</f>
        <v>#DIV/0!</v>
      </c>
      <c r="AD54" s="32"/>
    </row>
    <row r="55" spans="1:30" s="33" customFormat="1" x14ac:dyDescent="0.2">
      <c r="A55" s="53" t="s">
        <v>41</v>
      </c>
      <c r="B55" s="47" t="s">
        <v>94</v>
      </c>
      <c r="C55" s="48">
        <v>56.905455000000003</v>
      </c>
      <c r="D55" s="49">
        <v>15.605164</v>
      </c>
      <c r="E55" s="50">
        <v>-72.577033256302045</v>
      </c>
      <c r="F55" s="48">
        <v>79.691243</v>
      </c>
      <c r="G55" s="49">
        <v>15.503888</v>
      </c>
      <c r="H55" s="50">
        <v>-80.545054366889474</v>
      </c>
      <c r="I55" s="48">
        <v>714.07412982628466</v>
      </c>
      <c r="J55" s="49">
        <v>1006.5322969309376</v>
      </c>
      <c r="K55" s="51">
        <v>40.9562753905957</v>
      </c>
      <c r="L55" s="48">
        <v>290.27613300000002</v>
      </c>
      <c r="M55" s="49">
        <v>279.43562800000001</v>
      </c>
      <c r="N55" s="50">
        <v>-3.7345491990552371</v>
      </c>
      <c r="O55" s="48">
        <v>394.43436500000001</v>
      </c>
      <c r="P55" s="49">
        <v>305.47743200000002</v>
      </c>
      <c r="Q55" s="50">
        <v>-22.553038196861973</v>
      </c>
      <c r="R55" s="48">
        <v>735.93012870468317</v>
      </c>
      <c r="S55" s="49">
        <v>914.75048146928236</v>
      </c>
      <c r="T55" s="50">
        <v>24.298550336475877</v>
      </c>
      <c r="U55" s="48">
        <f>VLOOKUP(A55,'[1]12 meses'!$A$4:$J$600,7,FALSE)/1000000</f>
        <v>0</v>
      </c>
      <c r="V55" s="49">
        <f>VLOOKUP(A55,'[1]12 meses'!$A$4:$J$600,9,FALSE)/1000000</f>
        <v>0</v>
      </c>
      <c r="W55" s="50" t="e">
        <f>(V55/U55-1)*100</f>
        <v>#DIV/0!</v>
      </c>
      <c r="X55" s="48">
        <f>VLOOKUP(A55,'[1]12 meses'!$A$4:$J$600,8,FALSE)/1000000</f>
        <v>0</v>
      </c>
      <c r="Y55" s="49">
        <f>VLOOKUP(A55,'[1]12 meses'!$A$4:$J$600,10,FALSE)/1000000</f>
        <v>0</v>
      </c>
      <c r="Z55" s="50" t="e">
        <f>(Y55/X55-1)*100</f>
        <v>#DIV/0!</v>
      </c>
      <c r="AA55" s="48" t="e">
        <f t="shared" si="6"/>
        <v>#DIV/0!</v>
      </c>
      <c r="AB55" s="49" t="e">
        <f t="shared" si="6"/>
        <v>#DIV/0!</v>
      </c>
      <c r="AC55" s="50" t="e">
        <f>(AB55/AA55-1)*100</f>
        <v>#DIV/0!</v>
      </c>
      <c r="AD55" s="32"/>
    </row>
    <row r="56" spans="1:30" x14ac:dyDescent="0.2">
      <c r="A56" s="54" t="s">
        <v>45</v>
      </c>
      <c r="B56" s="42" t="s">
        <v>46</v>
      </c>
      <c r="C56" s="43">
        <v>52.484096999999998</v>
      </c>
      <c r="D56" s="44">
        <v>9.5242839999999998</v>
      </c>
      <c r="E56" s="45">
        <v>-81.853009684057241</v>
      </c>
      <c r="F56" s="43">
        <v>75.620377000000005</v>
      </c>
      <c r="G56" s="44">
        <v>11.873621</v>
      </c>
      <c r="H56" s="45">
        <v>-84.298384283379065</v>
      </c>
      <c r="I56" s="43">
        <v>694.04701592535037</v>
      </c>
      <c r="J56" s="44">
        <v>802.13811776542298</v>
      </c>
      <c r="K56" s="46">
        <v>15.574031637605735</v>
      </c>
      <c r="L56" s="43">
        <v>226.484557</v>
      </c>
      <c r="M56" s="44">
        <v>204.147672</v>
      </c>
      <c r="N56" s="45">
        <v>-9.8624318125142612</v>
      </c>
      <c r="O56" s="43">
        <v>341.559662</v>
      </c>
      <c r="P56" s="44">
        <v>249.47056499999999</v>
      </c>
      <c r="Q56" s="45">
        <v>-26.961350313082345</v>
      </c>
      <c r="R56" s="43">
        <v>663.08929946183162</v>
      </c>
      <c r="S56" s="44">
        <v>818.32368480024888</v>
      </c>
      <c r="T56" s="45">
        <v>23.410781242346502</v>
      </c>
      <c r="U56" s="43">
        <f>VLOOKUP(A56,'[1]12 meses'!$A$4:$J$600,7,FALSE)/1000000</f>
        <v>0</v>
      </c>
      <c r="V56" s="44">
        <f>VLOOKUP(A56,'[1]12 meses'!$A$4:$J$600,9,FALSE)/1000000</f>
        <v>0</v>
      </c>
      <c r="W56" s="45" t="e">
        <f>(V56/U56-1)*100</f>
        <v>#DIV/0!</v>
      </c>
      <c r="X56" s="43">
        <f>VLOOKUP(A56,'[1]12 meses'!$A$4:$J$600,8,FALSE)/1000000</f>
        <v>0</v>
      </c>
      <c r="Y56" s="44">
        <f>VLOOKUP(A56,'[1]12 meses'!$A$4:$J$600,10,FALSE)/1000000</f>
        <v>0</v>
      </c>
      <c r="Z56" s="45" t="e">
        <f>(Y56/X56-1)*100</f>
        <v>#DIV/0!</v>
      </c>
      <c r="AA56" s="43" t="e">
        <f t="shared" si="6"/>
        <v>#DIV/0!</v>
      </c>
      <c r="AB56" s="44" t="e">
        <f t="shared" si="6"/>
        <v>#DIV/0!</v>
      </c>
      <c r="AC56" s="45" t="e">
        <f>(AB56/AA56-1)*100</f>
        <v>#DIV/0!</v>
      </c>
      <c r="AD56" s="40"/>
    </row>
    <row r="57" spans="1:30" s="33" customFormat="1" x14ac:dyDescent="0.2">
      <c r="A57" s="53" t="s">
        <v>70</v>
      </c>
      <c r="B57" s="47" t="s">
        <v>95</v>
      </c>
      <c r="C57" s="48">
        <v>40.327672999999997</v>
      </c>
      <c r="D57" s="49">
        <v>73.287907000000004</v>
      </c>
      <c r="E57" s="50">
        <v>81.731058471933181</v>
      </c>
      <c r="F57" s="48">
        <v>11.340662999999999</v>
      </c>
      <c r="G57" s="49">
        <v>18.921233000000001</v>
      </c>
      <c r="H57" s="50">
        <v>66.844151880714577</v>
      </c>
      <c r="I57" s="48">
        <v>3556.0242818254983</v>
      </c>
      <c r="J57" s="49">
        <v>3873.31560263541</v>
      </c>
      <c r="K57" s="51">
        <v>8.9226421324386749</v>
      </c>
      <c r="L57" s="48">
        <v>475.53179499999999</v>
      </c>
      <c r="M57" s="49">
        <v>704.22870799999998</v>
      </c>
      <c r="N57" s="50">
        <v>48.092875261894939</v>
      </c>
      <c r="O57" s="48">
        <v>137.678461</v>
      </c>
      <c r="P57" s="49">
        <v>170.18329900000001</v>
      </c>
      <c r="Q57" s="50">
        <v>23.60923979241749</v>
      </c>
      <c r="R57" s="48">
        <v>3453.9302048125014</v>
      </c>
      <c r="S57" s="49">
        <v>4138.0600337286915</v>
      </c>
      <c r="T57" s="50">
        <v>19.807285855486146</v>
      </c>
      <c r="U57" s="48">
        <f>VLOOKUP(A57,'[1]12 meses'!$A$4:$J$600,7,FALSE)/1000000</f>
        <v>0</v>
      </c>
      <c r="V57" s="49">
        <f>VLOOKUP(A57,'[1]12 meses'!$A$4:$J$600,9,FALSE)/1000000</f>
        <v>0</v>
      </c>
      <c r="W57" s="50" t="e">
        <f t="shared" si="4"/>
        <v>#DIV/0!</v>
      </c>
      <c r="X57" s="48">
        <f>VLOOKUP(A57,'[1]12 meses'!$A$4:$J$600,8,FALSE)/1000000</f>
        <v>0</v>
      </c>
      <c r="Y57" s="49">
        <f>VLOOKUP(A57,'[1]12 meses'!$A$4:$J$600,10,FALSE)/1000000</f>
        <v>0</v>
      </c>
      <c r="Z57" s="50" t="e">
        <f t="shared" si="5"/>
        <v>#DIV/0!</v>
      </c>
      <c r="AA57" s="48" t="e">
        <f t="shared" si="6"/>
        <v>#DIV/0!</v>
      </c>
      <c r="AB57" s="49" t="e">
        <f t="shared" si="6"/>
        <v>#DIV/0!</v>
      </c>
      <c r="AC57" s="50" t="e">
        <f t="shared" si="7"/>
        <v>#DIV/0!</v>
      </c>
      <c r="AD57" s="32"/>
    </row>
    <row r="58" spans="1:30" s="33" customFormat="1" x14ac:dyDescent="0.2">
      <c r="A58" s="54" t="s">
        <v>96</v>
      </c>
      <c r="B58" s="42" t="s">
        <v>97</v>
      </c>
      <c r="C58" s="43">
        <v>19.304054000000001</v>
      </c>
      <c r="D58" s="44">
        <v>52.966701</v>
      </c>
      <c r="E58" s="45">
        <v>174.38123100981792</v>
      </c>
      <c r="F58" s="43">
        <v>5.7424809999999997</v>
      </c>
      <c r="G58" s="44">
        <v>13.60704</v>
      </c>
      <c r="H58" s="45">
        <v>136.95402736204093</v>
      </c>
      <c r="I58" s="43">
        <v>3361.6226157300307</v>
      </c>
      <c r="J58" s="44">
        <v>3892.5953770989136</v>
      </c>
      <c r="K58" s="46">
        <v>15.795132948127598</v>
      </c>
      <c r="L58" s="43">
        <v>246.40078299999999</v>
      </c>
      <c r="M58" s="44">
        <v>440.32539700000001</v>
      </c>
      <c r="N58" s="45">
        <v>78.702921167259461</v>
      </c>
      <c r="O58" s="43">
        <v>75.762842000000006</v>
      </c>
      <c r="P58" s="44">
        <v>106.463748</v>
      </c>
      <c r="Q58" s="45">
        <v>40.522379031135067</v>
      </c>
      <c r="R58" s="43">
        <v>3252.2642564015746</v>
      </c>
      <c r="S58" s="44">
        <v>4135.9186133480853</v>
      </c>
      <c r="T58" s="45">
        <v>27.170435342305744</v>
      </c>
      <c r="U58" s="43">
        <f>VLOOKUP(A58,'[1]12 meses'!$A$4:$J$600,7,FALSE)/1000000</f>
        <v>0</v>
      </c>
      <c r="V58" s="44">
        <f>VLOOKUP(A58,'[1]12 meses'!$A$4:$J$600,9,FALSE)/1000000</f>
        <v>0</v>
      </c>
      <c r="W58" s="45" t="e">
        <f>(V58/U58-1)*100</f>
        <v>#DIV/0!</v>
      </c>
      <c r="X58" s="43">
        <f>VLOOKUP(A58,'[1]12 meses'!$A$4:$J$600,8,FALSE)/1000000</f>
        <v>0</v>
      </c>
      <c r="Y58" s="44">
        <f>VLOOKUP(A58,'[1]12 meses'!$A$4:$J$600,10,FALSE)/1000000</f>
        <v>0</v>
      </c>
      <c r="Z58" s="45" t="e">
        <f>(Y58/X58-1)*100</f>
        <v>#DIV/0!</v>
      </c>
      <c r="AA58" s="43" t="e">
        <f>U58/X58*1000</f>
        <v>#DIV/0!</v>
      </c>
      <c r="AB58" s="44" t="e">
        <f>V58/Y58*1000</f>
        <v>#DIV/0!</v>
      </c>
      <c r="AC58" s="45" t="e">
        <f>(AB58/AA58-1)*100</f>
        <v>#DIV/0!</v>
      </c>
      <c r="AD58" s="32"/>
    </row>
    <row r="59" spans="1:30" s="33" customFormat="1" ht="9.75" thickBot="1" x14ac:dyDescent="0.25">
      <c r="A59" s="63" t="s">
        <v>72</v>
      </c>
      <c r="B59" s="64" t="s">
        <v>72</v>
      </c>
      <c r="C59" s="56">
        <v>631.10723700000017</v>
      </c>
      <c r="D59" s="57">
        <v>634.53867699999989</v>
      </c>
      <c r="E59" s="58">
        <v>0.54371742214702756</v>
      </c>
      <c r="F59" s="56" t="s">
        <v>73</v>
      </c>
      <c r="G59" s="57" t="s">
        <v>73</v>
      </c>
      <c r="H59" s="58" t="s">
        <v>73</v>
      </c>
      <c r="I59" s="56" t="s">
        <v>73</v>
      </c>
      <c r="J59" s="57" t="s">
        <v>73</v>
      </c>
      <c r="K59" s="65" t="s">
        <v>73</v>
      </c>
      <c r="L59" s="56">
        <v>6944.8278489999993</v>
      </c>
      <c r="M59" s="57">
        <v>7367.3628429999972</v>
      </c>
      <c r="N59" s="58">
        <v>6.0841680051268554</v>
      </c>
      <c r="O59" s="56" t="s">
        <v>73</v>
      </c>
      <c r="P59" s="57" t="s">
        <v>73</v>
      </c>
      <c r="Q59" s="58" t="s">
        <v>73</v>
      </c>
      <c r="R59" s="56" t="s">
        <v>73</v>
      </c>
      <c r="S59" s="57" t="s">
        <v>73</v>
      </c>
      <c r="T59" s="58" t="s">
        <v>73</v>
      </c>
      <c r="U59" s="56">
        <f>X66-SUM(U41,U45,U48,U51,U57)</f>
        <v>0</v>
      </c>
      <c r="V59" s="57">
        <f>Y66-SUM(V41,V45,V48,V51,V57)</f>
        <v>0</v>
      </c>
      <c r="W59" s="58" t="e">
        <f>(V59/U59-1)*100</f>
        <v>#DIV/0!</v>
      </c>
      <c r="X59" s="56" t="s">
        <v>73</v>
      </c>
      <c r="Y59" s="57" t="s">
        <v>73</v>
      </c>
      <c r="Z59" s="58" t="s">
        <v>73</v>
      </c>
      <c r="AA59" s="56" t="s">
        <v>73</v>
      </c>
      <c r="AB59" s="57" t="s">
        <v>73</v>
      </c>
      <c r="AC59" s="58" t="s">
        <v>73</v>
      </c>
      <c r="AD59" s="32"/>
    </row>
    <row r="60" spans="1:30" s="33" customFormat="1" ht="2.1" customHeight="1" x14ac:dyDescent="0.2">
      <c r="A60" s="66"/>
      <c r="B60" s="66"/>
      <c r="C60" s="67"/>
      <c r="D60" s="67"/>
      <c r="E60" s="68"/>
      <c r="F60" s="69"/>
      <c r="G60" s="69"/>
      <c r="H60" s="70"/>
      <c r="I60" s="69"/>
      <c r="J60" s="69"/>
      <c r="K60" s="71"/>
      <c r="L60" s="67"/>
      <c r="M60" s="67"/>
      <c r="N60" s="68"/>
      <c r="O60" s="69"/>
      <c r="P60" s="69"/>
      <c r="Q60" s="70"/>
      <c r="R60" s="69"/>
      <c r="S60" s="69"/>
      <c r="T60" s="71"/>
      <c r="U60" s="29"/>
      <c r="V60" s="29"/>
      <c r="W60" s="30"/>
      <c r="X60" s="72"/>
      <c r="Y60" s="72"/>
      <c r="Z60" s="71"/>
      <c r="AA60" s="72"/>
      <c r="AB60" s="72"/>
      <c r="AC60" s="71"/>
    </row>
    <row r="61" spans="1:30" s="73" customFormat="1" ht="9" customHeight="1" x14ac:dyDescent="0.2">
      <c r="C61" s="74" t="str">
        <f>C2</f>
        <v>Dezembro</v>
      </c>
      <c r="D61" s="74"/>
      <c r="E61" s="74"/>
      <c r="F61" s="74"/>
      <c r="G61" s="74"/>
      <c r="H61" s="74"/>
      <c r="I61" s="74"/>
      <c r="J61" s="74"/>
      <c r="K61" s="75"/>
      <c r="L61" s="74" t="str">
        <f>L2</f>
        <v>Janeiro - Dezembro</v>
      </c>
      <c r="M61" s="74"/>
      <c r="N61" s="74"/>
      <c r="O61" s="74"/>
      <c r="P61" s="74"/>
      <c r="Q61" s="74"/>
      <c r="R61" s="74"/>
      <c r="S61" s="74"/>
      <c r="T61" s="75"/>
      <c r="U61" s="74" t="str">
        <f>U2</f>
        <v>Acumulado 12 meses</v>
      </c>
      <c r="V61" s="74"/>
      <c r="W61" s="74"/>
      <c r="X61" s="74"/>
      <c r="Y61" s="74"/>
      <c r="Z61" s="74"/>
      <c r="AA61" s="74"/>
      <c r="AB61" s="74"/>
      <c r="AC61" s="75"/>
    </row>
    <row r="62" spans="1:30" x14ac:dyDescent="0.2">
      <c r="A62" s="40"/>
      <c r="B62" s="40"/>
      <c r="C62" s="6" t="s">
        <v>98</v>
      </c>
      <c r="D62" s="6"/>
      <c r="E62" s="12"/>
      <c r="F62" s="76" t="s">
        <v>99</v>
      </c>
      <c r="G62" s="76"/>
      <c r="H62" s="76"/>
      <c r="I62" s="76" t="s">
        <v>100</v>
      </c>
      <c r="J62" s="77"/>
      <c r="K62" s="40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T62" s="40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  <c r="AC62" s="40"/>
    </row>
    <row r="63" spans="1:30" ht="27" x14ac:dyDescent="0.2">
      <c r="A63" s="78"/>
      <c r="B63" s="79"/>
      <c r="C63" s="80" t="str">
        <f>$C$4</f>
        <v>2021</v>
      </c>
      <c r="D63" s="14" t="str">
        <f>$D$4</f>
        <v>2022</v>
      </c>
      <c r="E63" s="15" t="s">
        <v>7</v>
      </c>
      <c r="F63" s="80" t="str">
        <f>$C$4</f>
        <v>2021</v>
      </c>
      <c r="G63" s="14" t="str">
        <f>$D$4</f>
        <v>2022</v>
      </c>
      <c r="H63" s="15" t="s">
        <v>7</v>
      </c>
      <c r="I63" s="80" t="str">
        <f>$C$4</f>
        <v>2021</v>
      </c>
      <c r="J63" s="81" t="str">
        <f>$D$4</f>
        <v>2022</v>
      </c>
      <c r="K63" s="82"/>
      <c r="L63" s="80" t="str">
        <f>$C$4</f>
        <v>2021</v>
      </c>
      <c r="M63" s="14" t="str">
        <f>$D$4</f>
        <v>2022</v>
      </c>
      <c r="N63" s="15" t="s">
        <v>7</v>
      </c>
      <c r="O63" s="80" t="str">
        <f>$C$4</f>
        <v>2021</v>
      </c>
      <c r="P63" s="14" t="str">
        <f>$D$4</f>
        <v>2022</v>
      </c>
      <c r="Q63" s="15" t="s">
        <v>7</v>
      </c>
      <c r="R63" s="80" t="str">
        <f>$C$4</f>
        <v>2021</v>
      </c>
      <c r="S63" s="14" t="str">
        <f>$D$4</f>
        <v>2022</v>
      </c>
      <c r="T63" s="40"/>
      <c r="U63" s="80" t="str">
        <f>$U$4</f>
        <v>Janeiro/20 - Dezembro/21</v>
      </c>
      <c r="V63" s="14" t="str">
        <f>$V$4</f>
        <v>Janeiro/21 - Dezembro/22</v>
      </c>
      <c r="W63" s="15" t="s">
        <v>7</v>
      </c>
      <c r="X63" s="80" t="str">
        <f>$U$4</f>
        <v>Janeiro/20 - Dezembro/21</v>
      </c>
      <c r="Y63" s="14" t="str">
        <f>$V$4</f>
        <v>Janeiro/21 - Dezembro/22</v>
      </c>
      <c r="Z63" s="15" t="s">
        <v>7</v>
      </c>
      <c r="AA63" s="80" t="str">
        <f>$U$4</f>
        <v>Janeiro/20 - Dezembro/21</v>
      </c>
      <c r="AB63" s="14" t="str">
        <f>$V$4</f>
        <v>Janeiro/21 - Dezembro/22</v>
      </c>
      <c r="AC63" s="40"/>
    </row>
    <row r="64" spans="1:30" x14ac:dyDescent="0.2">
      <c r="A64" s="83"/>
      <c r="B64" s="84" t="s">
        <v>101</v>
      </c>
      <c r="C64" s="85">
        <v>24432.406778</v>
      </c>
      <c r="D64" s="85">
        <v>26645.287801999999</v>
      </c>
      <c r="E64" s="38">
        <v>9.0571552942241063</v>
      </c>
      <c r="F64" s="85">
        <v>20419.466048999999</v>
      </c>
      <c r="G64" s="85">
        <v>21869.290354000001</v>
      </c>
      <c r="H64" s="38">
        <v>7.1002067415519177</v>
      </c>
      <c r="I64" s="86">
        <v>4012.9407290000017</v>
      </c>
      <c r="J64" s="86">
        <v>4775.9974479999983</v>
      </c>
      <c r="K64" s="82"/>
      <c r="L64" s="85">
        <v>280814.57746</v>
      </c>
      <c r="M64" s="85">
        <v>334463.079195</v>
      </c>
      <c r="N64" s="38">
        <v>19.104599989166093</v>
      </c>
      <c r="O64" s="85">
        <v>219408.04918</v>
      </c>
      <c r="P64" s="85">
        <v>272701.73385999998</v>
      </c>
      <c r="Q64" s="38">
        <v>24.289758228641102</v>
      </c>
      <c r="R64" s="86">
        <v>61406.528279999999</v>
      </c>
      <c r="S64" s="86">
        <v>61761.34533500002</v>
      </c>
      <c r="T64" s="40"/>
      <c r="U64" s="85">
        <f>[1]TOTAIS!N35/1000000</f>
        <v>0</v>
      </c>
      <c r="V64" s="85">
        <f>[1]TOTAIS!O35/1000000</f>
        <v>0</v>
      </c>
      <c r="W64" s="38" t="e">
        <f>(V64/U64-1)*100</f>
        <v>#DIV/0!</v>
      </c>
      <c r="X64" s="85">
        <f>[1]TOTAIS!P35/1000000</f>
        <v>0</v>
      </c>
      <c r="Y64" s="85">
        <f>[1]TOTAIS!Q35/1000000</f>
        <v>0</v>
      </c>
      <c r="Z64" s="38" t="e">
        <f>(Y64/X64-1)*100</f>
        <v>#DIV/0!</v>
      </c>
      <c r="AA64" s="86">
        <f t="shared" ref="AA64:AB66" si="8">U64-X64</f>
        <v>0</v>
      </c>
      <c r="AB64" s="86">
        <f t="shared" si="8"/>
        <v>0</v>
      </c>
      <c r="AC64" s="40"/>
    </row>
    <row r="65" spans="1:29" x14ac:dyDescent="0.2">
      <c r="A65" s="87"/>
      <c r="B65" s="88" t="s">
        <v>72</v>
      </c>
      <c r="C65" s="82">
        <v>14621.530816</v>
      </c>
      <c r="D65" s="82">
        <v>15326.057131999998</v>
      </c>
      <c r="E65" s="45">
        <v>4.8184169281991318</v>
      </c>
      <c r="F65" s="82">
        <v>18990.818515999999</v>
      </c>
      <c r="G65" s="82">
        <v>20428.086364000003</v>
      </c>
      <c r="H65" s="45">
        <v>7.5682248597609858</v>
      </c>
      <c r="I65" s="89">
        <v>-4369.2876999999989</v>
      </c>
      <c r="J65" s="89">
        <v>-5102.0292320000044</v>
      </c>
      <c r="K65" s="82"/>
      <c r="L65" s="82">
        <v>160293.129915</v>
      </c>
      <c r="M65" s="82">
        <v>175371.682489</v>
      </c>
      <c r="N65" s="45">
        <v>9.4068614057232658</v>
      </c>
      <c r="O65" s="82">
        <v>203879.55886399999</v>
      </c>
      <c r="P65" s="82">
        <v>255460.56350299998</v>
      </c>
      <c r="Q65" s="45">
        <v>25.299743106373729</v>
      </c>
      <c r="R65" s="89">
        <v>-43586.428948999994</v>
      </c>
      <c r="S65" s="89">
        <v>-80088.881013999984</v>
      </c>
      <c r="T65" s="40"/>
      <c r="U65" s="82">
        <f>U64-U66</f>
        <v>0</v>
      </c>
      <c r="V65" s="82">
        <f>V64-V66</f>
        <v>0</v>
      </c>
      <c r="W65" s="45" t="e">
        <f>(V65/U65-1)*100</f>
        <v>#DIV/0!</v>
      </c>
      <c r="X65" s="82">
        <f>X64-X66</f>
        <v>0</v>
      </c>
      <c r="Y65" s="82">
        <f>Y64-Y66</f>
        <v>0</v>
      </c>
      <c r="Z65" s="45" t="e">
        <f>(Y65/X65-1)*100</f>
        <v>#DIV/0!</v>
      </c>
      <c r="AA65" s="89">
        <f t="shared" si="8"/>
        <v>0</v>
      </c>
      <c r="AB65" s="89">
        <f t="shared" si="8"/>
        <v>0</v>
      </c>
      <c r="AC65" s="40"/>
    </row>
    <row r="66" spans="1:29" x14ac:dyDescent="0.2">
      <c r="A66" s="87"/>
      <c r="B66" s="84" t="s">
        <v>102</v>
      </c>
      <c r="C66" s="85">
        <v>9810.8759620000001</v>
      </c>
      <c r="D66" s="85">
        <v>11319.230670000001</v>
      </c>
      <c r="E66" s="38">
        <v>15.37431228202497</v>
      </c>
      <c r="F66" s="85">
        <v>1428.6475330000001</v>
      </c>
      <c r="G66" s="85">
        <v>1441.20399</v>
      </c>
      <c r="H66" s="38">
        <v>0.87890516799709051</v>
      </c>
      <c r="I66" s="86">
        <v>8382.2284290000007</v>
      </c>
      <c r="J66" s="86">
        <v>9878.0266800000009</v>
      </c>
      <c r="K66" s="82"/>
      <c r="L66" s="85">
        <v>120521.447545</v>
      </c>
      <c r="M66" s="85">
        <v>159091.396706</v>
      </c>
      <c r="N66" s="38">
        <v>32.00256049579793</v>
      </c>
      <c r="O66" s="85">
        <v>15528.490315999999</v>
      </c>
      <c r="P66" s="85">
        <v>17241.170356999999</v>
      </c>
      <c r="Q66" s="38">
        <v>11.02927590607643</v>
      </c>
      <c r="R66" s="86">
        <v>104992.95722900001</v>
      </c>
      <c r="S66" s="86">
        <v>141850.226349</v>
      </c>
      <c r="T66" s="40"/>
      <c r="U66" s="85">
        <f>[1]TOTAIS!N5/1000000</f>
        <v>0</v>
      </c>
      <c r="V66" s="85">
        <f>[1]TOTAIS!O5/1000000</f>
        <v>0</v>
      </c>
      <c r="W66" s="38" t="e">
        <f>(V66/U66-1)*100</f>
        <v>#DIV/0!</v>
      </c>
      <c r="X66" s="85">
        <f>[1]TOTAIS!P5/1000000</f>
        <v>0</v>
      </c>
      <c r="Y66" s="85">
        <f>[1]TOTAIS!Q5/1000000</f>
        <v>0</v>
      </c>
      <c r="Z66" s="38" t="e">
        <f>(Y66/X66-1)*100</f>
        <v>#DIV/0!</v>
      </c>
      <c r="AA66" s="86">
        <f t="shared" si="8"/>
        <v>0</v>
      </c>
      <c r="AB66" s="86">
        <f t="shared" si="8"/>
        <v>0</v>
      </c>
      <c r="AC66" s="40"/>
    </row>
    <row r="67" spans="1:29" x14ac:dyDescent="0.2">
      <c r="B67" s="91" t="s">
        <v>103</v>
      </c>
      <c r="C67" s="92">
        <v>40.155176078822244</v>
      </c>
      <c r="D67" s="92">
        <v>42.481172483903059</v>
      </c>
      <c r="E67" s="93" t="s">
        <v>73</v>
      </c>
      <c r="F67" s="92">
        <v>6.9964979964300538</v>
      </c>
      <c r="G67" s="92">
        <v>6.5900811899751321</v>
      </c>
      <c r="H67" s="93" t="s">
        <v>73</v>
      </c>
      <c r="I67" s="93" t="s">
        <v>73</v>
      </c>
      <c r="J67" s="93" t="s">
        <v>73</v>
      </c>
      <c r="L67" s="92">
        <v>42.918515354555417</v>
      </c>
      <c r="M67" s="92">
        <v>47.566205839193962</v>
      </c>
      <c r="N67" s="94" t="s">
        <v>73</v>
      </c>
      <c r="O67" s="92">
        <v>7.0774478757890016</v>
      </c>
      <c r="P67" s="92">
        <v>6.3223545053994039</v>
      </c>
      <c r="Q67" s="93" t="s">
        <v>73</v>
      </c>
      <c r="R67" s="93" t="s">
        <v>73</v>
      </c>
      <c r="S67" s="93" t="s">
        <v>73</v>
      </c>
      <c r="T67" s="95"/>
      <c r="U67" s="92" t="e">
        <f>U66/U64*100</f>
        <v>#DIV/0!</v>
      </c>
      <c r="V67" s="92" t="e">
        <f>V66/V64*100</f>
        <v>#DIV/0!</v>
      </c>
      <c r="W67" s="94" t="s">
        <v>73</v>
      </c>
      <c r="X67" s="92" t="e">
        <f>X66/X64*100</f>
        <v>#DIV/0!</v>
      </c>
      <c r="Y67" s="92" t="e">
        <f>Y66/Y64*100</f>
        <v>#DIV/0!</v>
      </c>
      <c r="Z67" s="93" t="s">
        <v>73</v>
      </c>
      <c r="AA67" s="93" t="s">
        <v>73</v>
      </c>
      <c r="AB67" s="93" t="s">
        <v>73</v>
      </c>
      <c r="AC67" s="95"/>
    </row>
    <row r="68" spans="1:29" x14ac:dyDescent="0.2">
      <c r="B68" s="96" t="s">
        <v>104</v>
      </c>
      <c r="C68" s="96"/>
      <c r="D68" s="96"/>
      <c r="E68" s="96"/>
      <c r="F68" s="96"/>
      <c r="J68" s="95" t="s">
        <v>105</v>
      </c>
      <c r="K68" s="40"/>
      <c r="M68" s="40"/>
      <c r="N68" s="40"/>
      <c r="O68" s="40"/>
      <c r="P68" s="97" t="s">
        <v>106</v>
      </c>
      <c r="Q68" s="97"/>
      <c r="R68" s="97"/>
      <c r="S68" s="97"/>
      <c r="T68" s="40"/>
      <c r="V68" s="40"/>
      <c r="W68" s="40"/>
      <c r="X68" s="40"/>
      <c r="Y68" s="97" t="s">
        <v>107</v>
      </c>
      <c r="Z68" s="97"/>
      <c r="AA68" s="97"/>
      <c r="AB68" s="97"/>
      <c r="AC68" s="40"/>
    </row>
    <row r="69" spans="1:29" ht="11.45" customHeight="1" x14ac:dyDescent="0.2">
      <c r="A69" s="40"/>
      <c r="B69" s="90" t="str">
        <f>"Dados extraídos em "&amp;LEFT('[1]12 meses'!M1,3)&amp;"/"&amp;[1]Mês!M3&amp;". Sujeitos a alteração."</f>
        <v>Dados extraídos em Jan/2022. Sujeitos a alteração.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</row>
    <row r="70" spans="1:29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</row>
    <row r="71" spans="1:29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98"/>
      <c r="M71" s="40"/>
      <c r="N71" s="40"/>
      <c r="O71" s="40"/>
      <c r="P71" s="40"/>
      <c r="Q71" s="40"/>
      <c r="R71" s="40"/>
      <c r="S71" s="40"/>
      <c r="T71" s="40"/>
      <c r="U71" s="98"/>
      <c r="V71" s="40"/>
      <c r="W71" s="40"/>
      <c r="X71" s="40"/>
      <c r="Y71" s="40"/>
      <c r="Z71" s="40"/>
      <c r="AA71" s="40"/>
      <c r="AB71" s="40"/>
      <c r="AC71" s="40"/>
    </row>
    <row r="72" spans="1:29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</row>
    <row r="73" spans="1:29" x14ac:dyDescent="0.2">
      <c r="A73" s="40"/>
      <c r="B73" s="40"/>
      <c r="C73" s="40"/>
      <c r="D73" s="40"/>
      <c r="E73" s="40"/>
      <c r="F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</row>
    <row r="74" spans="1:29" x14ac:dyDescent="0.2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</row>
    <row r="75" spans="1:29" x14ac:dyDescent="0.2">
      <c r="A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</row>
    <row r="76" spans="1:29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</row>
    <row r="77" spans="1:29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</row>
    <row r="79" spans="1:29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</row>
    <row r="80" spans="1:29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</row>
    <row r="81" spans="1:29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</row>
    <row r="82" spans="1:29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</row>
    <row r="83" spans="1:29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</row>
    <row r="84" spans="1:29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</row>
    <row r="85" spans="1:29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</row>
    <row r="86" spans="1:29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</row>
    <row r="87" spans="1:29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</row>
    <row r="88" spans="1:29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</row>
    <row r="89" spans="1:29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</row>
    <row r="90" spans="1:29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</row>
    <row r="91" spans="1:29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</row>
    <row r="92" spans="1:29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</row>
    <row r="93" spans="1:29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</row>
    <row r="94" spans="1:29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</row>
    <row r="95" spans="1:29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</row>
    <row r="96" spans="1:29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</row>
    <row r="97" spans="1:29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</row>
    <row r="98" spans="1:29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</row>
    <row r="99" spans="1:29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</row>
    <row r="100" spans="1:29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</row>
    <row r="101" spans="1:29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</row>
    <row r="102" spans="1:29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</row>
    <row r="103" spans="1:29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</row>
    <row r="104" spans="1:29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</row>
    <row r="105" spans="1:29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</row>
    <row r="106" spans="1:29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</row>
    <row r="107" spans="1:29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</row>
    <row r="108" spans="1:29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</row>
    <row r="109" spans="1:29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</row>
    <row r="110" spans="1:29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</row>
    <row r="111" spans="1:29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</row>
    <row r="112" spans="1:29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</row>
    <row r="113" spans="1:29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</row>
    <row r="114" spans="1:29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</row>
    <row r="115" spans="1:29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</row>
    <row r="116" spans="1:29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</row>
    <row r="117" spans="1:29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</row>
    <row r="118" spans="1:29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</row>
    <row r="119" spans="1:29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</row>
    <row r="120" spans="1:29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</row>
    <row r="121" spans="1:29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</row>
    <row r="122" spans="1:29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</row>
    <row r="123" spans="1:29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</row>
    <row r="124" spans="1:29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</row>
    <row r="125" spans="1:29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</row>
    <row r="126" spans="1:29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</row>
    <row r="127" spans="1:29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</row>
    <row r="128" spans="1:29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</row>
    <row r="129" spans="1:29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</row>
    <row r="130" spans="1:29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</row>
    <row r="131" spans="1:29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</row>
    <row r="132" spans="1:29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</row>
    <row r="133" spans="1:29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</row>
    <row r="134" spans="1:29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</row>
    <row r="135" spans="1:29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</row>
    <row r="136" spans="1:29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</row>
    <row r="137" spans="1:29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</row>
    <row r="138" spans="1:29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</row>
    <row r="139" spans="1:29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Q139" s="40"/>
      <c r="R139" s="40"/>
      <c r="S139" s="40"/>
      <c r="T139" s="40"/>
      <c r="Z139" s="40"/>
      <c r="AA139" s="40"/>
      <c r="AB139" s="40"/>
      <c r="AC139" s="40"/>
    </row>
    <row r="140" spans="1:29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Q140" s="40"/>
      <c r="R140" s="40"/>
      <c r="S140" s="40"/>
      <c r="T140" s="40"/>
      <c r="Z140" s="40"/>
      <c r="AA140" s="40"/>
      <c r="AB140" s="40"/>
      <c r="AC140" s="40"/>
    </row>
    <row r="141" spans="1:29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Q141" s="40"/>
      <c r="R141" s="40"/>
      <c r="S141" s="40"/>
      <c r="T141" s="40"/>
      <c r="Z141" s="40"/>
      <c r="AA141" s="40"/>
      <c r="AB141" s="40"/>
      <c r="AC141" s="40"/>
    </row>
    <row r="142" spans="1:29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Q142" s="40"/>
      <c r="R142" s="40"/>
      <c r="S142" s="40"/>
      <c r="T142" s="40"/>
      <c r="Z142" s="40"/>
      <c r="AA142" s="40"/>
      <c r="AB142" s="40"/>
      <c r="AC142" s="40"/>
    </row>
    <row r="143" spans="1:29" x14ac:dyDescent="0.2">
      <c r="A143" s="99"/>
      <c r="B143" s="40"/>
      <c r="C143" s="40"/>
      <c r="D143" s="40"/>
      <c r="E143" s="40"/>
      <c r="F143" s="40"/>
      <c r="G143" s="40"/>
      <c r="H143" s="40"/>
      <c r="I143" s="40"/>
      <c r="Q143" s="40"/>
      <c r="R143" s="40"/>
      <c r="S143" s="40"/>
      <c r="Z143" s="40"/>
      <c r="AA143" s="40"/>
      <c r="AB143" s="40"/>
    </row>
    <row r="144" spans="1:29" x14ac:dyDescent="0.2">
      <c r="A144" s="99"/>
      <c r="B144" s="99"/>
    </row>
    <row r="145" spans="1:2" x14ac:dyDescent="0.2">
      <c r="A145" s="99"/>
      <c r="B145" s="99"/>
    </row>
    <row r="146" spans="1:2" x14ac:dyDescent="0.2">
      <c r="A146" s="99"/>
      <c r="B146" s="99"/>
    </row>
    <row r="147" spans="1:2" x14ac:dyDescent="0.2">
      <c r="A147" s="99"/>
      <c r="B147" s="99"/>
    </row>
    <row r="148" spans="1:2" x14ac:dyDescent="0.2">
      <c r="A148" s="99"/>
      <c r="B148" s="99"/>
    </row>
    <row r="149" spans="1:2" x14ac:dyDescent="0.2">
      <c r="A149" s="99"/>
      <c r="B149" s="99"/>
    </row>
    <row r="150" spans="1:2" x14ac:dyDescent="0.2">
      <c r="A150" s="99"/>
      <c r="B150" s="99"/>
    </row>
    <row r="151" spans="1:2" x14ac:dyDescent="0.2">
      <c r="A151" s="99"/>
      <c r="B151" s="99"/>
    </row>
    <row r="152" spans="1:2" x14ac:dyDescent="0.2">
      <c r="A152" s="99"/>
      <c r="B152" s="99"/>
    </row>
    <row r="153" spans="1:2" x14ac:dyDescent="0.2">
      <c r="A153" s="99"/>
      <c r="B153" s="99"/>
    </row>
    <row r="154" spans="1:2" x14ac:dyDescent="0.2">
      <c r="A154" s="99"/>
      <c r="B154" s="99"/>
    </row>
    <row r="155" spans="1:2" x14ac:dyDescent="0.2">
      <c r="A155" s="99"/>
      <c r="B155" s="99"/>
    </row>
    <row r="156" spans="1:2" x14ac:dyDescent="0.2">
      <c r="A156" s="99"/>
      <c r="B156" s="99"/>
    </row>
    <row r="157" spans="1:2" x14ac:dyDescent="0.2">
      <c r="A157" s="99"/>
      <c r="B157" s="99"/>
    </row>
    <row r="158" spans="1:2" x14ac:dyDescent="0.2">
      <c r="A158" s="99"/>
      <c r="B158" s="99"/>
    </row>
    <row r="159" spans="1:2" x14ac:dyDescent="0.2">
      <c r="A159" s="99"/>
      <c r="B159" s="99"/>
    </row>
    <row r="160" spans="1:2" x14ac:dyDescent="0.2">
      <c r="A160" s="99"/>
      <c r="B160" s="99"/>
    </row>
    <row r="161" spans="1:2" x14ac:dyDescent="0.2">
      <c r="A161" s="99"/>
      <c r="B161" s="99"/>
    </row>
    <row r="162" spans="1:2" x14ac:dyDescent="0.2">
      <c r="A162" s="99"/>
      <c r="B162" s="99"/>
    </row>
    <row r="163" spans="1:2" x14ac:dyDescent="0.2">
      <c r="A163" s="99"/>
      <c r="B163" s="99"/>
    </row>
    <row r="164" spans="1:2" x14ac:dyDescent="0.2">
      <c r="A164" s="99"/>
      <c r="B164" s="99"/>
    </row>
    <row r="165" spans="1:2" x14ac:dyDescent="0.2">
      <c r="A165" s="99"/>
      <c r="B165" s="99"/>
    </row>
    <row r="166" spans="1:2" x14ac:dyDescent="0.2">
      <c r="A166" s="99"/>
      <c r="B166" s="99"/>
    </row>
    <row r="167" spans="1:2" x14ac:dyDescent="0.2">
      <c r="A167" s="99"/>
      <c r="B167" s="99"/>
    </row>
    <row r="168" spans="1:2" x14ac:dyDescent="0.2">
      <c r="A168" s="99"/>
      <c r="B168" s="99"/>
    </row>
    <row r="169" spans="1:2" x14ac:dyDescent="0.2">
      <c r="A169" s="99"/>
      <c r="B169" s="99"/>
    </row>
    <row r="170" spans="1:2" x14ac:dyDescent="0.2">
      <c r="A170" s="99"/>
      <c r="B170" s="99"/>
    </row>
    <row r="171" spans="1:2" x14ac:dyDescent="0.2">
      <c r="A171" s="99"/>
      <c r="B171" s="99"/>
    </row>
    <row r="172" spans="1:2" x14ac:dyDescent="0.2">
      <c r="A172" s="99"/>
      <c r="B172" s="99"/>
    </row>
    <row r="173" spans="1:2" x14ac:dyDescent="0.2">
      <c r="A173" s="99"/>
      <c r="B173" s="99"/>
    </row>
    <row r="174" spans="1:2" x14ac:dyDescent="0.2">
      <c r="A174" s="99"/>
      <c r="B174" s="99"/>
    </row>
    <row r="175" spans="1:2" x14ac:dyDescent="0.2">
      <c r="A175" s="99"/>
      <c r="B175" s="99"/>
    </row>
    <row r="176" spans="1:2" x14ac:dyDescent="0.2">
      <c r="A176" s="99"/>
      <c r="B176" s="99"/>
    </row>
    <row r="177" spans="1:2" x14ac:dyDescent="0.2">
      <c r="A177" s="99"/>
      <c r="B177" s="99"/>
    </row>
    <row r="178" spans="1:2" x14ac:dyDescent="0.2">
      <c r="A178" s="99"/>
      <c r="B178" s="99"/>
    </row>
    <row r="179" spans="1:2" x14ac:dyDescent="0.2">
      <c r="A179" s="99"/>
      <c r="B179" s="99"/>
    </row>
    <row r="180" spans="1:2" x14ac:dyDescent="0.2">
      <c r="A180" s="99"/>
      <c r="B180" s="99"/>
    </row>
    <row r="181" spans="1:2" x14ac:dyDescent="0.2">
      <c r="A181" s="99"/>
      <c r="B181" s="99"/>
    </row>
    <row r="182" spans="1:2" x14ac:dyDescent="0.2">
      <c r="A182" s="99"/>
      <c r="B182" s="99"/>
    </row>
    <row r="183" spans="1:2" x14ac:dyDescent="0.2">
      <c r="A183" s="99"/>
      <c r="B183" s="99"/>
    </row>
    <row r="184" spans="1:2" x14ac:dyDescent="0.2">
      <c r="A184" s="99"/>
      <c r="B184" s="99"/>
    </row>
    <row r="185" spans="1:2" x14ac:dyDescent="0.2">
      <c r="A185" s="99"/>
      <c r="B185" s="99"/>
    </row>
    <row r="186" spans="1:2" x14ac:dyDescent="0.2">
      <c r="A186" s="99"/>
      <c r="B186" s="99"/>
    </row>
    <row r="187" spans="1:2" x14ac:dyDescent="0.2">
      <c r="A187" s="99"/>
      <c r="B187" s="99"/>
    </row>
    <row r="188" spans="1:2" x14ac:dyDescent="0.2">
      <c r="A188" s="99"/>
      <c r="B188" s="99"/>
    </row>
    <row r="189" spans="1:2" x14ac:dyDescent="0.2">
      <c r="A189" s="99"/>
      <c r="B189" s="99"/>
    </row>
    <row r="190" spans="1:2" x14ac:dyDescent="0.2">
      <c r="A190" s="99"/>
      <c r="B190" s="99"/>
    </row>
    <row r="191" spans="1:2" x14ac:dyDescent="0.2">
      <c r="A191" s="99"/>
      <c r="B191" s="99"/>
    </row>
    <row r="192" spans="1:2" x14ac:dyDescent="0.2">
      <c r="A192" s="99"/>
      <c r="B192" s="99"/>
    </row>
    <row r="193" spans="1:2" x14ac:dyDescent="0.2">
      <c r="A193" s="99"/>
      <c r="B193" s="99"/>
    </row>
    <row r="194" spans="1:2" x14ac:dyDescent="0.2">
      <c r="A194" s="99"/>
      <c r="B194" s="99"/>
    </row>
    <row r="195" spans="1:2" x14ac:dyDescent="0.2">
      <c r="A195" s="99"/>
      <c r="B195" s="99"/>
    </row>
    <row r="196" spans="1:2" x14ac:dyDescent="0.2">
      <c r="A196" s="99"/>
      <c r="B196" s="99"/>
    </row>
    <row r="197" spans="1:2" x14ac:dyDescent="0.2">
      <c r="A197" s="99"/>
      <c r="B197" s="99"/>
    </row>
    <row r="198" spans="1:2" x14ac:dyDescent="0.2">
      <c r="A198" s="99"/>
      <c r="B198" s="99"/>
    </row>
    <row r="199" spans="1:2" x14ac:dyDescent="0.2">
      <c r="A199" s="99"/>
      <c r="B199" s="99"/>
    </row>
    <row r="200" spans="1:2" x14ac:dyDescent="0.2">
      <c r="A200" s="99"/>
      <c r="B200" s="99"/>
    </row>
    <row r="201" spans="1:2" x14ac:dyDescent="0.2">
      <c r="A201" s="99"/>
      <c r="B201" s="99"/>
    </row>
    <row r="202" spans="1:2" x14ac:dyDescent="0.2">
      <c r="A202" s="99"/>
      <c r="B202" s="99"/>
    </row>
    <row r="203" spans="1:2" x14ac:dyDescent="0.2">
      <c r="A203" s="99"/>
      <c r="B203" s="99"/>
    </row>
    <row r="204" spans="1:2" x14ac:dyDescent="0.2">
      <c r="A204" s="99"/>
      <c r="B204" s="99"/>
    </row>
    <row r="205" spans="1:2" x14ac:dyDescent="0.2">
      <c r="A205" s="99"/>
      <c r="B205" s="99"/>
    </row>
    <row r="206" spans="1:2" x14ac:dyDescent="0.2">
      <c r="A206" s="99"/>
      <c r="B206" s="99"/>
    </row>
    <row r="207" spans="1:2" x14ac:dyDescent="0.2">
      <c r="A207" s="99"/>
      <c r="B207" s="99"/>
    </row>
    <row r="208" spans="1:2" x14ac:dyDescent="0.2">
      <c r="A208" s="99"/>
      <c r="B208" s="99"/>
    </row>
    <row r="209" spans="1:2" x14ac:dyDescent="0.2">
      <c r="A209" s="99"/>
      <c r="B209" s="99"/>
    </row>
    <row r="210" spans="1:2" x14ac:dyDescent="0.2">
      <c r="A210" s="99"/>
      <c r="B210" s="99"/>
    </row>
    <row r="211" spans="1:2" x14ac:dyDescent="0.2">
      <c r="A211" s="99"/>
      <c r="B211" s="99"/>
    </row>
    <row r="212" spans="1:2" x14ac:dyDescent="0.2">
      <c r="A212" s="99"/>
      <c r="B212" s="99"/>
    </row>
    <row r="213" spans="1:2" x14ac:dyDescent="0.2">
      <c r="A213" s="99"/>
      <c r="B213" s="99"/>
    </row>
    <row r="214" spans="1:2" x14ac:dyDescent="0.2">
      <c r="A214" s="99"/>
      <c r="B214" s="99"/>
    </row>
    <row r="215" spans="1:2" x14ac:dyDescent="0.2">
      <c r="A215" s="99"/>
      <c r="B215" s="99"/>
    </row>
    <row r="216" spans="1:2" x14ac:dyDescent="0.2">
      <c r="A216" s="99"/>
      <c r="B216" s="99"/>
    </row>
    <row r="217" spans="1:2" x14ac:dyDescent="0.2">
      <c r="A217" s="99"/>
      <c r="B217" s="99"/>
    </row>
    <row r="218" spans="1:2" x14ac:dyDescent="0.2">
      <c r="A218" s="99"/>
      <c r="B218" s="99"/>
    </row>
    <row r="219" spans="1:2" x14ac:dyDescent="0.2">
      <c r="A219" s="99"/>
      <c r="B219" s="99"/>
    </row>
    <row r="220" spans="1:2" x14ac:dyDescent="0.2">
      <c r="A220" s="99"/>
      <c r="B220" s="99"/>
    </row>
    <row r="221" spans="1:2" x14ac:dyDescent="0.2">
      <c r="A221" s="99"/>
      <c r="B221" s="99"/>
    </row>
    <row r="222" spans="1:2" x14ac:dyDescent="0.2">
      <c r="A222" s="99"/>
      <c r="B222" s="99"/>
    </row>
    <row r="223" spans="1:2" x14ac:dyDescent="0.2">
      <c r="A223" s="99"/>
      <c r="B223" s="99"/>
    </row>
    <row r="224" spans="1:2" x14ac:dyDescent="0.2">
      <c r="A224" s="99"/>
      <c r="B224" s="99"/>
    </row>
    <row r="225" spans="1:2" x14ac:dyDescent="0.2">
      <c r="A225" s="99"/>
      <c r="B225" s="99"/>
    </row>
    <row r="226" spans="1:2" x14ac:dyDescent="0.2">
      <c r="A226" s="99"/>
      <c r="B226" s="99"/>
    </row>
    <row r="227" spans="1:2" x14ac:dyDescent="0.2">
      <c r="A227" s="99"/>
      <c r="B227" s="99"/>
    </row>
    <row r="228" spans="1:2" x14ac:dyDescent="0.2">
      <c r="A228" s="99"/>
      <c r="B228" s="99"/>
    </row>
    <row r="229" spans="1:2" x14ac:dyDescent="0.2">
      <c r="A229" s="99"/>
      <c r="B229" s="99"/>
    </row>
    <row r="230" spans="1:2" x14ac:dyDescent="0.2">
      <c r="A230" s="99"/>
      <c r="B230" s="99"/>
    </row>
    <row r="231" spans="1:2" x14ac:dyDescent="0.2">
      <c r="A231" s="99"/>
      <c r="B231" s="99"/>
    </row>
    <row r="232" spans="1:2" x14ac:dyDescent="0.2">
      <c r="A232" s="99"/>
      <c r="B232" s="99"/>
    </row>
    <row r="233" spans="1:2" x14ac:dyDescent="0.2">
      <c r="A233" s="99"/>
      <c r="B233" s="99"/>
    </row>
    <row r="234" spans="1:2" x14ac:dyDescent="0.2">
      <c r="A234" s="99"/>
      <c r="B234" s="99"/>
    </row>
    <row r="235" spans="1:2" x14ac:dyDescent="0.2">
      <c r="A235" s="99"/>
      <c r="B235" s="99"/>
    </row>
    <row r="236" spans="1:2" x14ac:dyDescent="0.2">
      <c r="A236" s="99"/>
      <c r="B236" s="99"/>
    </row>
    <row r="237" spans="1:2" x14ac:dyDescent="0.2">
      <c r="A237" s="99"/>
      <c r="B237" s="99"/>
    </row>
    <row r="238" spans="1:2" x14ac:dyDescent="0.2">
      <c r="A238" s="99"/>
      <c r="B238" s="99"/>
    </row>
    <row r="239" spans="1:2" x14ac:dyDescent="0.2">
      <c r="A239" s="99"/>
      <c r="B239" s="99"/>
    </row>
    <row r="240" spans="1:2" x14ac:dyDescent="0.2">
      <c r="A240" s="99"/>
      <c r="B240" s="99"/>
    </row>
    <row r="241" spans="1:2" x14ac:dyDescent="0.2">
      <c r="A241" s="99"/>
      <c r="B241" s="99"/>
    </row>
    <row r="242" spans="1:2" x14ac:dyDescent="0.2">
      <c r="A242" s="99"/>
      <c r="B242" s="99"/>
    </row>
    <row r="243" spans="1:2" x14ac:dyDescent="0.2">
      <c r="A243" s="99"/>
      <c r="B243" s="99"/>
    </row>
    <row r="244" spans="1:2" x14ac:dyDescent="0.2">
      <c r="A244" s="99"/>
      <c r="B244" s="99"/>
    </row>
    <row r="245" spans="1:2" x14ac:dyDescent="0.2">
      <c r="A245" s="99"/>
      <c r="B245" s="99"/>
    </row>
    <row r="246" spans="1:2" x14ac:dyDescent="0.2">
      <c r="A246" s="99"/>
      <c r="B246" s="99"/>
    </row>
    <row r="247" spans="1:2" x14ac:dyDescent="0.2">
      <c r="A247" s="99"/>
      <c r="B247" s="99"/>
    </row>
    <row r="248" spans="1:2" x14ac:dyDescent="0.2">
      <c r="A248" s="99"/>
      <c r="B248" s="99"/>
    </row>
    <row r="249" spans="1:2" x14ac:dyDescent="0.2">
      <c r="A249" s="99"/>
      <c r="B249" s="99"/>
    </row>
    <row r="250" spans="1:2" x14ac:dyDescent="0.2">
      <c r="A250" s="99"/>
      <c r="B250" s="99"/>
    </row>
    <row r="251" spans="1:2" x14ac:dyDescent="0.2">
      <c r="A251" s="99"/>
      <c r="B251" s="99"/>
    </row>
    <row r="252" spans="1:2" x14ac:dyDescent="0.2">
      <c r="A252" s="99"/>
      <c r="B252" s="99"/>
    </row>
    <row r="253" spans="1:2" x14ac:dyDescent="0.2">
      <c r="A253" s="99"/>
      <c r="B253" s="99"/>
    </row>
    <row r="254" spans="1:2" x14ac:dyDescent="0.2">
      <c r="A254" s="99"/>
      <c r="B254" s="99"/>
    </row>
    <row r="255" spans="1:2" x14ac:dyDescent="0.2">
      <c r="A255" s="99"/>
      <c r="B255" s="99"/>
    </row>
    <row r="256" spans="1:2" x14ac:dyDescent="0.2">
      <c r="A256" s="99"/>
      <c r="B256" s="99"/>
    </row>
    <row r="257" spans="1:2" x14ac:dyDescent="0.2">
      <c r="A257" s="99"/>
      <c r="B257" s="99"/>
    </row>
    <row r="258" spans="1:2" x14ac:dyDescent="0.2">
      <c r="A258" s="99"/>
      <c r="B258" s="99"/>
    </row>
    <row r="259" spans="1:2" x14ac:dyDescent="0.2">
      <c r="A259" s="99"/>
      <c r="B259" s="99"/>
    </row>
    <row r="260" spans="1:2" x14ac:dyDescent="0.2">
      <c r="A260" s="99"/>
      <c r="B260" s="99"/>
    </row>
    <row r="261" spans="1:2" x14ac:dyDescent="0.2">
      <c r="A261" s="99"/>
      <c r="B261" s="99"/>
    </row>
    <row r="262" spans="1:2" x14ac:dyDescent="0.2">
      <c r="A262" s="99"/>
      <c r="B262" s="99"/>
    </row>
    <row r="263" spans="1:2" x14ac:dyDescent="0.2">
      <c r="A263" s="99"/>
      <c r="B263" s="99"/>
    </row>
    <row r="264" spans="1:2" x14ac:dyDescent="0.2">
      <c r="A264" s="99"/>
      <c r="B264" s="99"/>
    </row>
    <row r="265" spans="1:2" x14ac:dyDescent="0.2">
      <c r="A265" s="99"/>
      <c r="B265" s="99"/>
    </row>
    <row r="266" spans="1:2" x14ac:dyDescent="0.2">
      <c r="A266" s="99"/>
      <c r="B266" s="99"/>
    </row>
    <row r="267" spans="1:2" x14ac:dyDescent="0.2">
      <c r="A267" s="99"/>
      <c r="B267" s="99"/>
    </row>
    <row r="268" spans="1:2" x14ac:dyDescent="0.2">
      <c r="A268" s="99"/>
      <c r="B268" s="99"/>
    </row>
    <row r="269" spans="1:2" x14ac:dyDescent="0.2">
      <c r="A269" s="99"/>
      <c r="B269" s="99"/>
    </row>
    <row r="270" spans="1:2" x14ac:dyDescent="0.2">
      <c r="A270" s="99"/>
      <c r="B270" s="99"/>
    </row>
    <row r="271" spans="1:2" x14ac:dyDescent="0.2">
      <c r="A271" s="99"/>
      <c r="B271" s="99"/>
    </row>
    <row r="272" spans="1:2" x14ac:dyDescent="0.2">
      <c r="A272" s="99"/>
      <c r="B272" s="99"/>
    </row>
    <row r="273" spans="1:2" x14ac:dyDescent="0.2">
      <c r="A273" s="99"/>
      <c r="B273" s="99"/>
    </row>
    <row r="274" spans="1:2" x14ac:dyDescent="0.2">
      <c r="A274" s="99"/>
      <c r="B274" s="99"/>
    </row>
    <row r="275" spans="1:2" x14ac:dyDescent="0.2">
      <c r="A275" s="99"/>
      <c r="B275" s="99"/>
    </row>
    <row r="276" spans="1:2" x14ac:dyDescent="0.2">
      <c r="A276" s="99"/>
      <c r="B276" s="99"/>
    </row>
    <row r="277" spans="1:2" x14ac:dyDescent="0.2">
      <c r="A277" s="99"/>
      <c r="B277" s="99"/>
    </row>
    <row r="278" spans="1:2" x14ac:dyDescent="0.2">
      <c r="A278" s="99"/>
      <c r="B278" s="99"/>
    </row>
    <row r="279" spans="1:2" x14ac:dyDescent="0.2">
      <c r="A279" s="99"/>
      <c r="B279" s="99"/>
    </row>
    <row r="280" spans="1:2" x14ac:dyDescent="0.2">
      <c r="A280" s="99"/>
      <c r="B280" s="99"/>
    </row>
    <row r="281" spans="1:2" x14ac:dyDescent="0.2">
      <c r="A281" s="99"/>
      <c r="B281" s="99"/>
    </row>
    <row r="282" spans="1:2" x14ac:dyDescent="0.2">
      <c r="A282" s="99"/>
      <c r="B282" s="99"/>
    </row>
    <row r="283" spans="1:2" x14ac:dyDescent="0.2">
      <c r="A283" s="99"/>
      <c r="B283" s="99"/>
    </row>
    <row r="284" spans="1:2" x14ac:dyDescent="0.2">
      <c r="A284" s="99"/>
      <c r="B284" s="99"/>
    </row>
    <row r="285" spans="1:2" x14ac:dyDescent="0.2">
      <c r="A285" s="99"/>
      <c r="B285" s="99"/>
    </row>
    <row r="286" spans="1:2" x14ac:dyDescent="0.2">
      <c r="A286" s="99"/>
      <c r="B286" s="99"/>
    </row>
    <row r="287" spans="1:2" x14ac:dyDescent="0.2">
      <c r="A287" s="99"/>
      <c r="B287" s="99"/>
    </row>
    <row r="288" spans="1:2" x14ac:dyDescent="0.2">
      <c r="A288" s="99"/>
      <c r="B288" s="99"/>
    </row>
    <row r="289" spans="1:2" x14ac:dyDescent="0.2">
      <c r="A289" s="99"/>
      <c r="B289" s="99"/>
    </row>
    <row r="290" spans="1:2" x14ac:dyDescent="0.2">
      <c r="A290" s="99"/>
      <c r="B290" s="99"/>
    </row>
    <row r="291" spans="1:2" x14ac:dyDescent="0.2">
      <c r="A291" s="99"/>
      <c r="B291" s="99"/>
    </row>
    <row r="292" spans="1:2" x14ac:dyDescent="0.2">
      <c r="A292" s="99"/>
      <c r="B292" s="99"/>
    </row>
    <row r="293" spans="1:2" x14ac:dyDescent="0.2">
      <c r="A293" s="99"/>
      <c r="B293" s="99"/>
    </row>
    <row r="294" spans="1:2" x14ac:dyDescent="0.2">
      <c r="A294" s="99"/>
      <c r="B294" s="99"/>
    </row>
    <row r="295" spans="1:2" x14ac:dyDescent="0.2">
      <c r="A295" s="99"/>
      <c r="B295" s="99"/>
    </row>
    <row r="296" spans="1:2" x14ac:dyDescent="0.2">
      <c r="A296" s="99"/>
      <c r="B296" s="99"/>
    </row>
    <row r="297" spans="1:2" x14ac:dyDescent="0.2">
      <c r="A297" s="99"/>
      <c r="B297" s="99"/>
    </row>
    <row r="298" spans="1:2" x14ac:dyDescent="0.2">
      <c r="A298" s="99"/>
      <c r="B298" s="99"/>
    </row>
    <row r="299" spans="1:2" x14ac:dyDescent="0.2">
      <c r="A299" s="99"/>
      <c r="B299" s="99"/>
    </row>
    <row r="300" spans="1:2" x14ac:dyDescent="0.2">
      <c r="A300" s="99"/>
      <c r="B300" s="99"/>
    </row>
    <row r="301" spans="1:2" x14ac:dyDescent="0.2">
      <c r="A301" s="99"/>
      <c r="B301" s="99"/>
    </row>
    <row r="302" spans="1:2" x14ac:dyDescent="0.2">
      <c r="A302" s="99"/>
      <c r="B302" s="99"/>
    </row>
    <row r="303" spans="1:2" x14ac:dyDescent="0.2">
      <c r="A303" s="99"/>
      <c r="B303" s="99"/>
    </row>
    <row r="304" spans="1:2" x14ac:dyDescent="0.2">
      <c r="A304" s="99"/>
      <c r="B304" s="99"/>
    </row>
    <row r="305" spans="1:2" x14ac:dyDescent="0.2">
      <c r="A305" s="99"/>
      <c r="B305" s="99"/>
    </row>
    <row r="306" spans="1:2" x14ac:dyDescent="0.2">
      <c r="A306" s="99"/>
      <c r="B306" s="99"/>
    </row>
    <row r="307" spans="1:2" x14ac:dyDescent="0.2">
      <c r="A307" s="99"/>
      <c r="B307" s="99"/>
    </row>
    <row r="308" spans="1:2" x14ac:dyDescent="0.2">
      <c r="A308" s="99"/>
      <c r="B308" s="99"/>
    </row>
    <row r="309" spans="1:2" x14ac:dyDescent="0.2">
      <c r="A309" s="99"/>
      <c r="B309" s="99"/>
    </row>
    <row r="310" spans="1:2" x14ac:dyDescent="0.2">
      <c r="A310" s="99"/>
      <c r="B310" s="99"/>
    </row>
    <row r="311" spans="1:2" x14ac:dyDescent="0.2">
      <c r="A311" s="99"/>
      <c r="B311" s="99"/>
    </row>
    <row r="312" spans="1:2" x14ac:dyDescent="0.2">
      <c r="A312" s="99"/>
      <c r="B312" s="99"/>
    </row>
    <row r="313" spans="1:2" x14ac:dyDescent="0.2">
      <c r="A313" s="99"/>
      <c r="B313" s="99"/>
    </row>
    <row r="314" spans="1:2" x14ac:dyDescent="0.2">
      <c r="A314" s="99"/>
      <c r="B314" s="99"/>
    </row>
    <row r="315" spans="1:2" x14ac:dyDescent="0.2">
      <c r="A315" s="99"/>
      <c r="B315" s="99"/>
    </row>
    <row r="316" spans="1:2" x14ac:dyDescent="0.2">
      <c r="A316" s="99"/>
      <c r="B316" s="99"/>
    </row>
    <row r="317" spans="1:2" x14ac:dyDescent="0.2">
      <c r="A317" s="99"/>
      <c r="B317" s="99"/>
    </row>
    <row r="318" spans="1:2" x14ac:dyDescent="0.2">
      <c r="A318" s="99"/>
      <c r="B318" s="99"/>
    </row>
    <row r="319" spans="1:2" x14ac:dyDescent="0.2">
      <c r="A319" s="99"/>
      <c r="B319" s="99"/>
    </row>
    <row r="320" spans="1:2" x14ac:dyDescent="0.2">
      <c r="A320" s="99"/>
      <c r="B320" s="99"/>
    </row>
    <row r="321" spans="1:2" x14ac:dyDescent="0.2">
      <c r="A321" s="99"/>
      <c r="B321" s="99"/>
    </row>
    <row r="322" spans="1:2" x14ac:dyDescent="0.2">
      <c r="A322" s="99"/>
      <c r="B322" s="99"/>
    </row>
    <row r="323" spans="1:2" x14ac:dyDescent="0.2">
      <c r="A323" s="99"/>
      <c r="B323" s="99"/>
    </row>
    <row r="324" spans="1:2" x14ac:dyDescent="0.2">
      <c r="A324" s="99"/>
      <c r="B324" s="99"/>
    </row>
    <row r="325" spans="1:2" x14ac:dyDescent="0.2">
      <c r="A325" s="99"/>
      <c r="B325" s="99"/>
    </row>
    <row r="326" spans="1:2" x14ac:dyDescent="0.2">
      <c r="A326" s="99"/>
      <c r="B326" s="99"/>
    </row>
    <row r="327" spans="1:2" x14ac:dyDescent="0.2">
      <c r="A327" s="99"/>
      <c r="B327" s="99"/>
    </row>
    <row r="328" spans="1:2" x14ac:dyDescent="0.2">
      <c r="A328" s="99"/>
      <c r="B328" s="99"/>
    </row>
    <row r="329" spans="1:2" x14ac:dyDescent="0.2">
      <c r="A329" s="99"/>
      <c r="B329" s="99"/>
    </row>
    <row r="330" spans="1:2" x14ac:dyDescent="0.2">
      <c r="A330" s="99"/>
      <c r="B330" s="99"/>
    </row>
    <row r="331" spans="1:2" x14ac:dyDescent="0.2">
      <c r="A331" s="99"/>
      <c r="B331" s="99"/>
    </row>
    <row r="332" spans="1:2" x14ac:dyDescent="0.2">
      <c r="A332" s="99"/>
      <c r="B332" s="99"/>
    </row>
    <row r="333" spans="1:2" x14ac:dyDescent="0.2">
      <c r="A333" s="99"/>
      <c r="B333" s="99"/>
    </row>
    <row r="334" spans="1:2" x14ac:dyDescent="0.2">
      <c r="A334" s="99"/>
      <c r="B334" s="99"/>
    </row>
    <row r="335" spans="1:2" x14ac:dyDescent="0.2">
      <c r="A335" s="99"/>
      <c r="B335" s="99"/>
    </row>
    <row r="336" spans="1:2" x14ac:dyDescent="0.2">
      <c r="A336" s="99"/>
      <c r="B336" s="99"/>
    </row>
    <row r="337" spans="1:2" x14ac:dyDescent="0.2">
      <c r="A337" s="99"/>
      <c r="B337" s="99"/>
    </row>
    <row r="338" spans="1:2" x14ac:dyDescent="0.2">
      <c r="A338" s="99"/>
      <c r="B338" s="99"/>
    </row>
    <row r="339" spans="1:2" x14ac:dyDescent="0.2">
      <c r="A339" s="99"/>
      <c r="B339" s="99"/>
    </row>
    <row r="340" spans="1:2" x14ac:dyDescent="0.2">
      <c r="A340" s="99"/>
      <c r="B340" s="99"/>
    </row>
    <row r="341" spans="1:2" x14ac:dyDescent="0.2">
      <c r="A341" s="99"/>
      <c r="B341" s="99"/>
    </row>
    <row r="342" spans="1:2" x14ac:dyDescent="0.2">
      <c r="A342" s="99"/>
      <c r="B342" s="99"/>
    </row>
    <row r="343" spans="1:2" x14ac:dyDescent="0.2">
      <c r="A343" s="99"/>
      <c r="B343" s="99"/>
    </row>
    <row r="344" spans="1:2" x14ac:dyDescent="0.2">
      <c r="A344" s="99"/>
      <c r="B344" s="99"/>
    </row>
    <row r="345" spans="1:2" x14ac:dyDescent="0.2">
      <c r="A345" s="99"/>
      <c r="B345" s="99"/>
    </row>
    <row r="346" spans="1:2" x14ac:dyDescent="0.2">
      <c r="A346" s="99"/>
      <c r="B346" s="99"/>
    </row>
    <row r="347" spans="1:2" x14ac:dyDescent="0.2">
      <c r="A347" s="99"/>
      <c r="B347" s="99"/>
    </row>
    <row r="348" spans="1:2" x14ac:dyDescent="0.2">
      <c r="A348" s="99"/>
      <c r="B348" s="99"/>
    </row>
    <row r="349" spans="1:2" x14ac:dyDescent="0.2">
      <c r="A349" s="99"/>
      <c r="B349" s="99"/>
    </row>
    <row r="350" spans="1:2" x14ac:dyDescent="0.2">
      <c r="A350" s="99"/>
      <c r="B350" s="99"/>
    </row>
    <row r="351" spans="1:2" x14ac:dyDescent="0.2">
      <c r="A351" s="99"/>
      <c r="B351" s="99"/>
    </row>
    <row r="352" spans="1:2" x14ac:dyDescent="0.2">
      <c r="A352" s="99"/>
      <c r="B352" s="99"/>
    </row>
    <row r="353" spans="1:2" x14ac:dyDescent="0.2">
      <c r="A353" s="99"/>
      <c r="B353" s="99"/>
    </row>
    <row r="354" spans="1:2" x14ac:dyDescent="0.2">
      <c r="A354" s="99"/>
      <c r="B354" s="99"/>
    </row>
    <row r="355" spans="1:2" x14ac:dyDescent="0.2">
      <c r="A355" s="99"/>
      <c r="B355" s="99"/>
    </row>
    <row r="356" spans="1:2" x14ac:dyDescent="0.2">
      <c r="A356" s="99"/>
      <c r="B356" s="99"/>
    </row>
    <row r="357" spans="1:2" x14ac:dyDescent="0.2">
      <c r="A357" s="99"/>
      <c r="B357" s="99"/>
    </row>
    <row r="358" spans="1:2" x14ac:dyDescent="0.2">
      <c r="A358" s="99"/>
      <c r="B358" s="99"/>
    </row>
    <row r="359" spans="1:2" x14ac:dyDescent="0.2">
      <c r="A359" s="99"/>
      <c r="B359" s="99"/>
    </row>
    <row r="360" spans="1:2" x14ac:dyDescent="0.2">
      <c r="A360" s="99"/>
      <c r="B360" s="99"/>
    </row>
    <row r="361" spans="1:2" x14ac:dyDescent="0.2">
      <c r="A361" s="99"/>
      <c r="B361" s="99"/>
    </row>
    <row r="362" spans="1:2" x14ac:dyDescent="0.2">
      <c r="A362" s="99"/>
      <c r="B362" s="99"/>
    </row>
    <row r="363" spans="1:2" x14ac:dyDescent="0.2">
      <c r="A363" s="99"/>
      <c r="B363" s="99"/>
    </row>
    <row r="364" spans="1:2" x14ac:dyDescent="0.2">
      <c r="A364" s="99"/>
      <c r="B364" s="99"/>
    </row>
    <row r="365" spans="1:2" x14ac:dyDescent="0.2">
      <c r="A365" s="99"/>
      <c r="B365" s="99"/>
    </row>
    <row r="366" spans="1:2" x14ac:dyDescent="0.2">
      <c r="A366" s="99"/>
      <c r="B366" s="99"/>
    </row>
    <row r="367" spans="1:2" x14ac:dyDescent="0.2">
      <c r="A367" s="99"/>
      <c r="B367" s="99"/>
    </row>
    <row r="368" spans="1:2" x14ac:dyDescent="0.2">
      <c r="A368" s="99"/>
      <c r="B368" s="99"/>
    </row>
    <row r="369" spans="1:2" x14ac:dyDescent="0.2">
      <c r="A369" s="99"/>
      <c r="B369" s="99"/>
    </row>
    <row r="370" spans="1:2" x14ac:dyDescent="0.2">
      <c r="A370" s="99"/>
      <c r="B370" s="99"/>
    </row>
    <row r="371" spans="1:2" x14ac:dyDescent="0.2">
      <c r="A371" s="99"/>
      <c r="B371" s="99"/>
    </row>
    <row r="372" spans="1:2" x14ac:dyDescent="0.2">
      <c r="A372" s="99"/>
      <c r="B372" s="99"/>
    </row>
    <row r="373" spans="1:2" x14ac:dyDescent="0.2">
      <c r="A373" s="99"/>
      <c r="B373" s="99"/>
    </row>
    <row r="374" spans="1:2" x14ac:dyDescent="0.2">
      <c r="A374" s="99"/>
      <c r="B374" s="99"/>
    </row>
    <row r="375" spans="1:2" x14ac:dyDescent="0.2">
      <c r="A375" s="99"/>
      <c r="B375" s="99"/>
    </row>
    <row r="376" spans="1:2" x14ac:dyDescent="0.2">
      <c r="A376" s="99"/>
      <c r="B376" s="99"/>
    </row>
    <row r="377" spans="1:2" x14ac:dyDescent="0.2">
      <c r="A377" s="99"/>
      <c r="B377" s="99"/>
    </row>
    <row r="378" spans="1:2" x14ac:dyDescent="0.2">
      <c r="A378" s="99"/>
      <c r="B378" s="99"/>
    </row>
    <row r="379" spans="1:2" x14ac:dyDescent="0.2">
      <c r="A379" s="99"/>
      <c r="B379" s="99"/>
    </row>
    <row r="380" spans="1:2" x14ac:dyDescent="0.2">
      <c r="A380" s="99"/>
      <c r="B380" s="99"/>
    </row>
    <row r="381" spans="1:2" x14ac:dyDescent="0.2">
      <c r="A381" s="99"/>
      <c r="B381" s="99"/>
    </row>
    <row r="382" spans="1:2" x14ac:dyDescent="0.2">
      <c r="A382" s="99"/>
      <c r="B382" s="99"/>
    </row>
    <row r="383" spans="1:2" x14ac:dyDescent="0.2">
      <c r="A383" s="99"/>
      <c r="B383" s="99"/>
    </row>
    <row r="384" spans="1:2" x14ac:dyDescent="0.2">
      <c r="A384" s="99"/>
      <c r="B384" s="99"/>
    </row>
    <row r="385" spans="1:2" x14ac:dyDescent="0.2">
      <c r="A385" s="99"/>
      <c r="B385" s="99"/>
    </row>
    <row r="386" spans="1:2" x14ac:dyDescent="0.2">
      <c r="A386" s="99"/>
      <c r="B386" s="99"/>
    </row>
    <row r="387" spans="1:2" x14ac:dyDescent="0.2">
      <c r="A387" s="99"/>
      <c r="B387" s="99"/>
    </row>
    <row r="388" spans="1:2" x14ac:dyDescent="0.2">
      <c r="A388" s="99"/>
      <c r="B388" s="99"/>
    </row>
    <row r="389" spans="1:2" x14ac:dyDescent="0.2">
      <c r="A389" s="99"/>
      <c r="B389" s="99"/>
    </row>
    <row r="390" spans="1:2" x14ac:dyDescent="0.2">
      <c r="A390" s="99"/>
      <c r="B390" s="99"/>
    </row>
    <row r="391" spans="1:2" x14ac:dyDescent="0.2">
      <c r="A391" s="99"/>
      <c r="B391" s="99"/>
    </row>
    <row r="392" spans="1:2" x14ac:dyDescent="0.2">
      <c r="A392" s="99"/>
      <c r="B392" s="99"/>
    </row>
    <row r="393" spans="1:2" x14ac:dyDescent="0.2">
      <c r="A393" s="99"/>
      <c r="B393" s="99"/>
    </row>
    <row r="394" spans="1:2" x14ac:dyDescent="0.2">
      <c r="A394" s="99"/>
      <c r="B394" s="99"/>
    </row>
    <row r="395" spans="1:2" x14ac:dyDescent="0.2">
      <c r="A395" s="99"/>
      <c r="B395" s="99"/>
    </row>
    <row r="396" spans="1:2" x14ac:dyDescent="0.2">
      <c r="A396" s="99"/>
      <c r="B396" s="99"/>
    </row>
    <row r="397" spans="1:2" x14ac:dyDescent="0.2">
      <c r="A397" s="99"/>
      <c r="B397" s="99"/>
    </row>
    <row r="398" spans="1:2" x14ac:dyDescent="0.2">
      <c r="A398" s="99"/>
      <c r="B398" s="99"/>
    </row>
    <row r="399" spans="1:2" x14ac:dyDescent="0.2">
      <c r="A399" s="99"/>
      <c r="B399" s="99"/>
    </row>
    <row r="400" spans="1:2" x14ac:dyDescent="0.2">
      <c r="A400" s="99"/>
      <c r="B400" s="99"/>
    </row>
    <row r="401" spans="1:2" x14ac:dyDescent="0.2">
      <c r="A401" s="99"/>
      <c r="B401" s="99"/>
    </row>
    <row r="402" spans="1:2" x14ac:dyDescent="0.2">
      <c r="A402" s="99"/>
      <c r="B402" s="99"/>
    </row>
    <row r="403" spans="1:2" x14ac:dyDescent="0.2">
      <c r="A403" s="99"/>
      <c r="B403" s="99"/>
    </row>
    <row r="404" spans="1:2" x14ac:dyDescent="0.2">
      <c r="A404" s="99"/>
      <c r="B404" s="99"/>
    </row>
    <row r="405" spans="1:2" x14ac:dyDescent="0.2">
      <c r="A405" s="99"/>
      <c r="B405" s="99"/>
    </row>
    <row r="406" spans="1:2" x14ac:dyDescent="0.2">
      <c r="A406" s="99"/>
      <c r="B406" s="99"/>
    </row>
    <row r="407" spans="1:2" x14ac:dyDescent="0.2">
      <c r="A407" s="99"/>
      <c r="B407" s="99"/>
    </row>
    <row r="408" spans="1:2" x14ac:dyDescent="0.2">
      <c r="A408" s="99"/>
      <c r="B408" s="99"/>
    </row>
    <row r="409" spans="1:2" x14ac:dyDescent="0.2">
      <c r="A409" s="99"/>
      <c r="B409" s="99"/>
    </row>
    <row r="410" spans="1:2" x14ac:dyDescent="0.2">
      <c r="A410" s="99"/>
      <c r="B410" s="99"/>
    </row>
    <row r="411" spans="1:2" x14ac:dyDescent="0.2">
      <c r="A411" s="99"/>
      <c r="B411" s="99"/>
    </row>
    <row r="412" spans="1:2" x14ac:dyDescent="0.2">
      <c r="A412" s="99"/>
      <c r="B412" s="99"/>
    </row>
    <row r="413" spans="1:2" x14ac:dyDescent="0.2">
      <c r="A413" s="99"/>
      <c r="B413" s="99"/>
    </row>
    <row r="414" spans="1:2" x14ac:dyDescent="0.2">
      <c r="A414" s="99"/>
      <c r="B414" s="99"/>
    </row>
    <row r="415" spans="1:2" x14ac:dyDescent="0.2">
      <c r="A415" s="99"/>
      <c r="B415" s="99"/>
    </row>
    <row r="416" spans="1:2" x14ac:dyDescent="0.2">
      <c r="A416" s="99"/>
      <c r="B416" s="99"/>
    </row>
    <row r="417" spans="1:2" x14ac:dyDescent="0.2">
      <c r="A417" s="99"/>
      <c r="B417" s="99"/>
    </row>
    <row r="418" spans="1:2" x14ac:dyDescent="0.2">
      <c r="A418" s="99"/>
      <c r="B418" s="99"/>
    </row>
    <row r="419" spans="1:2" x14ac:dyDescent="0.2">
      <c r="A419" s="99"/>
      <c r="B419" s="99"/>
    </row>
    <row r="420" spans="1:2" x14ac:dyDescent="0.2">
      <c r="A420" s="99"/>
      <c r="B420" s="99"/>
    </row>
    <row r="421" spans="1:2" x14ac:dyDescent="0.2">
      <c r="A421" s="99"/>
      <c r="B421" s="99"/>
    </row>
    <row r="422" spans="1:2" x14ac:dyDescent="0.2">
      <c r="A422" s="99"/>
      <c r="B422" s="99"/>
    </row>
    <row r="423" spans="1:2" x14ac:dyDescent="0.2">
      <c r="A423" s="99"/>
      <c r="B423" s="99"/>
    </row>
    <row r="424" spans="1:2" x14ac:dyDescent="0.2">
      <c r="A424" s="99"/>
      <c r="B424" s="99"/>
    </row>
    <row r="425" spans="1:2" x14ac:dyDescent="0.2">
      <c r="A425" s="99"/>
      <c r="B425" s="99"/>
    </row>
    <row r="426" spans="1:2" x14ac:dyDescent="0.2">
      <c r="A426" s="99"/>
      <c r="B426" s="99"/>
    </row>
    <row r="427" spans="1:2" x14ac:dyDescent="0.2">
      <c r="A427" s="99"/>
      <c r="B427" s="99"/>
    </row>
    <row r="428" spans="1:2" x14ac:dyDescent="0.2">
      <c r="A428" s="99"/>
      <c r="B428" s="99"/>
    </row>
    <row r="429" spans="1:2" x14ac:dyDescent="0.2">
      <c r="A429" s="99"/>
      <c r="B429" s="99"/>
    </row>
    <row r="430" spans="1:2" x14ac:dyDescent="0.2">
      <c r="A430" s="99"/>
      <c r="B430" s="99"/>
    </row>
    <row r="431" spans="1:2" x14ac:dyDescent="0.2">
      <c r="A431" s="99"/>
      <c r="B431" s="99"/>
    </row>
    <row r="432" spans="1:2" x14ac:dyDescent="0.2">
      <c r="A432" s="99"/>
      <c r="B432" s="99"/>
    </row>
    <row r="433" spans="1:2" x14ac:dyDescent="0.2">
      <c r="A433" s="99"/>
      <c r="B433" s="99"/>
    </row>
    <row r="434" spans="1:2" x14ac:dyDescent="0.2">
      <c r="A434" s="99"/>
      <c r="B434" s="99"/>
    </row>
    <row r="435" spans="1:2" x14ac:dyDescent="0.2">
      <c r="A435" s="99"/>
      <c r="B435" s="99"/>
    </row>
    <row r="436" spans="1:2" x14ac:dyDescent="0.2">
      <c r="A436" s="99"/>
      <c r="B436" s="99"/>
    </row>
    <row r="437" spans="1:2" x14ac:dyDescent="0.2">
      <c r="A437" s="99"/>
      <c r="B437" s="99"/>
    </row>
    <row r="438" spans="1:2" x14ac:dyDescent="0.2">
      <c r="A438" s="99"/>
      <c r="B438" s="99"/>
    </row>
    <row r="439" spans="1:2" x14ac:dyDescent="0.2">
      <c r="A439" s="99"/>
      <c r="B439" s="99"/>
    </row>
    <row r="440" spans="1:2" x14ac:dyDescent="0.2">
      <c r="A440" s="99"/>
      <c r="B440" s="99"/>
    </row>
    <row r="441" spans="1:2" x14ac:dyDescent="0.2">
      <c r="A441" s="99"/>
      <c r="B441" s="99"/>
    </row>
    <row r="442" spans="1:2" x14ac:dyDescent="0.2">
      <c r="A442" s="99"/>
      <c r="B442" s="99"/>
    </row>
    <row r="443" spans="1:2" x14ac:dyDescent="0.2">
      <c r="A443" s="99"/>
      <c r="B443" s="99"/>
    </row>
    <row r="444" spans="1:2" x14ac:dyDescent="0.2">
      <c r="A444" s="99"/>
      <c r="B444" s="99"/>
    </row>
    <row r="445" spans="1:2" x14ac:dyDescent="0.2">
      <c r="A445" s="99"/>
      <c r="B445" s="99"/>
    </row>
    <row r="446" spans="1:2" x14ac:dyDescent="0.2">
      <c r="A446" s="99"/>
      <c r="B446" s="99"/>
    </row>
    <row r="447" spans="1:2" x14ac:dyDescent="0.2">
      <c r="A447" s="99"/>
      <c r="B447" s="99"/>
    </row>
    <row r="448" spans="1:2" x14ac:dyDescent="0.2">
      <c r="A448" s="99"/>
      <c r="B448" s="99"/>
    </row>
    <row r="449" spans="1:2" x14ac:dyDescent="0.2">
      <c r="A449" s="99"/>
      <c r="B449" s="99"/>
    </row>
    <row r="450" spans="1:2" x14ac:dyDescent="0.2">
      <c r="A450" s="99"/>
      <c r="B450" s="99"/>
    </row>
    <row r="451" spans="1:2" x14ac:dyDescent="0.2">
      <c r="A451" s="99"/>
      <c r="B451" s="99"/>
    </row>
    <row r="452" spans="1:2" x14ac:dyDescent="0.2">
      <c r="A452" s="99"/>
      <c r="B452" s="99"/>
    </row>
    <row r="453" spans="1:2" x14ac:dyDescent="0.2">
      <c r="A453" s="99"/>
      <c r="B453" s="99"/>
    </row>
    <row r="454" spans="1:2" x14ac:dyDescent="0.2">
      <c r="A454" s="99"/>
      <c r="B454" s="99"/>
    </row>
    <row r="455" spans="1:2" x14ac:dyDescent="0.2">
      <c r="A455" s="99"/>
      <c r="B455" s="99"/>
    </row>
    <row r="456" spans="1:2" x14ac:dyDescent="0.2">
      <c r="A456" s="99"/>
      <c r="B456" s="99"/>
    </row>
    <row r="457" spans="1:2" x14ac:dyDescent="0.2">
      <c r="A457" s="99"/>
      <c r="B457" s="99"/>
    </row>
    <row r="458" spans="1:2" x14ac:dyDescent="0.2">
      <c r="A458" s="99"/>
      <c r="B458" s="99"/>
    </row>
    <row r="459" spans="1:2" x14ac:dyDescent="0.2">
      <c r="A459" s="99"/>
      <c r="B459" s="99"/>
    </row>
    <row r="460" spans="1:2" x14ac:dyDescent="0.2">
      <c r="A460" s="99"/>
      <c r="B460" s="99"/>
    </row>
    <row r="461" spans="1:2" x14ac:dyDescent="0.2">
      <c r="A461" s="99"/>
      <c r="B461" s="99"/>
    </row>
    <row r="462" spans="1:2" x14ac:dyDescent="0.2">
      <c r="A462" s="99"/>
      <c r="B462" s="99"/>
    </row>
    <row r="463" spans="1:2" x14ac:dyDescent="0.2">
      <c r="A463" s="99"/>
      <c r="B463" s="99"/>
    </row>
    <row r="464" spans="1:2" x14ac:dyDescent="0.2">
      <c r="A464" s="99"/>
      <c r="B464" s="99"/>
    </row>
    <row r="465" spans="1:2" x14ac:dyDescent="0.2">
      <c r="A465" s="99"/>
      <c r="B465" s="99"/>
    </row>
    <row r="466" spans="1:2" x14ac:dyDescent="0.2">
      <c r="A466" s="99"/>
      <c r="B466" s="99"/>
    </row>
    <row r="467" spans="1:2" x14ac:dyDescent="0.2">
      <c r="A467" s="99"/>
      <c r="B467" s="99"/>
    </row>
    <row r="468" spans="1:2" x14ac:dyDescent="0.2">
      <c r="A468" s="99"/>
      <c r="B468" s="99"/>
    </row>
    <row r="469" spans="1:2" x14ac:dyDescent="0.2">
      <c r="A469" s="99"/>
      <c r="B469" s="99"/>
    </row>
    <row r="470" spans="1:2" x14ac:dyDescent="0.2">
      <c r="A470" s="99"/>
      <c r="B470" s="99"/>
    </row>
    <row r="471" spans="1:2" x14ac:dyDescent="0.2">
      <c r="A471" s="99"/>
      <c r="B471" s="99"/>
    </row>
    <row r="472" spans="1:2" x14ac:dyDescent="0.2">
      <c r="A472" s="99"/>
      <c r="B472" s="99"/>
    </row>
    <row r="473" spans="1:2" x14ac:dyDescent="0.2">
      <c r="A473" s="99"/>
      <c r="B473" s="99"/>
    </row>
    <row r="474" spans="1:2" x14ac:dyDescent="0.2">
      <c r="A474" s="99"/>
      <c r="B474" s="99"/>
    </row>
    <row r="475" spans="1:2" x14ac:dyDescent="0.2">
      <c r="A475" s="99"/>
      <c r="B475" s="99"/>
    </row>
    <row r="476" spans="1:2" x14ac:dyDescent="0.2">
      <c r="A476" s="99"/>
      <c r="B476" s="99"/>
    </row>
    <row r="477" spans="1:2" x14ac:dyDescent="0.2">
      <c r="A477" s="99"/>
      <c r="B477" s="99"/>
    </row>
    <row r="478" spans="1:2" x14ac:dyDescent="0.2">
      <c r="A478" s="99"/>
      <c r="B478" s="99"/>
    </row>
    <row r="479" spans="1:2" x14ac:dyDescent="0.2">
      <c r="A479" s="99"/>
      <c r="B479" s="99"/>
    </row>
    <row r="480" spans="1:2" x14ac:dyDescent="0.2">
      <c r="A480" s="99"/>
      <c r="B480" s="99"/>
    </row>
    <row r="481" spans="1:2" x14ac:dyDescent="0.2">
      <c r="A481" s="99"/>
      <c r="B481" s="99"/>
    </row>
    <row r="482" spans="1:2" x14ac:dyDescent="0.2">
      <c r="A482" s="99"/>
      <c r="B482" s="99"/>
    </row>
    <row r="483" spans="1:2" x14ac:dyDescent="0.2">
      <c r="A483" s="99"/>
      <c r="B483" s="99"/>
    </row>
    <row r="484" spans="1:2" x14ac:dyDescent="0.2">
      <c r="A484" s="99"/>
      <c r="B484" s="99"/>
    </row>
    <row r="485" spans="1:2" x14ac:dyDescent="0.2">
      <c r="A485" s="99"/>
      <c r="B485" s="99"/>
    </row>
    <row r="486" spans="1:2" x14ac:dyDescent="0.2">
      <c r="A486" s="99"/>
      <c r="B486" s="99"/>
    </row>
    <row r="487" spans="1:2" x14ac:dyDescent="0.2">
      <c r="A487" s="99"/>
      <c r="B487" s="99"/>
    </row>
    <row r="488" spans="1:2" x14ac:dyDescent="0.2">
      <c r="B488" s="99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2023-01-12T20:25:35Z</dcterms:created>
  <dcterms:modified xsi:type="dcterms:W3CDTF">2023-01-12T20:34:05Z</dcterms:modified>
</cp:coreProperties>
</file>