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eus documentos Nova Quarentena\Balança Comercial pós abril\2023\Maio\Imprensa\"/>
    </mc:Choice>
  </mc:AlternateContent>
  <bookViews>
    <workbookView xWindow="0" yWindow="0" windowWidth="28800" windowHeight="11730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U61" i="1"/>
  <c r="V4" i="1"/>
  <c r="AB4" i="1" s="1"/>
  <c r="U4" i="1"/>
  <c r="AA4" i="1" s="1"/>
  <c r="D4" i="1"/>
  <c r="J4" i="1" s="1"/>
  <c r="C4" i="1"/>
  <c r="F4" i="1" s="1"/>
  <c r="C2" i="1"/>
  <c r="C61" i="1" s="1"/>
  <c r="R4" i="1" l="1"/>
  <c r="S4" i="1"/>
  <c r="I4" i="1"/>
  <c r="Y4" i="1"/>
  <c r="L4" i="1"/>
  <c r="L2" i="1"/>
  <c r="L61" i="1" s="1"/>
  <c r="M4" i="1"/>
  <c r="G4" i="1"/>
  <c r="L63" i="1"/>
  <c r="I63" i="1"/>
  <c r="R63" i="1"/>
  <c r="F63" i="1"/>
  <c r="O63" i="1"/>
  <c r="C63" i="1"/>
  <c r="O4" i="1"/>
  <c r="J63" i="1"/>
  <c r="S63" i="1"/>
  <c r="G63" i="1"/>
  <c r="P63" i="1"/>
  <c r="D63" i="1"/>
  <c r="M63" i="1"/>
  <c r="P4" i="1"/>
  <c r="V63" i="1"/>
  <c r="AB63" i="1"/>
  <c r="Y63" i="1"/>
  <c r="X63" i="1"/>
  <c r="U63" i="1"/>
  <c r="AA63" i="1"/>
  <c r="X4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<sst xmlns="http://schemas.openxmlformats.org/spreadsheetml/2006/main" count="202" uniqueCount="108">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</sst>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9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4" fontId="2" fillId="5" borderId="12" xfId="1" applyNumberFormat="1" applyFont="1" applyFill="1" applyBorder="1" applyAlignment="1">
      <alignment vertical="center"/>
    </xf>
    <xf numFmtId="4" fontId="2" fillId="5" borderId="0" xfId="1" applyNumberFormat="1" applyFont="1" applyFill="1" applyBorder="1" applyAlignment="1">
      <alignment vertical="center"/>
    </xf>
    <xf numFmtId="0" fontId="1" fillId="4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 wrapText="1" indent="1"/>
    </xf>
    <xf numFmtId="0" fontId="2" fillId="5" borderId="0" xfId="0" applyFont="1" applyFill="1" applyBorder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6" fillId="0" borderId="0" xfId="2" applyFont="1" applyFill="1" applyBorder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0" borderId="21" xfId="3" applyFont="1" applyFill="1" applyBorder="1" applyAlignment="1" applyProtection="1">
      <alignment horizontal="left" vertical="center"/>
    </xf>
    <xf numFmtId="0" fontId="2" fillId="0" borderId="2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4">
    <cellStyle name="Hiperlink" xfId="3" builtinId="8"/>
    <cellStyle name="Normal" xfId="0" builtinId="0"/>
    <cellStyle name="Normal_Balança Janeiro-02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RI\DAC\INTELIG&#202;NCIA%20COMERCIAL\Balan&#231;a%20Comercial\1%20-%20Nota%20Mensal%20da%20Balan&#231;a\1.3%20-%20Tabela%20Resumida\!Balan&#231;a%20do%20M&#234;s\2023_05%20-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maio/2022</v>
          </cell>
          <cell r="E1" t="str">
            <v>maio/2023</v>
          </cell>
          <cell r="M1" t="str">
            <v>maio</v>
          </cell>
        </row>
        <row r="3">
          <cell r="M3">
            <v>2023</v>
          </cell>
        </row>
      </sheetData>
      <sheetData sheetId="1"/>
      <sheetData sheetId="2">
        <row r="1">
          <cell r="C1" t="str">
            <v>Junho/21 - maio/22</v>
          </cell>
          <cell r="E1" t="str">
            <v>Junho/22 - maio/23</v>
          </cell>
          <cell r="M1" t="str">
            <v>Junho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488"/>
  <sheetViews>
    <sheetView showGridLines="0" tabSelected="1" topLeftCell="B1" zoomScaleNormal="100" zoomScaleSheetLayoutView="75" workbookViewId="0">
      <selection activeCell="X22" sqref="X22"/>
    </sheetView>
  </sheetViews>
  <sheetFormatPr defaultRowHeight="9" x14ac:dyDescent="0.2"/>
  <cols>
    <col min="1" max="1" width="37.42578125" style="78" hidden="1" customWidth="1"/>
    <col min="2" max="2" width="30.42578125" style="78" customWidth="1"/>
    <col min="3" max="4" width="8" style="78" customWidth="1"/>
    <col min="5" max="5" width="5.42578125" style="78" customWidth="1"/>
    <col min="6" max="7" width="8" style="78" customWidth="1"/>
    <col min="8" max="8" width="5.42578125" style="78" customWidth="1"/>
    <col min="9" max="10" width="8" style="78" customWidth="1"/>
    <col min="11" max="11" width="5.42578125" style="78" customWidth="1"/>
    <col min="12" max="13" width="7.85546875" style="78" customWidth="1"/>
    <col min="14" max="14" width="5.42578125" style="78" bestFit="1" customWidth="1"/>
    <col min="15" max="16" width="7.85546875" style="78" customWidth="1"/>
    <col min="17" max="17" width="5.42578125" style="78" bestFit="1" customWidth="1"/>
    <col min="18" max="19" width="7.7109375" style="78" customWidth="1"/>
    <col min="20" max="20" width="5.42578125" style="78" bestFit="1" customWidth="1"/>
    <col min="21" max="22" width="10.28515625" style="78" bestFit="1" customWidth="1"/>
    <col min="23" max="23" width="5.42578125" style="78" bestFit="1" customWidth="1"/>
    <col min="24" max="25" width="10.28515625" style="78" customWidth="1"/>
    <col min="26" max="26" width="5.42578125" style="78" bestFit="1" customWidth="1"/>
    <col min="27" max="28" width="10.28515625" style="78" customWidth="1"/>
    <col min="29" max="29" width="5.42578125" style="78" bestFit="1" customWidth="1"/>
    <col min="30" max="16384" width="9.140625" style="2"/>
  </cols>
  <sheetData>
    <row r="1" spans="1:30" x14ac:dyDescent="0.2">
      <c r="A1" s="1"/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2"/>
      <c r="V1" s="2"/>
      <c r="W1" s="2"/>
      <c r="X1" s="2"/>
      <c r="Y1" s="2"/>
      <c r="Z1" s="2"/>
      <c r="AA1" s="2"/>
      <c r="AB1" s="2"/>
      <c r="AC1" s="2"/>
    </row>
    <row r="2" spans="1:30" x14ac:dyDescent="0.2">
      <c r="A2" s="97" t="s">
        <v>1</v>
      </c>
      <c r="B2" s="97" t="s">
        <v>2</v>
      </c>
      <c r="C2" s="88" t="str">
        <f>[1]Mês!M1</f>
        <v>maio</v>
      </c>
      <c r="D2" s="91"/>
      <c r="E2" s="91"/>
      <c r="F2" s="91"/>
      <c r="G2" s="91"/>
      <c r="H2" s="91"/>
      <c r="I2" s="91"/>
      <c r="J2" s="91"/>
      <c r="K2" s="100"/>
      <c r="L2" s="101" t="str">
        <f>"Janeiro"&amp;" - "&amp;C2</f>
        <v>Janeiro - maio</v>
      </c>
      <c r="M2" s="91"/>
      <c r="N2" s="91"/>
      <c r="O2" s="91"/>
      <c r="P2" s="91"/>
      <c r="Q2" s="91"/>
      <c r="R2" s="91"/>
      <c r="S2" s="91"/>
      <c r="T2" s="91"/>
      <c r="U2" s="101" t="s">
        <v>3</v>
      </c>
      <c r="V2" s="91"/>
      <c r="W2" s="91"/>
      <c r="X2" s="91"/>
      <c r="Y2" s="91"/>
      <c r="Z2" s="91"/>
      <c r="AA2" s="91"/>
      <c r="AB2" s="91"/>
      <c r="AC2" s="91"/>
    </row>
    <row r="3" spans="1:30" x14ac:dyDescent="0.2">
      <c r="A3" s="98"/>
      <c r="B3" s="98"/>
      <c r="C3" s="87" t="s">
        <v>4</v>
      </c>
      <c r="D3" s="87"/>
      <c r="E3" s="87"/>
      <c r="F3" s="87" t="s">
        <v>5</v>
      </c>
      <c r="G3" s="87"/>
      <c r="H3" s="87"/>
      <c r="I3" s="87" t="s">
        <v>6</v>
      </c>
      <c r="J3" s="87"/>
      <c r="K3" s="94"/>
      <c r="L3" s="86" t="s">
        <v>4</v>
      </c>
      <c r="M3" s="87"/>
      <c r="N3" s="87"/>
      <c r="O3" s="87" t="s">
        <v>5</v>
      </c>
      <c r="P3" s="87"/>
      <c r="Q3" s="87"/>
      <c r="R3" s="87" t="s">
        <v>6</v>
      </c>
      <c r="S3" s="87"/>
      <c r="T3" s="94"/>
      <c r="U3" s="86" t="s">
        <v>4</v>
      </c>
      <c r="V3" s="87"/>
      <c r="W3" s="87"/>
      <c r="X3" s="87" t="s">
        <v>5</v>
      </c>
      <c r="Y3" s="87"/>
      <c r="Z3" s="87"/>
      <c r="AA3" s="87" t="s">
        <v>6</v>
      </c>
      <c r="AB3" s="87"/>
      <c r="AC3" s="88"/>
    </row>
    <row r="4" spans="1:30" ht="18" x14ac:dyDescent="0.2">
      <c r="A4" s="99"/>
      <c r="B4" s="99"/>
      <c r="C4" s="3" t="str">
        <f>RIGHT([1]Mês!C1,4)</f>
        <v>2022</v>
      </c>
      <c r="D4" s="3" t="str">
        <f>RIGHT([1]Mês!E1,4)</f>
        <v>2023</v>
      </c>
      <c r="E4" s="4" t="s">
        <v>7</v>
      </c>
      <c r="F4" s="3" t="str">
        <f>$C$4</f>
        <v>2022</v>
      </c>
      <c r="G4" s="3" t="str">
        <f>$D$4</f>
        <v>2023</v>
      </c>
      <c r="H4" s="4" t="s">
        <v>7</v>
      </c>
      <c r="I4" s="3" t="str">
        <f>$C$4</f>
        <v>2022</v>
      </c>
      <c r="J4" s="3" t="str">
        <f>$D$4</f>
        <v>2023</v>
      </c>
      <c r="K4" s="5" t="s">
        <v>7</v>
      </c>
      <c r="L4" s="3" t="str">
        <f>$C$4</f>
        <v>2022</v>
      </c>
      <c r="M4" s="3" t="str">
        <f>$D$4</f>
        <v>2023</v>
      </c>
      <c r="N4" s="4" t="s">
        <v>7</v>
      </c>
      <c r="O4" s="3" t="str">
        <f>$C$4</f>
        <v>2022</v>
      </c>
      <c r="P4" s="3" t="str">
        <f>$D$4</f>
        <v>2023</v>
      </c>
      <c r="Q4" s="4" t="s">
        <v>7</v>
      </c>
      <c r="R4" s="3" t="str">
        <f>$C$4</f>
        <v>2022</v>
      </c>
      <c r="S4" s="3" t="str">
        <f>$D$4</f>
        <v>2023</v>
      </c>
      <c r="T4" s="5" t="s">
        <v>7</v>
      </c>
      <c r="U4" s="6" t="str">
        <f>'[1]12 meses'!C1</f>
        <v>Junho/21 - maio/22</v>
      </c>
      <c r="V4" s="7" t="str">
        <f>'[1]12 meses'!E1</f>
        <v>Junho/22 - maio/23</v>
      </c>
      <c r="W4" s="4" t="s">
        <v>7</v>
      </c>
      <c r="X4" s="7" t="str">
        <f>$U$4</f>
        <v>Junho/21 - maio/22</v>
      </c>
      <c r="Y4" s="7" t="str">
        <f>$V$4</f>
        <v>Junho/22 - maio/23</v>
      </c>
      <c r="Z4" s="4" t="s">
        <v>7</v>
      </c>
      <c r="AA4" s="7" t="str">
        <f>$U$4</f>
        <v>Junho/21 - maio/22</v>
      </c>
      <c r="AB4" s="7" t="str">
        <f>$V$4</f>
        <v>Junho/22 - maio/23</v>
      </c>
      <c r="AC4" s="8" t="s">
        <v>7</v>
      </c>
    </row>
    <row r="5" spans="1:30" x14ac:dyDescent="0.2">
      <c r="A5" s="9" t="s">
        <v>8</v>
      </c>
      <c r="B5" s="9" t="s">
        <v>8</v>
      </c>
      <c r="C5" s="10"/>
      <c r="D5" s="11"/>
      <c r="E5" s="12"/>
      <c r="F5" s="10"/>
      <c r="G5" s="11"/>
      <c r="H5" s="12"/>
      <c r="I5" s="10"/>
      <c r="J5" s="11"/>
      <c r="K5" s="13"/>
      <c r="L5" s="14"/>
      <c r="M5" s="14"/>
      <c r="N5" s="14"/>
      <c r="O5" s="15"/>
      <c r="P5" s="14"/>
      <c r="Q5" s="14"/>
      <c r="R5" s="15"/>
      <c r="S5" s="14"/>
      <c r="T5" s="14"/>
      <c r="U5" s="14"/>
      <c r="V5" s="14"/>
      <c r="W5" s="14"/>
      <c r="X5" s="15"/>
      <c r="Y5" s="14"/>
      <c r="Z5" s="14"/>
      <c r="AA5" s="15"/>
      <c r="AB5" s="14"/>
      <c r="AC5" s="14"/>
    </row>
    <row r="6" spans="1:30" s="22" customFormat="1" x14ac:dyDescent="0.2">
      <c r="A6" s="16" t="s">
        <v>9</v>
      </c>
      <c r="B6" s="16" t="s">
        <v>10</v>
      </c>
      <c r="C6" s="17">
        <v>8160.9433179999996</v>
      </c>
      <c r="D6" s="18">
        <v>9887.3765509999994</v>
      </c>
      <c r="E6" s="19">
        <v>21.154824457512554</v>
      </c>
      <c r="F6" s="17">
        <v>12858.520231</v>
      </c>
      <c r="G6" s="18">
        <v>18616.001221999999</v>
      </c>
      <c r="H6" s="19">
        <v>44.775610937871058</v>
      </c>
      <c r="I6" s="17">
        <v>634.67204401367781</v>
      </c>
      <c r="J6" s="18">
        <v>531.12247002408367</v>
      </c>
      <c r="K6" s="20">
        <v>-16.315445900964022</v>
      </c>
      <c r="L6" s="17">
        <v>29762.472717000001</v>
      </c>
      <c r="M6" s="18">
        <v>32654.26367</v>
      </c>
      <c r="N6" s="19">
        <v>9.7162321843918598</v>
      </c>
      <c r="O6" s="17">
        <v>52076.539991999998</v>
      </c>
      <c r="P6" s="18">
        <v>59055.269886000002</v>
      </c>
      <c r="Q6" s="19">
        <v>13.400909305940978</v>
      </c>
      <c r="R6" s="17">
        <v>571.51401997083735</v>
      </c>
      <c r="S6" s="18">
        <v>552.94411037381803</v>
      </c>
      <c r="T6" s="19">
        <v>-3.2492483032991681</v>
      </c>
      <c r="U6" s="17">
        <v>54800.587043</v>
      </c>
      <c r="V6" s="18">
        <v>63711.505953</v>
      </c>
      <c r="W6" s="19">
        <v>16.260626739286455</v>
      </c>
      <c r="X6" s="17">
        <v>103499.919102</v>
      </c>
      <c r="Y6" s="18">
        <v>108655.05529400001</v>
      </c>
      <c r="Z6" s="19">
        <v>4.9808118080938657</v>
      </c>
      <c r="AA6" s="17">
        <v>529.47468479655129</v>
      </c>
      <c r="AB6" s="18">
        <v>586.36485693747727</v>
      </c>
      <c r="AC6" s="19">
        <v>10.74464441350691</v>
      </c>
      <c r="AD6" s="21"/>
    </row>
    <row r="7" spans="1:30" x14ac:dyDescent="0.2">
      <c r="A7" s="23" t="s">
        <v>11</v>
      </c>
      <c r="B7" s="24" t="s">
        <v>12</v>
      </c>
      <c r="C7" s="25">
        <v>6614.1051340000004</v>
      </c>
      <c r="D7" s="26">
        <v>8126.1252139999997</v>
      </c>
      <c r="E7" s="27">
        <v>22.860538944677721</v>
      </c>
      <c r="F7" s="25">
        <v>10640.470391000001</v>
      </c>
      <c r="G7" s="26">
        <v>15585.747090999999</v>
      </c>
      <c r="H7" s="27">
        <v>46.476109779722229</v>
      </c>
      <c r="I7" s="25">
        <v>621.59894167784068</v>
      </c>
      <c r="J7" s="26">
        <v>521.38182190139833</v>
      </c>
      <c r="K7" s="28">
        <v>-16.122472716239344</v>
      </c>
      <c r="L7" s="25">
        <v>24212.623802999999</v>
      </c>
      <c r="M7" s="26">
        <v>26528.590262000002</v>
      </c>
      <c r="N7" s="27">
        <v>9.5651197401954047</v>
      </c>
      <c r="O7" s="25">
        <v>43027.031078</v>
      </c>
      <c r="P7" s="26">
        <v>49026.117116000001</v>
      </c>
      <c r="Q7" s="27">
        <v>13.942598147487285</v>
      </c>
      <c r="R7" s="25">
        <v>562.73052535525903</v>
      </c>
      <c r="S7" s="26">
        <v>541.11138761470909</v>
      </c>
      <c r="T7" s="27">
        <v>-3.8418277961554503</v>
      </c>
      <c r="U7" s="25">
        <v>43362.945548000003</v>
      </c>
      <c r="V7" s="26">
        <v>48869.226198999997</v>
      </c>
      <c r="W7" s="27">
        <v>12.698124127441691</v>
      </c>
      <c r="X7" s="25">
        <v>82656.905303000007</v>
      </c>
      <c r="Y7" s="26">
        <v>84725.460172000006</v>
      </c>
      <c r="Z7" s="27">
        <v>2.5025796228605346</v>
      </c>
      <c r="AA7" s="25">
        <v>524.61370757884106</v>
      </c>
      <c r="AB7" s="26">
        <v>576.79505192171564</v>
      </c>
      <c r="AC7" s="27">
        <v>9.9466223602311388</v>
      </c>
      <c r="AD7" s="29"/>
    </row>
    <row r="8" spans="1:30" x14ac:dyDescent="0.2">
      <c r="A8" s="30" t="s">
        <v>13</v>
      </c>
      <c r="B8" s="31" t="s">
        <v>14</v>
      </c>
      <c r="C8" s="32">
        <v>1086.2642800000001</v>
      </c>
      <c r="D8" s="33">
        <v>1433.930239</v>
      </c>
      <c r="E8" s="34">
        <v>32.005651423979423</v>
      </c>
      <c r="F8" s="32">
        <v>1957.069223</v>
      </c>
      <c r="G8" s="33">
        <v>2709.30888</v>
      </c>
      <c r="H8" s="34">
        <v>38.437049040446738</v>
      </c>
      <c r="I8" s="32">
        <v>555.04642719528374</v>
      </c>
      <c r="J8" s="33">
        <v>529.26052455119111</v>
      </c>
      <c r="K8" s="35">
        <v>-4.6457199579487245</v>
      </c>
      <c r="L8" s="32">
        <v>4044.3877560000001</v>
      </c>
      <c r="M8" s="33">
        <v>4760.5581620000003</v>
      </c>
      <c r="N8" s="34">
        <v>17.707758237017067</v>
      </c>
      <c r="O8" s="32">
        <v>8095.1564099999996</v>
      </c>
      <c r="P8" s="33">
        <v>8840.3751840000004</v>
      </c>
      <c r="Q8" s="34">
        <v>9.2057365695791482</v>
      </c>
      <c r="R8" s="32">
        <v>499.60588173490277</v>
      </c>
      <c r="S8" s="33">
        <v>538.50182406466513</v>
      </c>
      <c r="T8" s="34">
        <v>7.7853251436301285</v>
      </c>
      <c r="U8" s="32">
        <v>8581.0356429999993</v>
      </c>
      <c r="V8" s="33">
        <v>11052.536392</v>
      </c>
      <c r="W8" s="34">
        <v>28.801893522212939</v>
      </c>
      <c r="X8" s="32">
        <v>18838.45721</v>
      </c>
      <c r="Y8" s="33">
        <v>21098.368059</v>
      </c>
      <c r="Z8" s="34">
        <v>11.996262877622343</v>
      </c>
      <c r="AA8" s="32">
        <v>455.5062841581813</v>
      </c>
      <c r="AB8" s="33">
        <v>523.85740741143638</v>
      </c>
      <c r="AC8" s="34">
        <v>15.005528053158358</v>
      </c>
      <c r="AD8" s="29"/>
    </row>
    <row r="9" spans="1:30" x14ac:dyDescent="0.2">
      <c r="A9" s="23" t="s">
        <v>15</v>
      </c>
      <c r="B9" s="24" t="s">
        <v>16</v>
      </c>
      <c r="C9" s="25">
        <v>460.57390400000003</v>
      </c>
      <c r="D9" s="26">
        <v>327.32109800000001</v>
      </c>
      <c r="E9" s="27">
        <v>-28.931905356062039</v>
      </c>
      <c r="F9" s="25">
        <v>260.980617</v>
      </c>
      <c r="G9" s="26">
        <v>320.94525099999998</v>
      </c>
      <c r="H9" s="27">
        <v>22.97666190282628</v>
      </c>
      <c r="I9" s="25">
        <v>1764.7820336021355</v>
      </c>
      <c r="J9" s="26">
        <v>1019.865839984029</v>
      </c>
      <c r="K9" s="28">
        <v>-42.210096172479815</v>
      </c>
      <c r="L9" s="25">
        <v>1505.4611580000001</v>
      </c>
      <c r="M9" s="26">
        <v>1365.1152460000001</v>
      </c>
      <c r="N9" s="27">
        <v>-9.3224532067269656</v>
      </c>
      <c r="O9" s="25">
        <v>954.35250399999995</v>
      </c>
      <c r="P9" s="26">
        <v>1188.7775859999999</v>
      </c>
      <c r="Q9" s="27">
        <v>24.563783404711437</v>
      </c>
      <c r="R9" s="25">
        <v>1577.4686519814486</v>
      </c>
      <c r="S9" s="26">
        <v>1148.3352832999999</v>
      </c>
      <c r="T9" s="27">
        <v>-27.203923712995305</v>
      </c>
      <c r="U9" s="25">
        <v>2856.6058520000001</v>
      </c>
      <c r="V9" s="26">
        <v>3789.7433620000002</v>
      </c>
      <c r="W9" s="27">
        <v>32.665952474566318</v>
      </c>
      <c r="X9" s="25">
        <v>2004.556589</v>
      </c>
      <c r="Y9" s="26">
        <v>2831.2270629999998</v>
      </c>
      <c r="Z9" s="27">
        <v>41.23956781945455</v>
      </c>
      <c r="AA9" s="25">
        <v>1425.0562282330259</v>
      </c>
      <c r="AB9" s="26">
        <v>1338.5515459096898</v>
      </c>
      <c r="AC9" s="27">
        <v>-6.0702644997100208</v>
      </c>
      <c r="AD9" s="29"/>
    </row>
    <row r="10" spans="1:30" s="22" customFormat="1" x14ac:dyDescent="0.2">
      <c r="A10" s="16" t="s">
        <v>17</v>
      </c>
      <c r="B10" s="16" t="s">
        <v>18</v>
      </c>
      <c r="C10" s="17">
        <v>2218.782549</v>
      </c>
      <c r="D10" s="18">
        <v>2097.8971329999999</v>
      </c>
      <c r="E10" s="19">
        <v>-5.4482768513968498</v>
      </c>
      <c r="F10" s="17">
        <v>705.34090100000003</v>
      </c>
      <c r="G10" s="18">
        <v>737.78992100000005</v>
      </c>
      <c r="H10" s="19">
        <v>4.6004733248838026</v>
      </c>
      <c r="I10" s="17">
        <v>3145.6881996412112</v>
      </c>
      <c r="J10" s="18">
        <v>2843.4884691248035</v>
      </c>
      <c r="K10" s="20">
        <v>-9.6067922609391445</v>
      </c>
      <c r="L10" s="17">
        <v>9863.4214190000002</v>
      </c>
      <c r="M10" s="18">
        <v>9360.4897239999991</v>
      </c>
      <c r="N10" s="19">
        <v>-5.0989577919807738</v>
      </c>
      <c r="O10" s="17">
        <v>3349.4121700000001</v>
      </c>
      <c r="P10" s="18">
        <v>3531.3921220000002</v>
      </c>
      <c r="Q10" s="19">
        <v>5.4331907440343441</v>
      </c>
      <c r="R10" s="17">
        <v>2944.8216338809088</v>
      </c>
      <c r="S10" s="18">
        <v>2650.6514713236365</v>
      </c>
      <c r="T10" s="19">
        <v>-9.9894051025967485</v>
      </c>
      <c r="U10" s="17">
        <v>22460.803349999998</v>
      </c>
      <c r="V10" s="18">
        <v>25165.329256000001</v>
      </c>
      <c r="W10" s="19">
        <v>12.041091602362485</v>
      </c>
      <c r="X10" s="17">
        <v>8028.0038729999997</v>
      </c>
      <c r="Y10" s="18">
        <v>8547.4764699999996</v>
      </c>
      <c r="Z10" s="19">
        <v>6.4707566814598216</v>
      </c>
      <c r="AA10" s="17">
        <v>2797.8067406694686</v>
      </c>
      <c r="AB10" s="18">
        <v>2944.1823378309932</v>
      </c>
      <c r="AC10" s="19">
        <v>5.2317980021200139</v>
      </c>
      <c r="AD10" s="21"/>
    </row>
    <row r="11" spans="1:30" x14ac:dyDescent="0.2">
      <c r="A11" s="23" t="s">
        <v>19</v>
      </c>
      <c r="B11" s="24" t="s">
        <v>20</v>
      </c>
      <c r="C11" s="25">
        <v>884.917913</v>
      </c>
      <c r="D11" s="26">
        <v>853.61885400000006</v>
      </c>
      <c r="E11" s="27">
        <v>-3.5369449007865095</v>
      </c>
      <c r="F11" s="25">
        <v>417.13805200000002</v>
      </c>
      <c r="G11" s="26">
        <v>423.309012</v>
      </c>
      <c r="H11" s="27">
        <v>1.4793567670014385</v>
      </c>
      <c r="I11" s="25">
        <v>2121.4029953805316</v>
      </c>
      <c r="J11" s="26">
        <v>2016.5383438611984</v>
      </c>
      <c r="K11" s="28">
        <v>-4.9431744815898515</v>
      </c>
      <c r="L11" s="25">
        <v>3679.7838109999998</v>
      </c>
      <c r="M11" s="26">
        <v>4212.5592150000002</v>
      </c>
      <c r="N11" s="27">
        <v>14.478443065252144</v>
      </c>
      <c r="O11" s="25">
        <v>1924.4871740000001</v>
      </c>
      <c r="P11" s="26">
        <v>2133.8071839999998</v>
      </c>
      <c r="Q11" s="27">
        <v>10.876664330525676</v>
      </c>
      <c r="R11" s="25">
        <v>1912.0853912222537</v>
      </c>
      <c r="S11" s="26">
        <v>1974.1986279675027</v>
      </c>
      <c r="T11" s="27">
        <v>3.2484551699620834</v>
      </c>
      <c r="U11" s="25">
        <v>8406.2839170000007</v>
      </c>
      <c r="V11" s="26">
        <v>10050.722406999999</v>
      </c>
      <c r="W11" s="27">
        <v>19.562014633772428</v>
      </c>
      <c r="X11" s="25">
        <v>4599.2478590000001</v>
      </c>
      <c r="Y11" s="26">
        <v>4862.0911800000003</v>
      </c>
      <c r="Z11" s="27">
        <v>5.7149196794353596</v>
      </c>
      <c r="AA11" s="25">
        <v>1827.751879157857</v>
      </c>
      <c r="AB11" s="26">
        <v>2067.1604120348889</v>
      </c>
      <c r="AC11" s="27">
        <v>13.098524783754574</v>
      </c>
      <c r="AD11" s="29"/>
    </row>
    <row r="12" spans="1:30" x14ac:dyDescent="0.2">
      <c r="A12" s="30" t="s">
        <v>21</v>
      </c>
      <c r="B12" s="31" t="s">
        <v>22</v>
      </c>
      <c r="C12" s="32">
        <v>852.32136200000002</v>
      </c>
      <c r="D12" s="33">
        <v>820.13458800000001</v>
      </c>
      <c r="E12" s="34">
        <v>-3.7763659852983911</v>
      </c>
      <c r="F12" s="32">
        <v>408.08622200000002</v>
      </c>
      <c r="G12" s="33">
        <v>413.073238</v>
      </c>
      <c r="H12" s="34">
        <v>1.2220495893144889</v>
      </c>
      <c r="I12" s="32">
        <v>2088.581569411574</v>
      </c>
      <c r="J12" s="33">
        <v>1985.445951354515</v>
      </c>
      <c r="K12" s="35">
        <v>-4.9380699115388555</v>
      </c>
      <c r="L12" s="32">
        <v>3523.4484280000001</v>
      </c>
      <c r="M12" s="33">
        <v>4050.6057649999998</v>
      </c>
      <c r="N12" s="34">
        <v>14.961403516248639</v>
      </c>
      <c r="O12" s="32">
        <v>1875.2734620000001</v>
      </c>
      <c r="P12" s="33">
        <v>2085.2235649999998</v>
      </c>
      <c r="Q12" s="34">
        <v>11.195705973254988</v>
      </c>
      <c r="R12" s="32">
        <v>1878.8984643563413</v>
      </c>
      <c r="S12" s="33">
        <v>1942.5282895265959</v>
      </c>
      <c r="T12" s="34">
        <v>3.3865494265573615</v>
      </c>
      <c r="U12" s="32">
        <v>8076.726302</v>
      </c>
      <c r="V12" s="33">
        <v>9672.560958</v>
      </c>
      <c r="W12" s="34">
        <v>19.758434250827971</v>
      </c>
      <c r="X12" s="32">
        <v>4488.6098160000001</v>
      </c>
      <c r="Y12" s="33">
        <v>4747.8112849999998</v>
      </c>
      <c r="Z12" s="34">
        <v>5.7746491592130855</v>
      </c>
      <c r="AA12" s="32">
        <v>1799.3825779219835</v>
      </c>
      <c r="AB12" s="33">
        <v>2037.267359079543</v>
      </c>
      <c r="AC12" s="34">
        <v>13.220355919655535</v>
      </c>
      <c r="AD12" s="29"/>
    </row>
    <row r="13" spans="1:30" x14ac:dyDescent="0.2">
      <c r="A13" s="23" t="s">
        <v>23</v>
      </c>
      <c r="B13" s="24" t="s">
        <v>24</v>
      </c>
      <c r="C13" s="25">
        <v>1078.9992400000001</v>
      </c>
      <c r="D13" s="26">
        <v>951.77541299999996</v>
      </c>
      <c r="E13" s="27">
        <v>-11.790909787851211</v>
      </c>
      <c r="F13" s="25">
        <v>175.21631500000001</v>
      </c>
      <c r="G13" s="26">
        <v>190.505259</v>
      </c>
      <c r="H13" s="27">
        <v>8.7257536491393459</v>
      </c>
      <c r="I13" s="25">
        <v>6158.0980058848982</v>
      </c>
      <c r="J13" s="26">
        <v>4996.0584710157527</v>
      </c>
      <c r="K13" s="28">
        <v>-18.870104596559834</v>
      </c>
      <c r="L13" s="25">
        <v>5043.2259110000005</v>
      </c>
      <c r="M13" s="26">
        <v>3793.8550810000002</v>
      </c>
      <c r="N13" s="27">
        <v>-24.773247362862392</v>
      </c>
      <c r="O13" s="25">
        <v>882.68009300000006</v>
      </c>
      <c r="P13" s="26">
        <v>799.41758300000004</v>
      </c>
      <c r="Q13" s="27">
        <v>-9.4329203366320886</v>
      </c>
      <c r="R13" s="25">
        <v>5713.5376123181704</v>
      </c>
      <c r="S13" s="26">
        <v>4745.7738754790435</v>
      </c>
      <c r="T13" s="27">
        <v>-16.938082891983854</v>
      </c>
      <c r="U13" s="25">
        <v>11003.667092</v>
      </c>
      <c r="V13" s="26">
        <v>11710.980530000001</v>
      </c>
      <c r="W13" s="27">
        <v>6.4279792553360693</v>
      </c>
      <c r="X13" s="25">
        <v>2018.2158019999999</v>
      </c>
      <c r="Y13" s="26">
        <v>2180.0237350000002</v>
      </c>
      <c r="Z13" s="27">
        <v>8.0173751904852217</v>
      </c>
      <c r="AA13" s="25">
        <v>5452.1756697651699</v>
      </c>
      <c r="AB13" s="26">
        <v>5371.9509296993956</v>
      </c>
      <c r="AC13" s="27">
        <v>-1.4714261778221438</v>
      </c>
      <c r="AD13" s="29"/>
    </row>
    <row r="14" spans="1:30" x14ac:dyDescent="0.2">
      <c r="A14" s="30" t="s">
        <v>25</v>
      </c>
      <c r="B14" s="31" t="s">
        <v>22</v>
      </c>
      <c r="C14" s="32">
        <v>983.29079200000001</v>
      </c>
      <c r="D14" s="33">
        <v>859.21342400000003</v>
      </c>
      <c r="E14" s="34">
        <v>-12.618583333586219</v>
      </c>
      <c r="F14" s="32">
        <v>152.35574500000001</v>
      </c>
      <c r="G14" s="33">
        <v>168.509613</v>
      </c>
      <c r="H14" s="34">
        <v>10.602729815012868</v>
      </c>
      <c r="I14" s="32">
        <v>6453.9134510483991</v>
      </c>
      <c r="J14" s="33">
        <v>5098.8985655079514</v>
      </c>
      <c r="K14" s="35">
        <v>-20.995244138582827</v>
      </c>
      <c r="L14" s="32">
        <v>4569.5772450000004</v>
      </c>
      <c r="M14" s="33">
        <v>3375.7644220000002</v>
      </c>
      <c r="N14" s="34">
        <v>-26.125235639823398</v>
      </c>
      <c r="O14" s="32">
        <v>775.41861500000005</v>
      </c>
      <c r="P14" s="33">
        <v>689.87064499999997</v>
      </c>
      <c r="Q14" s="34">
        <v>-11.032488561033581</v>
      </c>
      <c r="R14" s="32">
        <v>5893.0455841584353</v>
      </c>
      <c r="S14" s="33">
        <v>4893.3295632545723</v>
      </c>
      <c r="T14" s="34">
        <v>-16.964335446365443</v>
      </c>
      <c r="U14" s="32">
        <v>9748.7636829999992</v>
      </c>
      <c r="V14" s="33">
        <v>10611.213878</v>
      </c>
      <c r="W14" s="34">
        <v>8.8467648108441885</v>
      </c>
      <c r="X14" s="32">
        <v>1740.128968</v>
      </c>
      <c r="Y14" s="33">
        <v>1905.651981</v>
      </c>
      <c r="Z14" s="34">
        <v>9.5121118057267964</v>
      </c>
      <c r="AA14" s="32">
        <v>5602.3225072821151</v>
      </c>
      <c r="AB14" s="33">
        <v>5568.2852817814701</v>
      </c>
      <c r="AC14" s="34">
        <v>-0.60755562458966184</v>
      </c>
      <c r="AD14" s="29"/>
    </row>
    <row r="15" spans="1:30" x14ac:dyDescent="0.2">
      <c r="A15" s="23" t="s">
        <v>26</v>
      </c>
      <c r="B15" s="24" t="s">
        <v>27</v>
      </c>
      <c r="C15" s="25">
        <v>200.69322199999999</v>
      </c>
      <c r="D15" s="26">
        <v>249.14809500000001</v>
      </c>
      <c r="E15" s="27">
        <v>24.143751601137797</v>
      </c>
      <c r="F15" s="25">
        <v>86.944985000000003</v>
      </c>
      <c r="G15" s="26">
        <v>99.724615</v>
      </c>
      <c r="H15" s="27">
        <v>14.69852459000367</v>
      </c>
      <c r="I15" s="25">
        <v>2308.2782980524985</v>
      </c>
      <c r="J15" s="26">
        <v>2498.3610616095134</v>
      </c>
      <c r="K15" s="28">
        <v>8.2348286910373112</v>
      </c>
      <c r="L15" s="25">
        <v>883.43650000000002</v>
      </c>
      <c r="M15" s="26">
        <v>1139.393945</v>
      </c>
      <c r="N15" s="27">
        <v>28.97293070865874</v>
      </c>
      <c r="O15" s="25">
        <v>407.807886</v>
      </c>
      <c r="P15" s="26">
        <v>473.133219</v>
      </c>
      <c r="Q15" s="27">
        <v>16.01865369518627</v>
      </c>
      <c r="R15" s="25">
        <v>2166.3055824280946</v>
      </c>
      <c r="S15" s="26">
        <v>2408.1884324423222</v>
      </c>
      <c r="T15" s="27">
        <v>11.165684655768393</v>
      </c>
      <c r="U15" s="25">
        <v>2429.242287</v>
      </c>
      <c r="V15" s="26">
        <v>2797.5871670000001</v>
      </c>
      <c r="W15" s="27">
        <v>15.162953566681425</v>
      </c>
      <c r="X15" s="25">
        <v>1079.031358</v>
      </c>
      <c r="Y15" s="26">
        <v>1164.516768</v>
      </c>
      <c r="Z15" s="27">
        <v>7.922421287037329</v>
      </c>
      <c r="AA15" s="25">
        <v>2251.317599798615</v>
      </c>
      <c r="AB15" s="26">
        <v>2402.3588529383892</v>
      </c>
      <c r="AC15" s="27">
        <v>6.7090157849467813</v>
      </c>
      <c r="AD15" s="29"/>
    </row>
    <row r="16" spans="1:30" x14ac:dyDescent="0.2">
      <c r="A16" s="30" t="s">
        <v>28</v>
      </c>
      <c r="B16" s="31" t="s">
        <v>22</v>
      </c>
      <c r="C16" s="32">
        <v>190.808581</v>
      </c>
      <c r="D16" s="33">
        <v>235.85918799999999</v>
      </c>
      <c r="E16" s="34">
        <v>23.610367397470444</v>
      </c>
      <c r="F16" s="32">
        <v>79.786145000000005</v>
      </c>
      <c r="G16" s="33">
        <v>91.158238999999995</v>
      </c>
      <c r="H16" s="34">
        <v>14.253219026937568</v>
      </c>
      <c r="I16" s="32">
        <v>2391.5001909166058</v>
      </c>
      <c r="J16" s="33">
        <v>2587.3600739478961</v>
      </c>
      <c r="K16" s="35">
        <v>8.1898334683478282</v>
      </c>
      <c r="L16" s="32">
        <v>834.11728000000005</v>
      </c>
      <c r="M16" s="33">
        <v>1073.2667839999999</v>
      </c>
      <c r="N16" s="34">
        <v>28.670968667619491</v>
      </c>
      <c r="O16" s="32">
        <v>374.41901200000001</v>
      </c>
      <c r="P16" s="33">
        <v>429.26539300000002</v>
      </c>
      <c r="Q16" s="34">
        <v>14.648396380042804</v>
      </c>
      <c r="R16" s="32">
        <v>2227.764224750425</v>
      </c>
      <c r="S16" s="33">
        <v>2500.2406471653303</v>
      </c>
      <c r="T16" s="34">
        <v>12.230936262809887</v>
      </c>
      <c r="U16" s="32">
        <v>2298.5880969999998</v>
      </c>
      <c r="V16" s="33">
        <v>2646.0325889999999</v>
      </c>
      <c r="W16" s="34">
        <v>15.115561263606425</v>
      </c>
      <c r="X16" s="32">
        <v>986.89018099999998</v>
      </c>
      <c r="Y16" s="33">
        <v>1068.5031610000001</v>
      </c>
      <c r="Z16" s="34">
        <v>8.2697124331810645</v>
      </c>
      <c r="AA16" s="32">
        <v>2329.1224710239567</v>
      </c>
      <c r="AB16" s="33">
        <v>2476.3919149510125</v>
      </c>
      <c r="AC16" s="34">
        <v>6.3229583570292736</v>
      </c>
      <c r="AD16" s="29"/>
    </row>
    <row r="17" spans="1:30" s="22" customFormat="1" x14ac:dyDescent="0.2">
      <c r="A17" s="16" t="s">
        <v>29</v>
      </c>
      <c r="B17" s="36" t="s">
        <v>30</v>
      </c>
      <c r="C17" s="37">
        <v>1568.788235</v>
      </c>
      <c r="D17" s="38">
        <v>1242.468083</v>
      </c>
      <c r="E17" s="39">
        <v>-20.800777614194686</v>
      </c>
      <c r="F17" s="37">
        <v>3028.1134269999998</v>
      </c>
      <c r="G17" s="38">
        <v>2491.8856000000001</v>
      </c>
      <c r="H17" s="39">
        <v>-17.708313771167063</v>
      </c>
      <c r="I17" s="37">
        <v>518.0744621426627</v>
      </c>
      <c r="J17" s="38">
        <v>498.60558727094053</v>
      </c>
      <c r="K17" s="40">
        <v>-3.7579298526320692</v>
      </c>
      <c r="L17" s="37">
        <v>6800.6376140000002</v>
      </c>
      <c r="M17" s="38">
        <v>6293.795658</v>
      </c>
      <c r="N17" s="39">
        <v>-7.4528593459619152</v>
      </c>
      <c r="O17" s="37">
        <v>13414.403324999999</v>
      </c>
      <c r="P17" s="38">
        <v>12790.905255</v>
      </c>
      <c r="Q17" s="39">
        <v>-4.6479746798577803</v>
      </c>
      <c r="R17" s="37">
        <v>506.9653453259354</v>
      </c>
      <c r="S17" s="38">
        <v>492.05240227541657</v>
      </c>
      <c r="T17" s="39">
        <v>-2.9416099518461358</v>
      </c>
      <c r="U17" s="37">
        <v>15524.68145</v>
      </c>
      <c r="V17" s="38">
        <v>15976.269618</v>
      </c>
      <c r="W17" s="39">
        <v>2.9088401552999299</v>
      </c>
      <c r="X17" s="37">
        <v>30414.9038</v>
      </c>
      <c r="Y17" s="38">
        <v>31508.354353999999</v>
      </c>
      <c r="Z17" s="39">
        <v>3.5951142939337544</v>
      </c>
      <c r="AA17" s="37">
        <v>510.43006915576694</v>
      </c>
      <c r="AB17" s="38">
        <v>507.04868424750993</v>
      </c>
      <c r="AC17" s="39">
        <v>-0.66245801581590325</v>
      </c>
      <c r="AD17" s="21"/>
    </row>
    <row r="18" spans="1:30" x14ac:dyDescent="0.2">
      <c r="A18" s="30" t="s">
        <v>31</v>
      </c>
      <c r="B18" s="31" t="s">
        <v>32</v>
      </c>
      <c r="C18" s="32">
        <v>760.743379</v>
      </c>
      <c r="D18" s="33">
        <v>629.69783099999995</v>
      </c>
      <c r="E18" s="34">
        <v>-17.225986004933745</v>
      </c>
      <c r="F18" s="32">
        <v>1789.366029</v>
      </c>
      <c r="G18" s="33">
        <v>1557.7669060000001</v>
      </c>
      <c r="H18" s="34">
        <v>-12.943082591627764</v>
      </c>
      <c r="I18" s="32">
        <v>425.14687697806966</v>
      </c>
      <c r="J18" s="33">
        <v>404.23110067020514</v>
      </c>
      <c r="K18" s="35">
        <v>-4.9196589321161666</v>
      </c>
      <c r="L18" s="32">
        <v>3208.5578609999998</v>
      </c>
      <c r="M18" s="33">
        <v>3536.0809290000002</v>
      </c>
      <c r="N18" s="34">
        <v>10.207796841722615</v>
      </c>
      <c r="O18" s="32">
        <v>7826.9213559999998</v>
      </c>
      <c r="P18" s="33">
        <v>8174.1139469999998</v>
      </c>
      <c r="Q18" s="34">
        <v>4.4358768308544017</v>
      </c>
      <c r="R18" s="32">
        <v>409.93868662553604</v>
      </c>
      <c r="S18" s="33">
        <v>432.59501297969859</v>
      </c>
      <c r="T18" s="34">
        <v>5.5267597553822156</v>
      </c>
      <c r="U18" s="32">
        <v>7356.3319430000001</v>
      </c>
      <c r="V18" s="33">
        <v>8712.5367939999996</v>
      </c>
      <c r="W18" s="34">
        <v>18.435884371565248</v>
      </c>
      <c r="X18" s="32">
        <v>17348.203676000001</v>
      </c>
      <c r="Y18" s="33">
        <v>20147.971117000001</v>
      </c>
      <c r="Z18" s="34">
        <v>16.138659040954639</v>
      </c>
      <c r="AA18" s="32">
        <v>424.03998018405554</v>
      </c>
      <c r="AB18" s="33">
        <v>432.42750068510526</v>
      </c>
      <c r="AC18" s="34">
        <v>1.9780022858715052</v>
      </c>
      <c r="AD18" s="29"/>
    </row>
    <row r="19" spans="1:30" x14ac:dyDescent="0.2">
      <c r="A19" s="23" t="s">
        <v>33</v>
      </c>
      <c r="B19" s="24" t="s">
        <v>34</v>
      </c>
      <c r="C19" s="25">
        <v>563.882743</v>
      </c>
      <c r="D19" s="26">
        <v>377.944412</v>
      </c>
      <c r="E19" s="27">
        <v>-32.974644694881185</v>
      </c>
      <c r="F19" s="25">
        <v>1003.739659</v>
      </c>
      <c r="G19" s="26">
        <v>720.91223000000002</v>
      </c>
      <c r="H19" s="27">
        <v>-28.177369147869847</v>
      </c>
      <c r="I19" s="25">
        <v>561.78187037242503</v>
      </c>
      <c r="J19" s="26">
        <v>524.25856612253619</v>
      </c>
      <c r="K19" s="28">
        <v>-6.6793369862600427</v>
      </c>
      <c r="L19" s="25">
        <v>2489.9855750000002</v>
      </c>
      <c r="M19" s="26">
        <v>1751.680744</v>
      </c>
      <c r="N19" s="27">
        <v>-29.650968198882044</v>
      </c>
      <c r="O19" s="25">
        <v>4494.2771350000003</v>
      </c>
      <c r="P19" s="26">
        <v>3732.792829</v>
      </c>
      <c r="Q19" s="27">
        <v>-16.943421224957468</v>
      </c>
      <c r="R19" s="25">
        <v>554.03472020200638</v>
      </c>
      <c r="S19" s="26">
        <v>469.26813896319777</v>
      </c>
      <c r="T19" s="27">
        <v>-15.29986806745648</v>
      </c>
      <c r="U19" s="25">
        <v>5823.0336090000001</v>
      </c>
      <c r="V19" s="26">
        <v>4651.9877130000004</v>
      </c>
      <c r="W19" s="27">
        <v>-20.110581092818137</v>
      </c>
      <c r="X19" s="25">
        <v>10673.745247999999</v>
      </c>
      <c r="Y19" s="26">
        <v>9038.1430149999997</v>
      </c>
      <c r="Z19" s="27">
        <v>-15.323601931631936</v>
      </c>
      <c r="AA19" s="25">
        <v>545.54736633714356</v>
      </c>
      <c r="AB19" s="26">
        <v>514.70614099372062</v>
      </c>
      <c r="AC19" s="27">
        <v>-5.6532626214463866</v>
      </c>
      <c r="AD19" s="29"/>
    </row>
    <row r="20" spans="1:30" x14ac:dyDescent="0.2">
      <c r="A20" s="30" t="s">
        <v>35</v>
      </c>
      <c r="B20" s="31" t="s">
        <v>36</v>
      </c>
      <c r="C20" s="32">
        <v>242.68056999999999</v>
      </c>
      <c r="D20" s="33">
        <v>233.218333</v>
      </c>
      <c r="E20" s="34">
        <v>-3.8990500970061182</v>
      </c>
      <c r="F20" s="32">
        <v>234.49696399999999</v>
      </c>
      <c r="G20" s="33">
        <v>212.58174399999999</v>
      </c>
      <c r="H20" s="34">
        <v>-9.3456305899124565</v>
      </c>
      <c r="I20" s="32">
        <v>1034.8985584308034</v>
      </c>
      <c r="J20" s="33">
        <v>1097.0760170261847</v>
      </c>
      <c r="K20" s="35">
        <v>6.0080727805496004</v>
      </c>
      <c r="L20" s="32">
        <v>1099.221033</v>
      </c>
      <c r="M20" s="33">
        <v>1001.656652</v>
      </c>
      <c r="N20" s="34">
        <v>-8.8757745777231722</v>
      </c>
      <c r="O20" s="32">
        <v>1092.2247170000001</v>
      </c>
      <c r="P20" s="33">
        <v>882.340687</v>
      </c>
      <c r="Q20" s="34">
        <v>-19.216194866610039</v>
      </c>
      <c r="R20" s="32">
        <v>1006.4055646160588</v>
      </c>
      <c r="S20" s="33">
        <v>1135.226638369902</v>
      </c>
      <c r="T20" s="34">
        <v>12.800115409038714</v>
      </c>
      <c r="U20" s="32">
        <v>2339.5069039999998</v>
      </c>
      <c r="V20" s="33">
        <v>2604.3250039999998</v>
      </c>
      <c r="W20" s="34">
        <v>11.319398098258393</v>
      </c>
      <c r="X20" s="32">
        <v>2390.698907</v>
      </c>
      <c r="Y20" s="33">
        <v>2319.649692</v>
      </c>
      <c r="Z20" s="34">
        <v>-2.9719014298273616</v>
      </c>
      <c r="AA20" s="32">
        <v>978.58701367616413</v>
      </c>
      <c r="AB20" s="33">
        <v>1122.7234064616684</v>
      </c>
      <c r="AC20" s="34">
        <v>14.729031835814066</v>
      </c>
      <c r="AD20" s="29"/>
    </row>
    <row r="21" spans="1:30" s="22" customFormat="1" x14ac:dyDescent="0.2">
      <c r="A21" s="41" t="s">
        <v>37</v>
      </c>
      <c r="B21" s="36" t="s">
        <v>38</v>
      </c>
      <c r="C21" s="37">
        <v>484.43878599999999</v>
      </c>
      <c r="D21" s="38">
        <v>281.12415299999998</v>
      </c>
      <c r="E21" s="39">
        <v>-41.96910711439196</v>
      </c>
      <c r="F21" s="37">
        <v>1298.0278960000001</v>
      </c>
      <c r="G21" s="38">
        <v>721.81098199999997</v>
      </c>
      <c r="H21" s="39">
        <v>-44.391720376400912</v>
      </c>
      <c r="I21" s="37">
        <v>373.21138281607466</v>
      </c>
      <c r="J21" s="38">
        <v>389.47059550279886</v>
      </c>
      <c r="K21" s="40">
        <v>4.3565693425639873</v>
      </c>
      <c r="L21" s="37">
        <v>2614.0332640000001</v>
      </c>
      <c r="M21" s="38">
        <v>4304.2236549999998</v>
      </c>
      <c r="N21" s="39">
        <v>64.658335235323889</v>
      </c>
      <c r="O21" s="37">
        <v>8365.9188859999995</v>
      </c>
      <c r="P21" s="38">
        <v>13675.959386</v>
      </c>
      <c r="Q21" s="39">
        <v>63.47229243264745</v>
      </c>
      <c r="R21" s="37">
        <v>312.46218133604799</v>
      </c>
      <c r="S21" s="38">
        <v>314.7291925571385</v>
      </c>
      <c r="T21" s="39">
        <v>0.7255313943585362</v>
      </c>
      <c r="U21" s="37">
        <v>6707.4304499999998</v>
      </c>
      <c r="V21" s="38">
        <v>16063.464997999999</v>
      </c>
      <c r="W21" s="39">
        <v>139.48761180222152</v>
      </c>
      <c r="X21" s="37">
        <v>26635.203815000001</v>
      </c>
      <c r="Y21" s="38">
        <v>53985.379965</v>
      </c>
      <c r="Z21" s="39">
        <v>102.68431336199258</v>
      </c>
      <c r="AA21" s="37">
        <v>251.82576024526659</v>
      </c>
      <c r="AB21" s="38">
        <v>297.55213371498593</v>
      </c>
      <c r="AC21" s="39">
        <v>18.157941199178353</v>
      </c>
      <c r="AD21" s="21"/>
    </row>
    <row r="22" spans="1:30" x14ac:dyDescent="0.2">
      <c r="A22" s="23" t="s">
        <v>39</v>
      </c>
      <c r="B22" s="31" t="s">
        <v>40</v>
      </c>
      <c r="C22" s="32">
        <v>366.80915700000003</v>
      </c>
      <c r="D22" s="33">
        <v>115.15034900000001</v>
      </c>
      <c r="E22" s="34">
        <v>-68.607558780218781</v>
      </c>
      <c r="F22" s="32">
        <v>1086.0365449999999</v>
      </c>
      <c r="G22" s="33">
        <v>382.09596399999998</v>
      </c>
      <c r="H22" s="34">
        <v>-64.817393506771907</v>
      </c>
      <c r="I22" s="32">
        <v>337.75028905680153</v>
      </c>
      <c r="J22" s="33">
        <v>301.36499688334845</v>
      </c>
      <c r="K22" s="35">
        <v>-10.772838203947154</v>
      </c>
      <c r="L22" s="32">
        <v>1465.7417049999999</v>
      </c>
      <c r="M22" s="33">
        <v>3093.153906</v>
      </c>
      <c r="N22" s="34">
        <v>111.0299444607807</v>
      </c>
      <c r="O22" s="32">
        <v>5287.1496379999999</v>
      </c>
      <c r="P22" s="33">
        <v>10630.844386000001</v>
      </c>
      <c r="Q22" s="34">
        <v>101.06948193018025</v>
      </c>
      <c r="R22" s="32">
        <v>277.22720281366094</v>
      </c>
      <c r="S22" s="33">
        <v>290.96032202987038</v>
      </c>
      <c r="T22" s="34">
        <v>4.9537415797684892</v>
      </c>
      <c r="U22" s="32">
        <v>4849.0702099999999</v>
      </c>
      <c r="V22" s="33">
        <v>13702.310794000001</v>
      </c>
      <c r="W22" s="34">
        <v>182.5760444908056</v>
      </c>
      <c r="X22" s="32">
        <v>22135.665101999999</v>
      </c>
      <c r="Y22" s="33">
        <v>48507.004081999999</v>
      </c>
      <c r="Z22" s="34">
        <v>119.1350648759919</v>
      </c>
      <c r="AA22" s="32">
        <v>219.06141910151493</v>
      </c>
      <c r="AB22" s="33">
        <v>282.48107780139446</v>
      </c>
      <c r="AC22" s="34">
        <v>28.950628987978178</v>
      </c>
      <c r="AD22" s="29"/>
    </row>
    <row r="23" spans="1:30" s="22" customFormat="1" x14ac:dyDescent="0.2">
      <c r="A23" s="16" t="s">
        <v>41</v>
      </c>
      <c r="B23" s="36" t="s">
        <v>42</v>
      </c>
      <c r="C23" s="37">
        <v>664.81247800000006</v>
      </c>
      <c r="D23" s="38">
        <v>1204.8849769999999</v>
      </c>
      <c r="E23" s="39">
        <v>81.23681742929017</v>
      </c>
      <c r="F23" s="37">
        <v>1626.7223320000001</v>
      </c>
      <c r="G23" s="38">
        <v>2494.3425109999998</v>
      </c>
      <c r="H23" s="39">
        <v>53.335480919677927</v>
      </c>
      <c r="I23" s="37">
        <v>408.68221018557949</v>
      </c>
      <c r="J23" s="38">
        <v>483.0471243169219</v>
      </c>
      <c r="K23" s="40">
        <v>18.196268953711936</v>
      </c>
      <c r="L23" s="37">
        <v>3256.1678029999998</v>
      </c>
      <c r="M23" s="38">
        <v>4469.7301809999999</v>
      </c>
      <c r="N23" s="39">
        <v>37.26965105673947</v>
      </c>
      <c r="O23" s="37">
        <v>7834.9253650000001</v>
      </c>
      <c r="P23" s="38">
        <v>9090.5940699999992</v>
      </c>
      <c r="Q23" s="39">
        <v>16.026556048756934</v>
      </c>
      <c r="R23" s="37">
        <v>415.59653108450505</v>
      </c>
      <c r="S23" s="38">
        <v>491.68735800783594</v>
      </c>
      <c r="T23" s="39">
        <v>18.308821472780544</v>
      </c>
      <c r="U23" s="37">
        <v>9948.505486</v>
      </c>
      <c r="V23" s="38">
        <v>13990.354878</v>
      </c>
      <c r="W23" s="39">
        <v>40.627704308831895</v>
      </c>
      <c r="X23" s="37">
        <v>26063.392179999999</v>
      </c>
      <c r="Y23" s="38">
        <v>30506.232571</v>
      </c>
      <c r="Z23" s="39">
        <v>17.046286071731132</v>
      </c>
      <c r="AA23" s="37">
        <v>381.70417025125704</v>
      </c>
      <c r="AB23" s="38">
        <v>458.60644527110787</v>
      </c>
      <c r="AC23" s="39">
        <v>20.147087984192002</v>
      </c>
      <c r="AD23" s="21"/>
    </row>
    <row r="24" spans="1:30" x14ac:dyDescent="0.2">
      <c r="A24" s="23" t="s">
        <v>43</v>
      </c>
      <c r="B24" s="31" t="s">
        <v>44</v>
      </c>
      <c r="C24" s="32">
        <v>604.56676900000002</v>
      </c>
      <c r="D24" s="33">
        <v>1139.6371280000001</v>
      </c>
      <c r="E24" s="34">
        <v>88.504758520725119</v>
      </c>
      <c r="F24" s="32">
        <v>1564.381269</v>
      </c>
      <c r="G24" s="33">
        <v>2412.770004</v>
      </c>
      <c r="H24" s="34">
        <v>54.231583553944994</v>
      </c>
      <c r="I24" s="32">
        <v>386.45743271169277</v>
      </c>
      <c r="J24" s="33">
        <v>472.3355836282189</v>
      </c>
      <c r="K24" s="35">
        <v>22.221891377256409</v>
      </c>
      <c r="L24" s="32">
        <v>2864.2396589999998</v>
      </c>
      <c r="M24" s="33">
        <v>3854.627939</v>
      </c>
      <c r="N24" s="34">
        <v>34.577702912813415</v>
      </c>
      <c r="O24" s="32">
        <v>7382.986594</v>
      </c>
      <c r="P24" s="33">
        <v>8375.7210219999997</v>
      </c>
      <c r="Q24" s="34">
        <v>13.446244488738124</v>
      </c>
      <c r="R24" s="32">
        <v>387.95135580060622</v>
      </c>
      <c r="S24" s="33">
        <v>460.21446140281921</v>
      </c>
      <c r="T24" s="34">
        <v>18.626847031655625</v>
      </c>
      <c r="U24" s="32">
        <v>8817.8705520000003</v>
      </c>
      <c r="V24" s="33">
        <v>12000.98695</v>
      </c>
      <c r="W24" s="34">
        <v>36.098470477977585</v>
      </c>
      <c r="X24" s="32">
        <v>24581.953195999999</v>
      </c>
      <c r="Y24" s="33">
        <v>28244.431603000001</v>
      </c>
      <c r="Z24" s="34">
        <v>14.899053699264076</v>
      </c>
      <c r="AA24" s="32">
        <v>358.71317798436189</v>
      </c>
      <c r="AB24" s="33">
        <v>424.89744947550327</v>
      </c>
      <c r="AC24" s="34">
        <v>18.450471171155769</v>
      </c>
      <c r="AD24" s="29"/>
    </row>
    <row r="25" spans="1:30" x14ac:dyDescent="0.2">
      <c r="A25" s="30" t="s">
        <v>45</v>
      </c>
      <c r="B25" s="24" t="s">
        <v>46</v>
      </c>
      <c r="C25" s="42">
        <v>58.435915000000001</v>
      </c>
      <c r="D25" s="43">
        <v>63.808148000000003</v>
      </c>
      <c r="E25" s="27">
        <v>9.1933753411750363</v>
      </c>
      <c r="F25" s="25">
        <v>58.955092</v>
      </c>
      <c r="G25" s="26">
        <v>79.732119999999995</v>
      </c>
      <c r="H25" s="27">
        <v>35.242126328969171</v>
      </c>
      <c r="I25" s="25">
        <v>991.19368688289046</v>
      </c>
      <c r="J25" s="26">
        <v>800.28159291387226</v>
      </c>
      <c r="K25" s="28">
        <v>-19.260826263875753</v>
      </c>
      <c r="L25" s="25">
        <v>383.42404499999998</v>
      </c>
      <c r="M25" s="26">
        <v>607.32161599999995</v>
      </c>
      <c r="N25" s="27">
        <v>58.394243636963353</v>
      </c>
      <c r="O25" s="25">
        <v>436.63396899999998</v>
      </c>
      <c r="P25" s="26">
        <v>704.46908499999995</v>
      </c>
      <c r="Q25" s="27">
        <v>61.340879321278827</v>
      </c>
      <c r="R25" s="25">
        <v>878.13608702533179</v>
      </c>
      <c r="S25" s="26">
        <v>862.09832188732594</v>
      </c>
      <c r="T25" s="27">
        <v>-1.8263416542114164</v>
      </c>
      <c r="U25" s="25">
        <v>1108.8271569999999</v>
      </c>
      <c r="V25" s="26">
        <v>1962.997527</v>
      </c>
      <c r="W25" s="27">
        <v>77.033680552252221</v>
      </c>
      <c r="X25" s="25">
        <v>1433.1742400000001</v>
      </c>
      <c r="Y25" s="26">
        <v>2215.986727</v>
      </c>
      <c r="Z25" s="27">
        <v>54.620887338862566</v>
      </c>
      <c r="AA25" s="25">
        <v>773.68621766464344</v>
      </c>
      <c r="AB25" s="26">
        <v>885.83451474797573</v>
      </c>
      <c r="AC25" s="27">
        <v>14.495320521780751</v>
      </c>
      <c r="AD25" s="29"/>
    </row>
    <row r="26" spans="1:30" s="22" customFormat="1" x14ac:dyDescent="0.2">
      <c r="A26" s="44" t="s">
        <v>47</v>
      </c>
      <c r="B26" s="41" t="s">
        <v>48</v>
      </c>
      <c r="C26" s="17">
        <v>637.42063700000006</v>
      </c>
      <c r="D26" s="18">
        <v>604.41463399999998</v>
      </c>
      <c r="E26" s="19">
        <v>-5.1780568566687446</v>
      </c>
      <c r="F26" s="17">
        <v>149.819951</v>
      </c>
      <c r="G26" s="18">
        <v>149.13099</v>
      </c>
      <c r="H26" s="19">
        <v>-0.45985931473172537</v>
      </c>
      <c r="I26" s="17">
        <v>4254.5777965179013</v>
      </c>
      <c r="J26" s="18">
        <v>4052.9110280834316</v>
      </c>
      <c r="K26" s="20">
        <v>-4.7399948497714899</v>
      </c>
      <c r="L26" s="17">
        <v>3851.9436839999998</v>
      </c>
      <c r="M26" s="18">
        <v>3041.150592</v>
      </c>
      <c r="N26" s="19">
        <v>-21.048934213857528</v>
      </c>
      <c r="O26" s="17">
        <v>939.47888699999999</v>
      </c>
      <c r="P26" s="18">
        <v>773.579836</v>
      </c>
      <c r="Q26" s="19">
        <v>-17.658624722239235</v>
      </c>
      <c r="R26" s="17">
        <v>4100.0854168210808</v>
      </c>
      <c r="S26" s="18">
        <v>3931.2692116240733</v>
      </c>
      <c r="T26" s="19">
        <v>-4.1173826404791285</v>
      </c>
      <c r="U26" s="17">
        <v>7695.6969989999998</v>
      </c>
      <c r="V26" s="18">
        <v>8432.6012620000001</v>
      </c>
      <c r="W26" s="19">
        <v>9.5755363431766494</v>
      </c>
      <c r="X26" s="17">
        <v>2233.341167</v>
      </c>
      <c r="Y26" s="18">
        <v>2065.1785629999999</v>
      </c>
      <c r="Z26" s="19">
        <v>-7.5296424247572213</v>
      </c>
      <c r="AA26" s="17">
        <v>3445.8223905564178</v>
      </c>
      <c r="AB26" s="18">
        <v>4083.2310644123222</v>
      </c>
      <c r="AC26" s="19">
        <v>18.49801300272409</v>
      </c>
      <c r="AD26" s="21"/>
    </row>
    <row r="27" spans="1:30" x14ac:dyDescent="0.2">
      <c r="A27" s="45" t="s">
        <v>49</v>
      </c>
      <c r="B27" s="24" t="s">
        <v>50</v>
      </c>
      <c r="C27" s="25">
        <v>585.451233</v>
      </c>
      <c r="D27" s="26">
        <v>537.09107600000004</v>
      </c>
      <c r="E27" s="27">
        <v>-8.2603220002100404</v>
      </c>
      <c r="F27" s="25">
        <v>142.46749299999999</v>
      </c>
      <c r="G27" s="26">
        <v>141.08574300000001</v>
      </c>
      <c r="H27" s="27">
        <v>-0.96987036895496148</v>
      </c>
      <c r="I27" s="25">
        <v>4109.3671312093629</v>
      </c>
      <c r="J27" s="26">
        <v>3806.8416026982968</v>
      </c>
      <c r="K27" s="28">
        <v>-7.3618520529226794</v>
      </c>
      <c r="L27" s="25">
        <v>3576.5978019999998</v>
      </c>
      <c r="M27" s="26">
        <v>2724.8993359999999</v>
      </c>
      <c r="N27" s="27">
        <v>-23.813090348703405</v>
      </c>
      <c r="O27" s="25">
        <v>897.52674999999999</v>
      </c>
      <c r="P27" s="26">
        <v>734.59267799999998</v>
      </c>
      <c r="Q27" s="27">
        <v>-18.153673079938848</v>
      </c>
      <c r="R27" s="25">
        <v>3984.9484174148565</v>
      </c>
      <c r="S27" s="26">
        <v>3709.4017100998112</v>
      </c>
      <c r="T27" s="27">
        <v>-6.914686928213742</v>
      </c>
      <c r="U27" s="25">
        <v>7067.632251</v>
      </c>
      <c r="V27" s="26">
        <v>7662.397215</v>
      </c>
      <c r="W27" s="27">
        <v>8.4153354741377093</v>
      </c>
      <c r="X27" s="25">
        <v>2128.339735</v>
      </c>
      <c r="Y27" s="26">
        <v>1969.1228590000001</v>
      </c>
      <c r="Z27" s="27">
        <v>-7.4808017433363405</v>
      </c>
      <c r="AA27" s="25">
        <v>3320.7256035183686</v>
      </c>
      <c r="AB27" s="26">
        <v>3891.2743204308103</v>
      </c>
      <c r="AC27" s="27">
        <v>17.181447220689815</v>
      </c>
      <c r="AD27" s="29"/>
    </row>
    <row r="28" spans="1:30" x14ac:dyDescent="0.2">
      <c r="A28" s="23" t="s">
        <v>51</v>
      </c>
      <c r="B28" s="31" t="s">
        <v>52</v>
      </c>
      <c r="C28" s="32">
        <v>42.570543000000001</v>
      </c>
      <c r="D28" s="33">
        <v>56.810205000000003</v>
      </c>
      <c r="E28" s="34">
        <v>33.449566288125588</v>
      </c>
      <c r="F28" s="32">
        <v>5.9883689999999996</v>
      </c>
      <c r="G28" s="33">
        <v>6.4817470000000004</v>
      </c>
      <c r="H28" s="34">
        <v>8.2389378476844133</v>
      </c>
      <c r="I28" s="32">
        <v>7108.8710465236873</v>
      </c>
      <c r="J28" s="33">
        <v>8764.6440072406403</v>
      </c>
      <c r="K28" s="35">
        <v>23.291644339597962</v>
      </c>
      <c r="L28" s="32">
        <v>238.84524200000001</v>
      </c>
      <c r="M28" s="33">
        <v>276.218886</v>
      </c>
      <c r="N28" s="34">
        <v>15.647640156884513</v>
      </c>
      <c r="O28" s="32">
        <v>35.850315999999999</v>
      </c>
      <c r="P28" s="33">
        <v>33.058188000000001</v>
      </c>
      <c r="Q28" s="34">
        <v>-7.7882939720810178</v>
      </c>
      <c r="R28" s="32">
        <v>6662.2911217853707</v>
      </c>
      <c r="S28" s="33">
        <v>8355.5361836528955</v>
      </c>
      <c r="T28" s="34">
        <v>25.415356833187541</v>
      </c>
      <c r="U28" s="32">
        <v>542.09638099999995</v>
      </c>
      <c r="V28" s="33">
        <v>674.42783699999995</v>
      </c>
      <c r="W28" s="34">
        <v>24.411056896541062</v>
      </c>
      <c r="X28" s="32">
        <v>89.149546999999998</v>
      </c>
      <c r="Y28" s="33">
        <v>82.308948000000001</v>
      </c>
      <c r="Z28" s="34">
        <v>-7.6731730336218051</v>
      </c>
      <c r="AA28" s="32">
        <v>6080.7530631647514</v>
      </c>
      <c r="AB28" s="33">
        <v>8193.858060243947</v>
      </c>
      <c r="AC28" s="34">
        <v>34.750712208323442</v>
      </c>
      <c r="AD28" s="29"/>
    </row>
    <row r="29" spans="1:30" s="22" customFormat="1" x14ac:dyDescent="0.2">
      <c r="A29" s="41" t="s">
        <v>53</v>
      </c>
      <c r="B29" s="36" t="s">
        <v>54</v>
      </c>
      <c r="C29" s="37">
        <v>234.62049200000001</v>
      </c>
      <c r="D29" s="38">
        <v>142.847801</v>
      </c>
      <c r="E29" s="39">
        <v>-39.11537744111456</v>
      </c>
      <c r="F29" s="37">
        <v>98.532678000000004</v>
      </c>
      <c r="G29" s="38">
        <v>72.219313999999997</v>
      </c>
      <c r="H29" s="39">
        <v>-26.705215502211367</v>
      </c>
      <c r="I29" s="37">
        <v>2381.1439693134089</v>
      </c>
      <c r="J29" s="38">
        <v>1977.9722776098374</v>
      </c>
      <c r="K29" s="40">
        <v>-16.931848594599007</v>
      </c>
      <c r="L29" s="37">
        <v>1785.9666709999999</v>
      </c>
      <c r="M29" s="38">
        <v>851.58933400000001</v>
      </c>
      <c r="N29" s="39">
        <v>-52.317736504949593</v>
      </c>
      <c r="O29" s="37">
        <v>839.597351</v>
      </c>
      <c r="P29" s="38">
        <v>427.903437</v>
      </c>
      <c r="Q29" s="39">
        <v>-49.034684722343769</v>
      </c>
      <c r="R29" s="37">
        <v>2127.1704453007496</v>
      </c>
      <c r="S29" s="38">
        <v>1990.1437108578309</v>
      </c>
      <c r="T29" s="39">
        <v>-6.4417374143962984</v>
      </c>
      <c r="U29" s="37">
        <v>3801.6582579999999</v>
      </c>
      <c r="V29" s="38">
        <v>3234.2523000000001</v>
      </c>
      <c r="W29" s="39">
        <v>-14.925222613210487</v>
      </c>
      <c r="X29" s="37">
        <v>1931.2632799999999</v>
      </c>
      <c r="Y29" s="38">
        <v>1538.127798</v>
      </c>
      <c r="Z29" s="39">
        <v>-20.356389834119348</v>
      </c>
      <c r="AA29" s="37">
        <v>1968.4826493464941</v>
      </c>
      <c r="AB29" s="38">
        <v>2102.720140813683</v>
      </c>
      <c r="AC29" s="39">
        <v>6.8193383117577167</v>
      </c>
      <c r="AD29" s="21"/>
    </row>
    <row r="30" spans="1:30" x14ac:dyDescent="0.2">
      <c r="A30" s="23"/>
      <c r="B30" s="31" t="s">
        <v>55</v>
      </c>
      <c r="C30" s="32">
        <v>189.36194800000001</v>
      </c>
      <c r="D30" s="33">
        <v>111.20261600000001</v>
      </c>
      <c r="E30" s="34">
        <v>-41.275099261230665</v>
      </c>
      <c r="F30" s="32">
        <v>81.632579000000007</v>
      </c>
      <c r="G30" s="33">
        <v>60.328909000000003</v>
      </c>
      <c r="H30" s="34">
        <v>-26.097019426520873</v>
      </c>
      <c r="I30" s="32">
        <v>2319.6859675350938</v>
      </c>
      <c r="J30" s="33">
        <v>1843.272451686471</v>
      </c>
      <c r="K30" s="35">
        <v>-20.537845316832325</v>
      </c>
      <c r="L30" s="32">
        <v>1564.0903430000001</v>
      </c>
      <c r="M30" s="33">
        <v>682.91653499999995</v>
      </c>
      <c r="N30" s="34">
        <v>-56.337782017748836</v>
      </c>
      <c r="O30" s="32">
        <v>769.25627999999995</v>
      </c>
      <c r="P30" s="33">
        <v>364.26872300000002</v>
      </c>
      <c r="Q30" s="34">
        <v>-52.646636436949201</v>
      </c>
      <c r="R30" s="32">
        <v>2033.2500151964962</v>
      </c>
      <c r="S30" s="33">
        <v>1874.7602851425702</v>
      </c>
      <c r="T30" s="34">
        <v>-7.7948962926042036</v>
      </c>
      <c r="U30" s="32">
        <v>3294.4586570000001</v>
      </c>
      <c r="V30" s="33">
        <v>2795.39048</v>
      </c>
      <c r="W30" s="34">
        <v>-15.148715736334706</v>
      </c>
      <c r="X30" s="32">
        <v>1761.997251</v>
      </c>
      <c r="Y30" s="33">
        <v>1398.798053</v>
      </c>
      <c r="Z30" s="34">
        <v>-20.612926484072027</v>
      </c>
      <c r="AA30" s="32">
        <v>1869.7297371663153</v>
      </c>
      <c r="AB30" s="33">
        <v>1998.4231991206525</v>
      </c>
      <c r="AC30" s="34">
        <v>6.8829980823527759</v>
      </c>
      <c r="AD30" s="29"/>
    </row>
    <row r="31" spans="1:30" s="22" customFormat="1" x14ac:dyDescent="0.2">
      <c r="A31" s="41" t="s">
        <v>56</v>
      </c>
      <c r="B31" s="36" t="s">
        <v>57</v>
      </c>
      <c r="C31" s="37">
        <v>118.92754600000001</v>
      </c>
      <c r="D31" s="38">
        <v>157.890322</v>
      </c>
      <c r="E31" s="39">
        <v>32.761775812644764</v>
      </c>
      <c r="F31" s="37">
        <v>33.298113000000001</v>
      </c>
      <c r="G31" s="38">
        <v>29.919371999999999</v>
      </c>
      <c r="H31" s="39">
        <v>-10.14694436288327</v>
      </c>
      <c r="I31" s="37">
        <v>3571.6001684539906</v>
      </c>
      <c r="J31" s="38">
        <v>5277.193719172983</v>
      </c>
      <c r="K31" s="40">
        <v>47.754324960099858</v>
      </c>
      <c r="L31" s="37">
        <v>811.58562199999994</v>
      </c>
      <c r="M31" s="38">
        <v>925.47698400000002</v>
      </c>
      <c r="N31" s="39">
        <v>14.033191189284032</v>
      </c>
      <c r="O31" s="37">
        <v>234.24216699999999</v>
      </c>
      <c r="P31" s="38">
        <v>169.93673699999999</v>
      </c>
      <c r="Q31" s="39">
        <v>-27.452542308490514</v>
      </c>
      <c r="R31" s="37">
        <v>3464.7289699979592</v>
      </c>
      <c r="S31" s="38">
        <v>5446.0089109513738</v>
      </c>
      <c r="T31" s="39">
        <v>57.184269191323821</v>
      </c>
      <c r="U31" s="37">
        <v>1687.827481</v>
      </c>
      <c r="V31" s="38">
        <v>2566.1584189999999</v>
      </c>
      <c r="W31" s="39">
        <v>52.039141908011132</v>
      </c>
      <c r="X31" s="37">
        <v>503.08022999999997</v>
      </c>
      <c r="Y31" s="38">
        <v>520.55572900000004</v>
      </c>
      <c r="Z31" s="39">
        <v>3.4737002088116364</v>
      </c>
      <c r="AA31" s="37">
        <v>3354.9867006302356</v>
      </c>
      <c r="AB31" s="38">
        <v>4929.6516703978095</v>
      </c>
      <c r="AC31" s="39">
        <v>46.935058474949322</v>
      </c>
      <c r="AD31" s="21"/>
    </row>
    <row r="32" spans="1:30" s="22" customFormat="1" x14ac:dyDescent="0.2">
      <c r="A32" s="44" t="s">
        <v>58</v>
      </c>
      <c r="B32" s="41" t="s">
        <v>59</v>
      </c>
      <c r="C32" s="17">
        <v>159.40677099999999</v>
      </c>
      <c r="D32" s="18">
        <v>200.920547</v>
      </c>
      <c r="E32" s="19">
        <v>26.042667911515505</v>
      </c>
      <c r="F32" s="17">
        <v>185.400057</v>
      </c>
      <c r="G32" s="18">
        <v>261.93984999999998</v>
      </c>
      <c r="H32" s="19">
        <v>41.283586552511139</v>
      </c>
      <c r="I32" s="17">
        <v>859.79893199277706</v>
      </c>
      <c r="J32" s="18">
        <v>767.04841588631905</v>
      </c>
      <c r="K32" s="20">
        <v>-10.787465842913747</v>
      </c>
      <c r="L32" s="17">
        <v>768.21431099999995</v>
      </c>
      <c r="M32" s="18">
        <v>985.90325299999995</v>
      </c>
      <c r="N32" s="19">
        <v>28.33700685901437</v>
      </c>
      <c r="O32" s="17">
        <v>949.18342099999995</v>
      </c>
      <c r="P32" s="18">
        <v>1187.6850710000001</v>
      </c>
      <c r="Q32" s="19">
        <v>25.127034956924319</v>
      </c>
      <c r="R32" s="17">
        <v>809.34231888569832</v>
      </c>
      <c r="S32" s="18">
        <v>830.1049470714446</v>
      </c>
      <c r="T32" s="19">
        <v>2.5653703879382261</v>
      </c>
      <c r="U32" s="17">
        <v>1914.285433</v>
      </c>
      <c r="V32" s="18">
        <v>2451.9191249999999</v>
      </c>
      <c r="W32" s="19">
        <v>28.085346246272145</v>
      </c>
      <c r="X32" s="17">
        <v>2401.6924309999999</v>
      </c>
      <c r="Y32" s="18">
        <v>2890.7407459999999</v>
      </c>
      <c r="Z32" s="19">
        <v>20.362653797279684</v>
      </c>
      <c r="AA32" s="17">
        <v>797.05686219069401</v>
      </c>
      <c r="AB32" s="18">
        <v>848.19751767528442</v>
      </c>
      <c r="AC32" s="19">
        <v>6.4161865872444102</v>
      </c>
      <c r="AD32" s="21"/>
    </row>
    <row r="33" spans="1:30" s="22" customFormat="1" x14ac:dyDescent="0.2">
      <c r="A33" s="41" t="s">
        <v>60</v>
      </c>
      <c r="B33" s="36" t="s">
        <v>61</v>
      </c>
      <c r="C33" s="37">
        <v>149.77511999999999</v>
      </c>
      <c r="D33" s="38">
        <v>126.753801</v>
      </c>
      <c r="E33" s="39">
        <v>-15.370589587910189</v>
      </c>
      <c r="F33" s="37">
        <v>26.376107999999999</v>
      </c>
      <c r="G33" s="38">
        <v>32.494942000000002</v>
      </c>
      <c r="H33" s="39">
        <v>23.198396063589065</v>
      </c>
      <c r="I33" s="37">
        <v>5678.4389872834909</v>
      </c>
      <c r="J33" s="38">
        <v>3900.7240265269588</v>
      </c>
      <c r="K33" s="40">
        <v>-31.306402423933999</v>
      </c>
      <c r="L33" s="37">
        <v>755.344425</v>
      </c>
      <c r="M33" s="38">
        <v>646.31519800000001</v>
      </c>
      <c r="N33" s="39">
        <v>-14.43437237257692</v>
      </c>
      <c r="O33" s="37">
        <v>147.72281599999999</v>
      </c>
      <c r="P33" s="38">
        <v>180.07379800000001</v>
      </c>
      <c r="Q33" s="39">
        <v>21.899786963172986</v>
      </c>
      <c r="R33" s="37">
        <v>5113.2549828998663</v>
      </c>
      <c r="S33" s="38">
        <v>3589.1684696959628</v>
      </c>
      <c r="T33" s="39">
        <v>-29.806581488716454</v>
      </c>
      <c r="U33" s="37">
        <v>1829.442679</v>
      </c>
      <c r="V33" s="38">
        <v>1588.919134</v>
      </c>
      <c r="W33" s="39">
        <v>-13.147367105892249</v>
      </c>
      <c r="X33" s="37">
        <v>370.86312199999998</v>
      </c>
      <c r="Y33" s="38">
        <v>402.71032400000001</v>
      </c>
      <c r="Z33" s="39">
        <v>8.5873197173808045</v>
      </c>
      <c r="AA33" s="37">
        <v>4932.932315119755</v>
      </c>
      <c r="AB33" s="38">
        <v>3945.5634467419313</v>
      </c>
      <c r="AC33" s="39">
        <v>-20.015860857272962</v>
      </c>
      <c r="AD33" s="21"/>
    </row>
    <row r="34" spans="1:30" s="22" customFormat="1" x14ac:dyDescent="0.2">
      <c r="A34" s="44" t="s">
        <v>62</v>
      </c>
      <c r="B34" s="41" t="s">
        <v>63</v>
      </c>
      <c r="C34" s="17">
        <v>70.872823999999994</v>
      </c>
      <c r="D34" s="18">
        <v>110.937434</v>
      </c>
      <c r="E34" s="19">
        <v>56.53028585399673</v>
      </c>
      <c r="F34" s="17">
        <v>62.175682000000002</v>
      </c>
      <c r="G34" s="18">
        <v>90.302201999999994</v>
      </c>
      <c r="H34" s="19">
        <v>45.2371716646389</v>
      </c>
      <c r="I34" s="17">
        <v>1139.8801222638779</v>
      </c>
      <c r="J34" s="18">
        <v>1228.5130544214194</v>
      </c>
      <c r="K34" s="20">
        <v>7.7756362644091581</v>
      </c>
      <c r="L34" s="17">
        <v>383.785642</v>
      </c>
      <c r="M34" s="18">
        <v>453.25621799999999</v>
      </c>
      <c r="N34" s="19">
        <v>18.10140046875437</v>
      </c>
      <c r="O34" s="17">
        <v>405.64853099999999</v>
      </c>
      <c r="P34" s="18">
        <v>420.28301800000003</v>
      </c>
      <c r="Q34" s="19">
        <v>3.607676567673801</v>
      </c>
      <c r="R34" s="17">
        <v>946.1038625085024</v>
      </c>
      <c r="S34" s="18">
        <v>1078.4547521261015</v>
      </c>
      <c r="T34" s="19">
        <v>13.989044423376896</v>
      </c>
      <c r="U34" s="17">
        <v>1173.7783179999999</v>
      </c>
      <c r="V34" s="18">
        <v>1153.4033280000001</v>
      </c>
      <c r="W34" s="19">
        <v>-1.735846512714323</v>
      </c>
      <c r="X34" s="17">
        <v>1201.3275229999999</v>
      </c>
      <c r="Y34" s="18">
        <v>1061.1914870000001</v>
      </c>
      <c r="Z34" s="19">
        <v>-11.665098261467188</v>
      </c>
      <c r="AA34" s="17">
        <v>977.06769846477584</v>
      </c>
      <c r="AB34" s="18">
        <v>1086.8946294138525</v>
      </c>
      <c r="AC34" s="19">
        <v>11.240462776698369</v>
      </c>
      <c r="AD34" s="21"/>
    </row>
    <row r="35" spans="1:30" s="22" customFormat="1" x14ac:dyDescent="0.2">
      <c r="A35" s="41" t="s">
        <v>64</v>
      </c>
      <c r="B35" s="36" t="s">
        <v>65</v>
      </c>
      <c r="C35" s="37">
        <v>20.036325999999999</v>
      </c>
      <c r="D35" s="38">
        <v>69.199876000000003</v>
      </c>
      <c r="E35" s="39">
        <v>245.37208068984307</v>
      </c>
      <c r="F35" s="37">
        <v>5.2889179999999998</v>
      </c>
      <c r="G35" s="38">
        <v>25.119216000000002</v>
      </c>
      <c r="H35" s="39">
        <v>374.94054549531688</v>
      </c>
      <c r="I35" s="37">
        <v>3788.3601144884456</v>
      </c>
      <c r="J35" s="38">
        <v>2754.8581134060873</v>
      </c>
      <c r="K35" s="40">
        <v>-27.280986227517477</v>
      </c>
      <c r="L35" s="37">
        <v>103.564153</v>
      </c>
      <c r="M35" s="38">
        <v>196.23085499999999</v>
      </c>
      <c r="N35" s="39">
        <v>89.477584005345932</v>
      </c>
      <c r="O35" s="37">
        <v>25.574424</v>
      </c>
      <c r="P35" s="38">
        <v>61.777430000000003</v>
      </c>
      <c r="Q35" s="39">
        <v>141.5594188944392</v>
      </c>
      <c r="R35" s="37">
        <v>4049.520450587665</v>
      </c>
      <c r="S35" s="38">
        <v>3176.4166136402891</v>
      </c>
      <c r="T35" s="39">
        <v>-21.560672370988311</v>
      </c>
      <c r="U35" s="37">
        <v>208.896029</v>
      </c>
      <c r="V35" s="38">
        <v>397.09752800000001</v>
      </c>
      <c r="W35" s="39">
        <v>90.093382770813719</v>
      </c>
      <c r="X35" s="37">
        <v>45.833410999999998</v>
      </c>
      <c r="Y35" s="38">
        <v>114.41238199999999</v>
      </c>
      <c r="Z35" s="39">
        <v>149.62659226912001</v>
      </c>
      <c r="AA35" s="37">
        <v>4557.7238185480019</v>
      </c>
      <c r="AB35" s="38">
        <v>3470.7565829719374</v>
      </c>
      <c r="AC35" s="39">
        <v>-23.848905261713515</v>
      </c>
      <c r="AD35" s="21"/>
    </row>
    <row r="36" spans="1:30" s="22" customFormat="1" x14ac:dyDescent="0.2">
      <c r="A36" s="44" t="s">
        <v>66</v>
      </c>
      <c r="B36" s="41" t="s">
        <v>67</v>
      </c>
      <c r="C36" s="17">
        <v>27.528851</v>
      </c>
      <c r="D36" s="18">
        <v>39.275247</v>
      </c>
      <c r="E36" s="19">
        <v>42.669401639756053</v>
      </c>
      <c r="F36" s="17">
        <v>6.8654849999999996</v>
      </c>
      <c r="G36" s="18">
        <v>9.7961030000000004</v>
      </c>
      <c r="H36" s="19">
        <v>42.686248677260252</v>
      </c>
      <c r="I36" s="17">
        <v>4009.7459975515203</v>
      </c>
      <c r="J36" s="18">
        <v>4009.2725648148039</v>
      </c>
      <c r="K36" s="20">
        <v>-1.1807050546486231E-2</v>
      </c>
      <c r="L36" s="17">
        <v>144.746746</v>
      </c>
      <c r="M36" s="18">
        <v>154.52390299999999</v>
      </c>
      <c r="N36" s="19">
        <v>6.7546644537349376</v>
      </c>
      <c r="O36" s="17">
        <v>34.543871000000003</v>
      </c>
      <c r="P36" s="18">
        <v>37.996575999999997</v>
      </c>
      <c r="Q36" s="19">
        <v>9.9951305399443857</v>
      </c>
      <c r="R36" s="17">
        <v>4190.2294621236852</v>
      </c>
      <c r="S36" s="18">
        <v>4066.7849387271103</v>
      </c>
      <c r="T36" s="19">
        <v>-2.9460086735682234</v>
      </c>
      <c r="U36" s="17">
        <v>357.28017899999998</v>
      </c>
      <c r="V36" s="18">
        <v>355.38573400000001</v>
      </c>
      <c r="W36" s="19">
        <v>-0.53024072180616333</v>
      </c>
      <c r="X36" s="17">
        <v>87.103071</v>
      </c>
      <c r="Y36" s="18">
        <v>88.157551999999995</v>
      </c>
      <c r="Z36" s="19">
        <v>1.2106128841312458</v>
      </c>
      <c r="AA36" s="17">
        <v>4101.8092117555761</v>
      </c>
      <c r="AB36" s="18">
        <v>4031.2568343549292</v>
      </c>
      <c r="AC36" s="19">
        <v>-1.7200306927598552</v>
      </c>
      <c r="AD36" s="21"/>
    </row>
    <row r="37" spans="1:30" s="22" customFormat="1" x14ac:dyDescent="0.2">
      <c r="A37" s="41" t="s">
        <v>68</v>
      </c>
      <c r="B37" s="36" t="s">
        <v>69</v>
      </c>
      <c r="C37" s="37">
        <v>21.291450000000001</v>
      </c>
      <c r="D37" s="38">
        <v>18.007923000000002</v>
      </c>
      <c r="E37" s="39">
        <v>-15.421810163234539</v>
      </c>
      <c r="F37" s="37">
        <v>4.4592790000000004</v>
      </c>
      <c r="G37" s="38">
        <v>4.3746739999999997</v>
      </c>
      <c r="H37" s="39">
        <v>-1.89727980689256</v>
      </c>
      <c r="I37" s="37">
        <v>4774.6395773845952</v>
      </c>
      <c r="J37" s="38">
        <v>4116.4034165745843</v>
      </c>
      <c r="K37" s="40">
        <v>-13.786091078534835</v>
      </c>
      <c r="L37" s="37">
        <v>124.040999</v>
      </c>
      <c r="M37" s="38">
        <v>111.90687200000001</v>
      </c>
      <c r="N37" s="39">
        <v>-9.782351881896723</v>
      </c>
      <c r="O37" s="37">
        <v>22.592472999999998</v>
      </c>
      <c r="P37" s="38">
        <v>24.513496</v>
      </c>
      <c r="Q37" s="39">
        <v>8.5029336983162516</v>
      </c>
      <c r="R37" s="37">
        <v>5490.3683629499083</v>
      </c>
      <c r="S37" s="38">
        <v>4565.1127036306862</v>
      </c>
      <c r="T37" s="39">
        <v>-16.85234210445752</v>
      </c>
      <c r="U37" s="37">
        <v>409.61918300000002</v>
      </c>
      <c r="V37" s="38">
        <v>362.85085700000002</v>
      </c>
      <c r="W37" s="39">
        <v>-11.41751361776433</v>
      </c>
      <c r="X37" s="37">
        <v>56.562556000000001</v>
      </c>
      <c r="Y37" s="38">
        <v>63.945225000000001</v>
      </c>
      <c r="Z37" s="39">
        <v>13.052219563769363</v>
      </c>
      <c r="AA37" s="37">
        <v>7241.8789384270403</v>
      </c>
      <c r="AB37" s="38">
        <v>5674.401130029647</v>
      </c>
      <c r="AC37" s="39">
        <v>-21.644628717555648</v>
      </c>
      <c r="AD37" s="21"/>
    </row>
    <row r="38" spans="1:30" s="22" customFormat="1" x14ac:dyDescent="0.2">
      <c r="A38" s="44" t="s">
        <v>70</v>
      </c>
      <c r="B38" s="41" t="s">
        <v>71</v>
      </c>
      <c r="C38" s="17">
        <v>9.7899209999999997</v>
      </c>
      <c r="D38" s="18">
        <v>7.7910029999999999</v>
      </c>
      <c r="E38" s="19">
        <v>-20.418121862270389</v>
      </c>
      <c r="F38" s="17">
        <v>3.3338640000000002</v>
      </c>
      <c r="G38" s="18">
        <v>2.6085889999999998</v>
      </c>
      <c r="H38" s="19">
        <v>-21.75478663796725</v>
      </c>
      <c r="I38" s="17">
        <v>2936.5088077977985</v>
      </c>
      <c r="J38" s="18">
        <v>2986.6732551582486</v>
      </c>
      <c r="K38" s="20">
        <v>1.7083022951349669</v>
      </c>
      <c r="L38" s="17">
        <v>52.552200999999997</v>
      </c>
      <c r="M38" s="18">
        <v>33.554186000000001</v>
      </c>
      <c r="N38" s="19">
        <v>-36.150750374851079</v>
      </c>
      <c r="O38" s="17">
        <v>18.469950000000001</v>
      </c>
      <c r="P38" s="18">
        <v>11.570608999999999</v>
      </c>
      <c r="Q38" s="19">
        <v>-37.354410813239895</v>
      </c>
      <c r="R38" s="17">
        <v>2845.2811729322489</v>
      </c>
      <c r="S38" s="18">
        <v>2899.9498643502689</v>
      </c>
      <c r="T38" s="19">
        <v>1.9213809847017815</v>
      </c>
      <c r="U38" s="17">
        <v>106.831267</v>
      </c>
      <c r="V38" s="18">
        <v>83.312163999999996</v>
      </c>
      <c r="W38" s="19">
        <v>-22.015186808558585</v>
      </c>
      <c r="X38" s="17">
        <v>40.495552000000004</v>
      </c>
      <c r="Y38" s="18">
        <v>29.299461000000001</v>
      </c>
      <c r="Z38" s="19">
        <v>-27.647705604803217</v>
      </c>
      <c r="AA38" s="17">
        <v>2638.0987966283305</v>
      </c>
      <c r="AB38" s="18">
        <v>2843.4708747713821</v>
      </c>
      <c r="AC38" s="19">
        <v>7.7848516668720391</v>
      </c>
      <c r="AD38" s="21"/>
    </row>
    <row r="39" spans="1:30" s="22" customFormat="1" ht="9.75" thickBot="1" x14ac:dyDescent="0.25">
      <c r="A39" s="41" t="s">
        <v>72</v>
      </c>
      <c r="B39" s="46" t="s">
        <v>72</v>
      </c>
      <c r="C39" s="47">
        <v>544.59428500000104</v>
      </c>
      <c r="D39" s="48">
        <v>589.30745900000147</v>
      </c>
      <c r="E39" s="49">
        <v>8.2103641612765621</v>
      </c>
      <c r="F39" s="50" t="s">
        <v>73</v>
      </c>
      <c r="G39" s="51" t="s">
        <v>73</v>
      </c>
      <c r="H39" s="52" t="s">
        <v>73</v>
      </c>
      <c r="I39" s="50" t="s">
        <v>73</v>
      </c>
      <c r="J39" s="51" t="s">
        <v>73</v>
      </c>
      <c r="K39" s="53" t="s">
        <v>73</v>
      </c>
      <c r="L39" s="47">
        <v>2538.8062530000025</v>
      </c>
      <c r="M39" s="48">
        <v>2826.5557980000085</v>
      </c>
      <c r="N39" s="49">
        <v>11.334049010631841</v>
      </c>
      <c r="O39" s="50" t="s">
        <v>73</v>
      </c>
      <c r="P39" s="51" t="s">
        <v>73</v>
      </c>
      <c r="Q39" s="52" t="s">
        <v>73</v>
      </c>
      <c r="R39" s="50" t="s">
        <v>73</v>
      </c>
      <c r="S39" s="51" t="s">
        <v>73</v>
      </c>
      <c r="T39" s="52" t="s">
        <v>73</v>
      </c>
      <c r="U39" s="47">
        <v>6176.9681690000289</v>
      </c>
      <c r="V39" s="48">
        <v>7026.6678699999757</v>
      </c>
      <c r="W39" s="49">
        <v>13.755934590440067</v>
      </c>
      <c r="X39" s="50" t="s">
        <v>73</v>
      </c>
      <c r="Y39" s="51" t="s">
        <v>73</v>
      </c>
      <c r="Z39" s="52" t="s">
        <v>73</v>
      </c>
      <c r="AA39" s="50" t="s">
        <v>73</v>
      </c>
      <c r="AB39" s="51" t="s">
        <v>73</v>
      </c>
      <c r="AC39" s="52" t="s">
        <v>73</v>
      </c>
      <c r="AD39" s="21"/>
    </row>
    <row r="40" spans="1:30" s="22" customFormat="1" x14ac:dyDescent="0.2">
      <c r="A40" s="41" t="s">
        <v>74</v>
      </c>
      <c r="B40" s="9" t="s">
        <v>74</v>
      </c>
      <c r="C40" s="10"/>
      <c r="D40" s="11"/>
      <c r="E40" s="12"/>
      <c r="F40" s="10"/>
      <c r="G40" s="11"/>
      <c r="H40" s="12"/>
      <c r="I40" s="10"/>
      <c r="J40" s="11"/>
      <c r="K40" s="13"/>
      <c r="L40" s="14"/>
      <c r="M40" s="14"/>
      <c r="N40" s="14"/>
      <c r="O40" s="15"/>
      <c r="P40" s="14"/>
      <c r="Q40" s="14"/>
      <c r="R40" s="15"/>
      <c r="S40" s="14"/>
      <c r="T40" s="14"/>
      <c r="U40" s="14"/>
      <c r="V40" s="14"/>
      <c r="W40" s="14"/>
      <c r="X40" s="15"/>
      <c r="Y40" s="14"/>
      <c r="Z40" s="14"/>
      <c r="AA40" s="15"/>
      <c r="AB40" s="14"/>
      <c r="AC40" s="14"/>
      <c r="AD40" s="21"/>
    </row>
    <row r="41" spans="1:30" s="22" customFormat="1" x14ac:dyDescent="0.2">
      <c r="A41" s="44" t="s">
        <v>37</v>
      </c>
      <c r="B41" s="36" t="s">
        <v>38</v>
      </c>
      <c r="C41" s="37">
        <v>365.03223600000001</v>
      </c>
      <c r="D41" s="38">
        <v>263.75043599999998</v>
      </c>
      <c r="E41" s="39">
        <v>-27.745987891326951</v>
      </c>
      <c r="F41" s="37">
        <v>943.50028999999995</v>
      </c>
      <c r="G41" s="38">
        <v>556.11128799999994</v>
      </c>
      <c r="H41" s="39">
        <v>-41.058705132989417</v>
      </c>
      <c r="I41" s="37">
        <v>386.89149316530683</v>
      </c>
      <c r="J41" s="38">
        <v>474.27635743297481</v>
      </c>
      <c r="K41" s="40">
        <v>22.586401048195469</v>
      </c>
      <c r="L41" s="37">
        <v>1623.089727</v>
      </c>
      <c r="M41" s="38">
        <v>1524.4716229999999</v>
      </c>
      <c r="N41" s="39">
        <v>-6.075948997735237</v>
      </c>
      <c r="O41" s="37">
        <v>4552.1958640000003</v>
      </c>
      <c r="P41" s="38">
        <v>3421.366552</v>
      </c>
      <c r="Q41" s="39">
        <v>-24.841402825895631</v>
      </c>
      <c r="R41" s="37">
        <v>356.55094277375758</v>
      </c>
      <c r="S41" s="38">
        <v>445.57389564378951</v>
      </c>
      <c r="T41" s="39">
        <v>24.967807454801694</v>
      </c>
      <c r="U41" s="37">
        <v>4014.324224</v>
      </c>
      <c r="V41" s="38">
        <v>4339.5808420000003</v>
      </c>
      <c r="W41" s="39">
        <v>8.1024003007884602</v>
      </c>
      <c r="X41" s="37">
        <v>12113.183421</v>
      </c>
      <c r="Y41" s="38">
        <v>10523.116848</v>
      </c>
      <c r="Z41" s="39">
        <v>-13.126743959340892</v>
      </c>
      <c r="AA41" s="37">
        <v>331.40125799140247</v>
      </c>
      <c r="AB41" s="38">
        <v>412.38550371364272</v>
      </c>
      <c r="AC41" s="39">
        <v>24.436915602879573</v>
      </c>
      <c r="AD41" s="21"/>
    </row>
    <row r="42" spans="1:30" x14ac:dyDescent="0.2">
      <c r="A42" s="45" t="s">
        <v>75</v>
      </c>
      <c r="B42" s="31" t="s">
        <v>76</v>
      </c>
      <c r="C42" s="32">
        <v>182.60619399999999</v>
      </c>
      <c r="D42" s="33">
        <v>94.608317999999997</v>
      </c>
      <c r="E42" s="34">
        <v>-48.189973227304648</v>
      </c>
      <c r="F42" s="32">
        <v>533.25085899999999</v>
      </c>
      <c r="G42" s="33">
        <v>283.54093899999998</v>
      </c>
      <c r="H42" s="34">
        <v>-46.827851429677679</v>
      </c>
      <c r="I42" s="32">
        <v>342.43956839083125</v>
      </c>
      <c r="J42" s="33">
        <v>333.66722397713437</v>
      </c>
      <c r="K42" s="35">
        <v>-2.5617204387096026</v>
      </c>
      <c r="L42" s="32">
        <v>781.34158500000001</v>
      </c>
      <c r="M42" s="33">
        <v>608.866264</v>
      </c>
      <c r="N42" s="34">
        <v>-22.074253349768913</v>
      </c>
      <c r="O42" s="32">
        <v>2567.268094</v>
      </c>
      <c r="P42" s="33">
        <v>1756.3112249999999</v>
      </c>
      <c r="Q42" s="34">
        <v>-31.588320319771015</v>
      </c>
      <c r="R42" s="32">
        <v>304.34748393675164</v>
      </c>
      <c r="S42" s="33">
        <v>346.67333177239135</v>
      </c>
      <c r="T42" s="34">
        <v>13.907079923301001</v>
      </c>
      <c r="U42" s="32">
        <v>1738.810301</v>
      </c>
      <c r="V42" s="33">
        <v>1877.1373900000001</v>
      </c>
      <c r="W42" s="34">
        <v>7.9552719995072074</v>
      </c>
      <c r="X42" s="32">
        <v>6027.8806050000003</v>
      </c>
      <c r="Y42" s="33">
        <v>4904.5621270000001</v>
      </c>
      <c r="Z42" s="34">
        <v>-18.635380353556286</v>
      </c>
      <c r="AA42" s="32">
        <v>288.46130421987675</v>
      </c>
      <c r="AB42" s="33">
        <v>382.7329211849945</v>
      </c>
      <c r="AC42" s="34">
        <v>32.680853752661456</v>
      </c>
      <c r="AD42" s="29"/>
    </row>
    <row r="43" spans="1:30" x14ac:dyDescent="0.2">
      <c r="A43" s="23" t="s">
        <v>77</v>
      </c>
      <c r="B43" s="24" t="s">
        <v>78</v>
      </c>
      <c r="C43" s="25">
        <v>55.345089000000002</v>
      </c>
      <c r="D43" s="26">
        <v>64.194303000000005</v>
      </c>
      <c r="E43" s="27">
        <v>15.989158496068189</v>
      </c>
      <c r="F43" s="25">
        <v>105.357062</v>
      </c>
      <c r="G43" s="26">
        <v>91.963177999999999</v>
      </c>
      <c r="H43" s="27">
        <v>-12.71284880742024</v>
      </c>
      <c r="I43" s="25">
        <v>525.3097224749871</v>
      </c>
      <c r="J43" s="26">
        <v>698.04354738588972</v>
      </c>
      <c r="K43" s="28">
        <v>32.882282112935272</v>
      </c>
      <c r="L43" s="25">
        <v>276.872659</v>
      </c>
      <c r="M43" s="26">
        <v>323.46293600000001</v>
      </c>
      <c r="N43" s="27">
        <v>16.827330357671766</v>
      </c>
      <c r="O43" s="25">
        <v>516.87222499999996</v>
      </c>
      <c r="P43" s="26">
        <v>496.79154999999997</v>
      </c>
      <c r="Q43" s="27">
        <v>-3.8850365774636075</v>
      </c>
      <c r="R43" s="25">
        <v>535.66944712496399</v>
      </c>
      <c r="S43" s="26">
        <v>651.10394087822158</v>
      </c>
      <c r="T43" s="27">
        <v>21.549575838759448</v>
      </c>
      <c r="U43" s="25">
        <v>681.14862300000004</v>
      </c>
      <c r="V43" s="26">
        <v>785.47461899999996</v>
      </c>
      <c r="W43" s="27">
        <v>15.316186875709192</v>
      </c>
      <c r="X43" s="25">
        <v>1318.4521540000001</v>
      </c>
      <c r="Y43" s="26">
        <v>1262.38328</v>
      </c>
      <c r="Z43" s="27">
        <v>-4.2526286471522567</v>
      </c>
      <c r="AA43" s="25">
        <v>516.62748696150265</v>
      </c>
      <c r="AB43" s="26">
        <v>622.2156388192974</v>
      </c>
      <c r="AC43" s="27">
        <v>20.43796633407986</v>
      </c>
      <c r="AD43" s="29"/>
    </row>
    <row r="44" spans="1:30" x14ac:dyDescent="0.2">
      <c r="A44" s="45" t="s">
        <v>79</v>
      </c>
      <c r="B44" s="31" t="s">
        <v>80</v>
      </c>
      <c r="C44" s="32">
        <v>29.842856999999999</v>
      </c>
      <c r="D44" s="33">
        <v>44.255915999999999</v>
      </c>
      <c r="E44" s="34">
        <v>48.296511959293987</v>
      </c>
      <c r="F44" s="32">
        <v>74.321824000000007</v>
      </c>
      <c r="G44" s="33">
        <v>94.508719999999997</v>
      </c>
      <c r="H44" s="34">
        <v>27.161464713244921</v>
      </c>
      <c r="I44" s="32">
        <v>401.53558394906986</v>
      </c>
      <c r="J44" s="33">
        <v>468.27336144220345</v>
      </c>
      <c r="K44" s="35">
        <v>16.62063840937158</v>
      </c>
      <c r="L44" s="32">
        <v>133.352014</v>
      </c>
      <c r="M44" s="33">
        <v>200.93704700000001</v>
      </c>
      <c r="N44" s="34">
        <v>50.681673994065065</v>
      </c>
      <c r="O44" s="32">
        <v>358.24330600000002</v>
      </c>
      <c r="P44" s="33">
        <v>444.23229300000003</v>
      </c>
      <c r="Q44" s="34">
        <v>24.002957085260924</v>
      </c>
      <c r="R44" s="32">
        <v>372.23867624758913</v>
      </c>
      <c r="S44" s="33">
        <v>452.32426855559555</v>
      </c>
      <c r="T44" s="34">
        <v>21.514581213140428</v>
      </c>
      <c r="U44" s="32">
        <v>292.668541</v>
      </c>
      <c r="V44" s="33">
        <v>415.48653200000001</v>
      </c>
      <c r="W44" s="34">
        <v>41.964876231777851</v>
      </c>
      <c r="X44" s="32">
        <v>739.746669</v>
      </c>
      <c r="Y44" s="33">
        <v>962.45693100000005</v>
      </c>
      <c r="Z44" s="34">
        <v>30.10628791354517</v>
      </c>
      <c r="AA44" s="32">
        <v>395.63346921944708</v>
      </c>
      <c r="AB44" s="33">
        <v>431.69363596177374</v>
      </c>
      <c r="AC44" s="34">
        <v>9.1145389730223023</v>
      </c>
      <c r="AD44" s="29"/>
    </row>
    <row r="45" spans="1:30" s="22" customFormat="1" x14ac:dyDescent="0.2">
      <c r="A45" s="44" t="s">
        <v>29</v>
      </c>
      <c r="B45" s="36" t="s">
        <v>81</v>
      </c>
      <c r="C45" s="37">
        <v>145.31588099999999</v>
      </c>
      <c r="D45" s="38">
        <v>134.349446</v>
      </c>
      <c r="E45" s="39">
        <v>-7.5466183905942064</v>
      </c>
      <c r="F45" s="37">
        <v>98.364545000000007</v>
      </c>
      <c r="G45" s="38">
        <v>93.170461000000003</v>
      </c>
      <c r="H45" s="39">
        <v>-5.2804432735392703</v>
      </c>
      <c r="I45" s="37">
        <v>1477.3197090476042</v>
      </c>
      <c r="J45" s="38">
        <v>1441.9746833709453</v>
      </c>
      <c r="K45" s="40">
        <v>-2.3925102643790663</v>
      </c>
      <c r="L45" s="37">
        <v>645.65208299999995</v>
      </c>
      <c r="M45" s="38">
        <v>626.11110599999995</v>
      </c>
      <c r="N45" s="39">
        <v>-3.026549052425187</v>
      </c>
      <c r="O45" s="37">
        <v>437.83283999999998</v>
      </c>
      <c r="P45" s="38">
        <v>427.552528</v>
      </c>
      <c r="Q45" s="39">
        <v>-2.3479992958043039</v>
      </c>
      <c r="R45" s="37">
        <v>1474.6543064243422</v>
      </c>
      <c r="S45" s="38">
        <v>1464.4074470306955</v>
      </c>
      <c r="T45" s="39">
        <v>-0.69486518630205163</v>
      </c>
      <c r="U45" s="37">
        <v>1597.13663</v>
      </c>
      <c r="V45" s="38">
        <v>1669.8063529999999</v>
      </c>
      <c r="W45" s="39">
        <v>4.5500003966473468</v>
      </c>
      <c r="X45" s="37">
        <v>1211.7723370000001</v>
      </c>
      <c r="Y45" s="38">
        <v>1146.230699</v>
      </c>
      <c r="Z45" s="39">
        <v>-5.408741889772994</v>
      </c>
      <c r="AA45" s="37">
        <v>1318.01707402733</v>
      </c>
      <c r="AB45" s="38">
        <v>1456.7803448788977</v>
      </c>
      <c r="AC45" s="39">
        <v>10.528184618091707</v>
      </c>
      <c r="AD45" s="21"/>
    </row>
    <row r="46" spans="1:30" x14ac:dyDescent="0.2">
      <c r="A46" s="45" t="s">
        <v>35</v>
      </c>
      <c r="B46" s="31" t="s">
        <v>36</v>
      </c>
      <c r="C46" s="32">
        <v>75.484019000000004</v>
      </c>
      <c r="D46" s="33">
        <v>72.451468000000006</v>
      </c>
      <c r="E46" s="34">
        <v>-4.017474215303773</v>
      </c>
      <c r="F46" s="32">
        <v>47.080942999999998</v>
      </c>
      <c r="G46" s="33">
        <v>44.074727000000003</v>
      </c>
      <c r="H46" s="34">
        <v>-6.385207704951867</v>
      </c>
      <c r="I46" s="32">
        <v>1603.2817991772172</v>
      </c>
      <c r="J46" s="33">
        <v>1643.8324847706942</v>
      </c>
      <c r="K46" s="35">
        <v>2.5292300838372306</v>
      </c>
      <c r="L46" s="32">
        <v>329.29816199999999</v>
      </c>
      <c r="M46" s="33">
        <v>372.73235799999998</v>
      </c>
      <c r="N46" s="34">
        <v>13.18992967838064</v>
      </c>
      <c r="O46" s="32">
        <v>206.981245</v>
      </c>
      <c r="P46" s="33">
        <v>227.64692299999999</v>
      </c>
      <c r="Q46" s="34">
        <v>9.9843239420073893</v>
      </c>
      <c r="R46" s="32">
        <v>1590.9565236212584</v>
      </c>
      <c r="S46" s="33">
        <v>1637.3265805134558</v>
      </c>
      <c r="T46" s="34">
        <v>2.9146023919404351</v>
      </c>
      <c r="U46" s="32">
        <v>832.031204</v>
      </c>
      <c r="V46" s="33">
        <v>950.95473700000002</v>
      </c>
      <c r="W46" s="34">
        <v>14.2931578080574</v>
      </c>
      <c r="X46" s="32">
        <v>630.29759300000001</v>
      </c>
      <c r="Y46" s="33">
        <v>611.93878600000005</v>
      </c>
      <c r="Z46" s="34">
        <v>-2.9127204679012531</v>
      </c>
      <c r="AA46" s="32">
        <v>1320.0608938387618</v>
      </c>
      <c r="AB46" s="33">
        <v>1554.0030453307465</v>
      </c>
      <c r="AC46" s="34">
        <v>17.722072715272752</v>
      </c>
      <c r="AD46" s="29"/>
    </row>
    <row r="47" spans="1:30" x14ac:dyDescent="0.2">
      <c r="A47" s="23" t="s">
        <v>82</v>
      </c>
      <c r="B47" s="24" t="s">
        <v>83</v>
      </c>
      <c r="C47" s="25">
        <v>43.723849000000001</v>
      </c>
      <c r="D47" s="26">
        <v>26.659224999999999</v>
      </c>
      <c r="E47" s="27">
        <v>-39.028183452010367</v>
      </c>
      <c r="F47" s="25">
        <v>22.268343999999999</v>
      </c>
      <c r="G47" s="26">
        <v>17.403962</v>
      </c>
      <c r="H47" s="27">
        <v>-21.844381423243686</v>
      </c>
      <c r="I47" s="25">
        <v>1963.4980041623214</v>
      </c>
      <c r="J47" s="26">
        <v>1531.7905773409525</v>
      </c>
      <c r="K47" s="28">
        <v>-21.986649637851119</v>
      </c>
      <c r="L47" s="25">
        <v>195.751653</v>
      </c>
      <c r="M47" s="26">
        <v>112.802267</v>
      </c>
      <c r="N47" s="27">
        <v>-42.374807430106351</v>
      </c>
      <c r="O47" s="25">
        <v>105.112881</v>
      </c>
      <c r="P47" s="26">
        <v>74.741422999999998</v>
      </c>
      <c r="Q47" s="27">
        <v>-28.894135248752249</v>
      </c>
      <c r="R47" s="25">
        <v>1862.2993788934396</v>
      </c>
      <c r="S47" s="26">
        <v>1509.2336012922849</v>
      </c>
      <c r="T47" s="27">
        <v>-18.958593961994609</v>
      </c>
      <c r="U47" s="25">
        <v>446.22320100000002</v>
      </c>
      <c r="V47" s="26">
        <v>376.91481299999998</v>
      </c>
      <c r="W47" s="27">
        <v>-15.532224197369793</v>
      </c>
      <c r="X47" s="25">
        <v>242.12321800000001</v>
      </c>
      <c r="Y47" s="26">
        <v>221.05513199999999</v>
      </c>
      <c r="Z47" s="27">
        <v>-8.7013902152911378</v>
      </c>
      <c r="AA47" s="25">
        <v>1842.9591539626738</v>
      </c>
      <c r="AB47" s="26">
        <v>1705.0715339194207</v>
      </c>
      <c r="AC47" s="27">
        <v>-7.4818597985078172</v>
      </c>
      <c r="AD47" s="29"/>
    </row>
    <row r="48" spans="1:30" s="22" customFormat="1" x14ac:dyDescent="0.2">
      <c r="A48" s="41" t="s">
        <v>68</v>
      </c>
      <c r="B48" s="41" t="s">
        <v>69</v>
      </c>
      <c r="C48" s="17">
        <v>106.99869700000001</v>
      </c>
      <c r="D48" s="18">
        <v>105.043432</v>
      </c>
      <c r="E48" s="19">
        <v>-1.8273727202491208</v>
      </c>
      <c r="F48" s="17">
        <v>20.198644999999999</v>
      </c>
      <c r="G48" s="18">
        <v>19.097885000000002</v>
      </c>
      <c r="H48" s="19">
        <v>-5.4496724904071421</v>
      </c>
      <c r="I48" s="17">
        <v>5297.3205380855998</v>
      </c>
      <c r="J48" s="18">
        <v>5500.2651864329473</v>
      </c>
      <c r="K48" s="20">
        <v>3.8310811454254523</v>
      </c>
      <c r="L48" s="17">
        <v>594.85018000000002</v>
      </c>
      <c r="M48" s="18">
        <v>651.29834400000004</v>
      </c>
      <c r="N48" s="19">
        <v>9.4894758206175656</v>
      </c>
      <c r="O48" s="17">
        <v>121.743061</v>
      </c>
      <c r="P48" s="18">
        <v>125.250885</v>
      </c>
      <c r="Q48" s="19">
        <v>2.8813338281349798</v>
      </c>
      <c r="R48" s="17">
        <v>4886.1115788767629</v>
      </c>
      <c r="S48" s="18">
        <v>5199.9500362811814</v>
      </c>
      <c r="T48" s="19">
        <v>6.4230718504501461</v>
      </c>
      <c r="U48" s="17">
        <v>1290.444882</v>
      </c>
      <c r="V48" s="18">
        <v>1447.3242540000001</v>
      </c>
      <c r="W48" s="19">
        <v>12.156999046473027</v>
      </c>
      <c r="X48" s="17">
        <v>283.94183800000002</v>
      </c>
      <c r="Y48" s="18">
        <v>302.98110100000002</v>
      </c>
      <c r="Z48" s="19">
        <v>6.7053390701795834</v>
      </c>
      <c r="AA48" s="17">
        <v>4544.750752793253</v>
      </c>
      <c r="AB48" s="18">
        <v>4776.9456551020985</v>
      </c>
      <c r="AC48" s="19">
        <v>5.1090789118883206</v>
      </c>
      <c r="AD48" s="21"/>
    </row>
    <row r="49" spans="1:30" x14ac:dyDescent="0.2">
      <c r="A49" s="23" t="s">
        <v>84</v>
      </c>
      <c r="B49" s="24" t="s">
        <v>85</v>
      </c>
      <c r="C49" s="25">
        <v>70.281215000000003</v>
      </c>
      <c r="D49" s="26">
        <v>65.754031999999995</v>
      </c>
      <c r="E49" s="27">
        <v>-6.4415263737259032</v>
      </c>
      <c r="F49" s="25">
        <v>7.2764749999999996</v>
      </c>
      <c r="G49" s="26">
        <v>8.2597710000000006</v>
      </c>
      <c r="H49" s="27">
        <v>13.513356398530906</v>
      </c>
      <c r="I49" s="25">
        <v>9658.6898189026979</v>
      </c>
      <c r="J49" s="26">
        <v>7960.7572655464646</v>
      </c>
      <c r="K49" s="28">
        <v>-17.579325821533953</v>
      </c>
      <c r="L49" s="25">
        <v>331.48475500000001</v>
      </c>
      <c r="M49" s="26">
        <v>340.39874099999997</v>
      </c>
      <c r="N49" s="27">
        <v>2.6891088852638134</v>
      </c>
      <c r="O49" s="25">
        <v>37.977710000000002</v>
      </c>
      <c r="P49" s="26">
        <v>40.814121999999998</v>
      </c>
      <c r="Q49" s="27">
        <v>7.4686230423055999</v>
      </c>
      <c r="R49" s="25">
        <v>8728.4029237149898</v>
      </c>
      <c r="S49" s="26">
        <v>8340.2196181017935</v>
      </c>
      <c r="T49" s="27">
        <v>-4.4473577698676774</v>
      </c>
      <c r="U49" s="25">
        <v>723.94621400000005</v>
      </c>
      <c r="V49" s="26">
        <v>755.13010799999995</v>
      </c>
      <c r="W49" s="27">
        <v>4.307487683055955</v>
      </c>
      <c r="X49" s="25">
        <v>92.450337000000005</v>
      </c>
      <c r="Y49" s="26">
        <v>96.142912999999993</v>
      </c>
      <c r="Z49" s="27">
        <v>3.9941184854739742</v>
      </c>
      <c r="AA49" s="25">
        <v>7830.64981147662</v>
      </c>
      <c r="AB49" s="26">
        <v>7854.2461886920364</v>
      </c>
      <c r="AC49" s="27">
        <v>0.30133357746164879</v>
      </c>
      <c r="AD49" s="29"/>
    </row>
    <row r="50" spans="1:30" s="22" customFormat="1" x14ac:dyDescent="0.2">
      <c r="A50" s="41" t="s">
        <v>86</v>
      </c>
      <c r="B50" s="41" t="s">
        <v>87</v>
      </c>
      <c r="C50" s="17">
        <v>91.191834</v>
      </c>
      <c r="D50" s="18">
        <v>89.622949000000006</v>
      </c>
      <c r="E50" s="19">
        <v>-1.720422686092693</v>
      </c>
      <c r="F50" s="17">
        <v>134.09659400000001</v>
      </c>
      <c r="G50" s="18">
        <v>111.324018</v>
      </c>
      <c r="H50" s="19">
        <v>-16.982218056932908</v>
      </c>
      <c r="I50" s="17">
        <v>680.0458630589826</v>
      </c>
      <c r="J50" s="18">
        <v>805.06390813166672</v>
      </c>
      <c r="K50" s="20">
        <v>18.383766722780702</v>
      </c>
      <c r="L50" s="17">
        <v>401.71149000000003</v>
      </c>
      <c r="M50" s="18">
        <v>405.480099</v>
      </c>
      <c r="N50" s="19">
        <v>0.93813821456787405</v>
      </c>
      <c r="O50" s="17">
        <v>504.07459399999999</v>
      </c>
      <c r="P50" s="18">
        <v>426.40669200000002</v>
      </c>
      <c r="Q50" s="19">
        <v>-15.408017568129996</v>
      </c>
      <c r="R50" s="17">
        <v>796.92865853897808</v>
      </c>
      <c r="S50" s="18">
        <v>950.92339451370526</v>
      </c>
      <c r="T50" s="19">
        <v>19.323528439427463</v>
      </c>
      <c r="U50" s="17">
        <v>898.38047600000004</v>
      </c>
      <c r="V50" s="18">
        <v>942.68812700000001</v>
      </c>
      <c r="W50" s="19">
        <v>4.9319472298950506</v>
      </c>
      <c r="X50" s="17">
        <v>1064.4933590000001</v>
      </c>
      <c r="Y50" s="18">
        <v>958.59094000000005</v>
      </c>
      <c r="Z50" s="19">
        <v>-9.9486218588987985</v>
      </c>
      <c r="AA50" s="17">
        <v>843.95122656655292</v>
      </c>
      <c r="AB50" s="18">
        <v>983.41021979615209</v>
      </c>
      <c r="AC50" s="19">
        <v>16.524532323622566</v>
      </c>
      <c r="AD50" s="21"/>
    </row>
    <row r="51" spans="1:30" s="22" customFormat="1" x14ac:dyDescent="0.2">
      <c r="A51" s="44" t="s">
        <v>88</v>
      </c>
      <c r="B51" s="36" t="s">
        <v>89</v>
      </c>
      <c r="C51" s="37">
        <v>125.215355</v>
      </c>
      <c r="D51" s="38">
        <v>127.319643</v>
      </c>
      <c r="E51" s="39">
        <v>1.6805351068964303</v>
      </c>
      <c r="F51" s="37">
        <v>48.393678000000001</v>
      </c>
      <c r="G51" s="38">
        <v>79.863776999999999</v>
      </c>
      <c r="H51" s="39">
        <v>65.029359826711257</v>
      </c>
      <c r="I51" s="37">
        <v>2587.4320815210617</v>
      </c>
      <c r="J51" s="38">
        <v>1594.2101385963751</v>
      </c>
      <c r="K51" s="40">
        <v>-38.386396691070082</v>
      </c>
      <c r="L51" s="37">
        <v>584.78781700000002</v>
      </c>
      <c r="M51" s="38">
        <v>631.56015000000002</v>
      </c>
      <c r="N51" s="39">
        <v>7.9981715829760436</v>
      </c>
      <c r="O51" s="37">
        <v>256.947202</v>
      </c>
      <c r="P51" s="38">
        <v>339.220212</v>
      </c>
      <c r="Q51" s="39">
        <v>32.019422418151102</v>
      </c>
      <c r="R51" s="37">
        <v>2275.9065381844475</v>
      </c>
      <c r="S51" s="38">
        <v>1861.799880014225</v>
      </c>
      <c r="T51" s="39">
        <v>-18.195240060277985</v>
      </c>
      <c r="U51" s="37">
        <v>1489.058953</v>
      </c>
      <c r="V51" s="38">
        <v>1697.198304</v>
      </c>
      <c r="W51" s="39">
        <v>13.97791206188732</v>
      </c>
      <c r="X51" s="37">
        <v>792.36009100000001</v>
      </c>
      <c r="Y51" s="38">
        <v>829.52191000000005</v>
      </c>
      <c r="Z51" s="39">
        <v>4.6900164990768101</v>
      </c>
      <c r="AA51" s="37">
        <v>1879.2705108617088</v>
      </c>
      <c r="AB51" s="38">
        <v>2045.9957519386073</v>
      </c>
      <c r="AC51" s="39">
        <v>8.8718063798302929</v>
      </c>
      <c r="AD51" s="21"/>
    </row>
    <row r="52" spans="1:30" x14ac:dyDescent="0.2">
      <c r="A52" s="45" t="s">
        <v>90</v>
      </c>
      <c r="B52" s="31" t="s">
        <v>91</v>
      </c>
      <c r="C52" s="32">
        <v>53.637982000000001</v>
      </c>
      <c r="D52" s="33">
        <v>64.543773000000002</v>
      </c>
      <c r="E52" s="34">
        <v>20.332217196388935</v>
      </c>
      <c r="F52" s="32">
        <v>26.548577999999999</v>
      </c>
      <c r="G52" s="33">
        <v>61.448700000000002</v>
      </c>
      <c r="H52" s="34">
        <v>131.45759445195148</v>
      </c>
      <c r="I52" s="32">
        <v>2020.3711852288286</v>
      </c>
      <c r="J52" s="33">
        <v>1050.3684048645457</v>
      </c>
      <c r="K52" s="35">
        <v>-48.011117336066135</v>
      </c>
      <c r="L52" s="32">
        <v>270.49402600000002</v>
      </c>
      <c r="M52" s="33">
        <v>253.84607800000001</v>
      </c>
      <c r="N52" s="34">
        <v>-6.1546453525003209</v>
      </c>
      <c r="O52" s="32">
        <v>162.30399</v>
      </c>
      <c r="P52" s="33">
        <v>238.348479</v>
      </c>
      <c r="Q52" s="34">
        <v>46.853123573856692</v>
      </c>
      <c r="R52" s="32">
        <v>1666.5888866934201</v>
      </c>
      <c r="S52" s="33">
        <v>1065.0207589535321</v>
      </c>
      <c r="T52" s="34">
        <v>-36.095772181310025</v>
      </c>
      <c r="U52" s="32">
        <v>740.52598999999998</v>
      </c>
      <c r="V52" s="33">
        <v>782.16894200000002</v>
      </c>
      <c r="W52" s="34">
        <v>5.6234288279335187</v>
      </c>
      <c r="X52" s="32">
        <v>546.36271399999998</v>
      </c>
      <c r="Y52" s="33">
        <v>579.92393500000003</v>
      </c>
      <c r="Z52" s="34">
        <v>6.1426631320233183</v>
      </c>
      <c r="AA52" s="32">
        <v>1355.3743164106181</v>
      </c>
      <c r="AB52" s="33">
        <v>1348.744024507283</v>
      </c>
      <c r="AC52" s="34">
        <v>-0.48918529907618913</v>
      </c>
      <c r="AD52" s="29"/>
    </row>
    <row r="53" spans="1:30" x14ac:dyDescent="0.2">
      <c r="A53" s="23" t="s">
        <v>92</v>
      </c>
      <c r="B53" s="24" t="s">
        <v>93</v>
      </c>
      <c r="C53" s="25">
        <v>42.948390000000003</v>
      </c>
      <c r="D53" s="26">
        <v>36.393977</v>
      </c>
      <c r="E53" s="27">
        <v>-15.261137844748085</v>
      </c>
      <c r="F53" s="25">
        <v>8.9128620000000005</v>
      </c>
      <c r="G53" s="26">
        <v>5.2972979999999996</v>
      </c>
      <c r="H53" s="27">
        <v>-40.565690347275662</v>
      </c>
      <c r="I53" s="25">
        <v>4818.6979670503151</v>
      </c>
      <c r="J53" s="26">
        <v>6870.2906651655239</v>
      </c>
      <c r="K53" s="28">
        <v>42.575664881753461</v>
      </c>
      <c r="L53" s="25">
        <v>196.27809999999999</v>
      </c>
      <c r="M53" s="26">
        <v>235.24158600000001</v>
      </c>
      <c r="N53" s="27">
        <v>19.851163221979441</v>
      </c>
      <c r="O53" s="25">
        <v>40.293059</v>
      </c>
      <c r="P53" s="26">
        <v>36.626120999999998</v>
      </c>
      <c r="Q53" s="27">
        <v>-9.100669174807507</v>
      </c>
      <c r="R53" s="25">
        <v>4871.2633111325704</v>
      </c>
      <c r="S53" s="26">
        <v>6422.7818719869356</v>
      </c>
      <c r="T53" s="27">
        <v>31.850435128575239</v>
      </c>
      <c r="U53" s="25">
        <v>459.66716000000002</v>
      </c>
      <c r="V53" s="26">
        <v>579.62052700000004</v>
      </c>
      <c r="W53" s="27">
        <v>26.095700854505253</v>
      </c>
      <c r="X53" s="25">
        <v>95.709854000000007</v>
      </c>
      <c r="Y53" s="26">
        <v>106.60454799999999</v>
      </c>
      <c r="Z53" s="27">
        <v>11.383043171291419</v>
      </c>
      <c r="AA53" s="25">
        <v>4802.7150892947757</v>
      </c>
      <c r="AB53" s="26">
        <v>5437.1088089037257</v>
      </c>
      <c r="AC53" s="27">
        <v>13.209064202517663</v>
      </c>
      <c r="AD53" s="29"/>
    </row>
    <row r="54" spans="1:30" s="22" customFormat="1" x14ac:dyDescent="0.2">
      <c r="A54" s="41" t="s">
        <v>53</v>
      </c>
      <c r="B54" s="41" t="s">
        <v>54</v>
      </c>
      <c r="C54" s="17">
        <v>56.507812000000001</v>
      </c>
      <c r="D54" s="18">
        <v>73.678586999999993</v>
      </c>
      <c r="E54" s="19">
        <v>30.386550801152936</v>
      </c>
      <c r="F54" s="17">
        <v>5.7735019999999997</v>
      </c>
      <c r="G54" s="18">
        <v>7.5399880000000001</v>
      </c>
      <c r="H54" s="19">
        <v>30.596438695266759</v>
      </c>
      <c r="I54" s="17">
        <v>9787.4413137814809</v>
      </c>
      <c r="J54" s="18">
        <v>9771.7114403895594</v>
      </c>
      <c r="K54" s="20">
        <v>-0.16071486803984625</v>
      </c>
      <c r="L54" s="17">
        <v>285.76911699999999</v>
      </c>
      <c r="M54" s="18">
        <v>355.57216499999998</v>
      </c>
      <c r="N54" s="19">
        <v>24.426379145791309</v>
      </c>
      <c r="O54" s="17">
        <v>28.375326999999999</v>
      </c>
      <c r="P54" s="18">
        <v>36.214354</v>
      </c>
      <c r="Q54" s="19">
        <v>27.626208501491469</v>
      </c>
      <c r="R54" s="17">
        <v>10071.042247372163</v>
      </c>
      <c r="S54" s="18">
        <v>9818.542255372</v>
      </c>
      <c r="T54" s="19">
        <v>-2.5071882909243892</v>
      </c>
      <c r="U54" s="17">
        <v>663.87127099999998</v>
      </c>
      <c r="V54" s="18">
        <v>796.610635</v>
      </c>
      <c r="W54" s="19">
        <v>19.994744432915823</v>
      </c>
      <c r="X54" s="17">
        <v>73.866712000000007</v>
      </c>
      <c r="Y54" s="18">
        <v>76.673473999999999</v>
      </c>
      <c r="Z54" s="19">
        <v>3.7997657185553146</v>
      </c>
      <c r="AA54" s="17">
        <v>8987.4214382251084</v>
      </c>
      <c r="AB54" s="18">
        <v>10389.650989336938</v>
      </c>
      <c r="AC54" s="19">
        <v>15.602134168849568</v>
      </c>
      <c r="AD54" s="21"/>
    </row>
    <row r="55" spans="1:30" s="22" customFormat="1" x14ac:dyDescent="0.2">
      <c r="A55" s="44" t="s">
        <v>41</v>
      </c>
      <c r="B55" s="36" t="s">
        <v>94</v>
      </c>
      <c r="C55" s="37">
        <v>80.371564000000006</v>
      </c>
      <c r="D55" s="38">
        <v>7.6296929999999996</v>
      </c>
      <c r="E55" s="39">
        <v>-90.506974581208837</v>
      </c>
      <c r="F55" s="37">
        <v>90.636885000000007</v>
      </c>
      <c r="G55" s="38">
        <v>4.5556710000000002</v>
      </c>
      <c r="H55" s="39">
        <v>-94.973711861346516</v>
      </c>
      <c r="I55" s="37">
        <v>886.7423455693563</v>
      </c>
      <c r="J55" s="38">
        <v>1674.7682174590745</v>
      </c>
      <c r="K55" s="40">
        <v>88.867513300466712</v>
      </c>
      <c r="L55" s="37">
        <v>179.93016499999999</v>
      </c>
      <c r="M55" s="38">
        <v>69.622139000000004</v>
      </c>
      <c r="N55" s="39">
        <v>-61.306021700141265</v>
      </c>
      <c r="O55" s="37">
        <v>214.278143</v>
      </c>
      <c r="P55" s="38">
        <v>59.932789</v>
      </c>
      <c r="Q55" s="39">
        <v>-72.030376891963272</v>
      </c>
      <c r="R55" s="37">
        <v>839.70377230681891</v>
      </c>
      <c r="S55" s="38">
        <v>1161.6702670052616</v>
      </c>
      <c r="T55" s="39">
        <v>38.342866296044178</v>
      </c>
      <c r="U55" s="37">
        <v>346.03124200000002</v>
      </c>
      <c r="V55" s="38">
        <v>169.127602</v>
      </c>
      <c r="W55" s="39">
        <v>-51.123603457747905</v>
      </c>
      <c r="X55" s="37">
        <v>419.24396999999999</v>
      </c>
      <c r="Y55" s="38">
        <v>151.13207800000001</v>
      </c>
      <c r="Z55" s="39">
        <v>-63.951281636799685</v>
      </c>
      <c r="AA55" s="37">
        <v>825.36963381965882</v>
      </c>
      <c r="AB55" s="38">
        <v>1119.0715051241471</v>
      </c>
      <c r="AC55" s="39">
        <v>35.584283607005275</v>
      </c>
      <c r="AD55" s="21"/>
    </row>
    <row r="56" spans="1:30" x14ac:dyDescent="0.2">
      <c r="A56" s="45" t="s">
        <v>45</v>
      </c>
      <c r="B56" s="31" t="s">
        <v>46</v>
      </c>
      <c r="C56" s="32">
        <v>74.738517999999999</v>
      </c>
      <c r="D56" s="33">
        <v>4.3841999999999999E-2</v>
      </c>
      <c r="E56" s="34">
        <v>-99.941339484414186</v>
      </c>
      <c r="F56" s="32">
        <v>86.500602999999998</v>
      </c>
      <c r="G56" s="33">
        <v>1.017E-2</v>
      </c>
      <c r="H56" s="34">
        <v>-99.988242856526682</v>
      </c>
      <c r="I56" s="32">
        <v>864.02308663674864</v>
      </c>
      <c r="J56" s="33">
        <v>4310.9144542772865</v>
      </c>
      <c r="K56" s="35">
        <v>398.93510034063189</v>
      </c>
      <c r="L56" s="32">
        <v>151.45944700000001</v>
      </c>
      <c r="M56" s="33">
        <v>28.576191999999999</v>
      </c>
      <c r="N56" s="34">
        <v>-81.132776749145279</v>
      </c>
      <c r="O56" s="32">
        <v>189.66153199999999</v>
      </c>
      <c r="P56" s="33">
        <v>35.740102</v>
      </c>
      <c r="Q56" s="34">
        <v>-81.155850834316794</v>
      </c>
      <c r="R56" s="32">
        <v>798.57757871532965</v>
      </c>
      <c r="S56" s="33">
        <v>799.55541257268931</v>
      </c>
      <c r="T56" s="34">
        <v>0.12244694609793161</v>
      </c>
      <c r="U56" s="32">
        <v>280.488721</v>
      </c>
      <c r="V56" s="33">
        <v>81.264416999999995</v>
      </c>
      <c r="W56" s="34">
        <v>-71.027563350755912</v>
      </c>
      <c r="X56" s="32">
        <v>363.72276799999997</v>
      </c>
      <c r="Y56" s="33">
        <v>95.549135000000007</v>
      </c>
      <c r="Z56" s="34">
        <v>-73.730229887615934</v>
      </c>
      <c r="AA56" s="32">
        <v>771.16074570289209</v>
      </c>
      <c r="AB56" s="33">
        <v>850.49871984712354</v>
      </c>
      <c r="AC56" s="34">
        <v>10.288124050183223</v>
      </c>
      <c r="AD56" s="29"/>
    </row>
    <row r="57" spans="1:30" s="22" customFormat="1" x14ac:dyDescent="0.2">
      <c r="A57" s="44" t="s">
        <v>70</v>
      </c>
      <c r="B57" s="36" t="s">
        <v>95</v>
      </c>
      <c r="C57" s="37">
        <v>36.078178000000001</v>
      </c>
      <c r="D57" s="38">
        <v>111.203115</v>
      </c>
      <c r="E57" s="39">
        <v>208.22818990471191</v>
      </c>
      <c r="F57" s="37">
        <v>8.4186730000000001</v>
      </c>
      <c r="G57" s="38">
        <v>26.882408999999999</v>
      </c>
      <c r="H57" s="39">
        <v>219.31884039206651</v>
      </c>
      <c r="I57" s="37">
        <v>4285.4946379316552</v>
      </c>
      <c r="J57" s="38">
        <v>4136.6499185396669</v>
      </c>
      <c r="K57" s="40">
        <v>-3.4732214590712074</v>
      </c>
      <c r="L57" s="37">
        <v>144.931782</v>
      </c>
      <c r="M57" s="38">
        <v>443.91690199999999</v>
      </c>
      <c r="N57" s="39">
        <v>206.29368926133816</v>
      </c>
      <c r="O57" s="37">
        <v>38.017398999999997</v>
      </c>
      <c r="P57" s="38">
        <v>110.422781</v>
      </c>
      <c r="Q57" s="39">
        <v>190.45327640641591</v>
      </c>
      <c r="R57" s="37">
        <v>3812.2487548398567</v>
      </c>
      <c r="S57" s="38">
        <v>4020.1568732452042</v>
      </c>
      <c r="T57" s="39">
        <v>5.4536870958747707</v>
      </c>
      <c r="U57" s="37">
        <v>414.93313499999999</v>
      </c>
      <c r="V57" s="38">
        <v>1003.213828</v>
      </c>
      <c r="W57" s="39">
        <v>141.77722707057367</v>
      </c>
      <c r="X57" s="37">
        <v>112.278192</v>
      </c>
      <c r="Y57" s="38">
        <v>242.58868100000001</v>
      </c>
      <c r="Z57" s="39">
        <v>116.06037350512378</v>
      </c>
      <c r="AA57" s="37">
        <v>3695.5808390644547</v>
      </c>
      <c r="AB57" s="38">
        <v>4135.4519257227839</v>
      </c>
      <c r="AC57" s="39">
        <v>11.902623858437455</v>
      </c>
      <c r="AD57" s="21"/>
    </row>
    <row r="58" spans="1:30" s="22" customFormat="1" x14ac:dyDescent="0.2">
      <c r="A58" s="45" t="s">
        <v>96</v>
      </c>
      <c r="B58" s="31" t="s">
        <v>97</v>
      </c>
      <c r="C58" s="32">
        <v>16.411417</v>
      </c>
      <c r="D58" s="33">
        <v>74.655686000000003</v>
      </c>
      <c r="E58" s="34">
        <v>354.90091440611133</v>
      </c>
      <c r="F58" s="32">
        <v>3.879194</v>
      </c>
      <c r="G58" s="33">
        <v>18.912253</v>
      </c>
      <c r="H58" s="34">
        <v>387.53047669180762</v>
      </c>
      <c r="I58" s="32">
        <v>4230.625485603452</v>
      </c>
      <c r="J58" s="33">
        <v>3947.4771197276182</v>
      </c>
      <c r="K58" s="35">
        <v>-6.6928251351808239</v>
      </c>
      <c r="L58" s="32">
        <v>66.347368000000003</v>
      </c>
      <c r="M58" s="33">
        <v>300.78757000000002</v>
      </c>
      <c r="N58" s="34">
        <v>353.35267858703901</v>
      </c>
      <c r="O58" s="32">
        <v>17.995649</v>
      </c>
      <c r="P58" s="33">
        <v>77.998144999999994</v>
      </c>
      <c r="Q58" s="34">
        <v>333.42779690801922</v>
      </c>
      <c r="R58" s="32">
        <v>3686.8560839345109</v>
      </c>
      <c r="S58" s="33">
        <v>3856.3426091735905</v>
      </c>
      <c r="T58" s="34">
        <v>4.5970474946830153</v>
      </c>
      <c r="U58" s="32">
        <v>198.474897</v>
      </c>
      <c r="V58" s="33">
        <v>674.76559899999995</v>
      </c>
      <c r="W58" s="34">
        <v>239.97528614412124</v>
      </c>
      <c r="X58" s="32">
        <v>56.064163000000001</v>
      </c>
      <c r="Y58" s="33">
        <v>166.46624399999999</v>
      </c>
      <c r="Z58" s="34">
        <v>196.92094752221664</v>
      </c>
      <c r="AA58" s="32">
        <v>3540.1384124828546</v>
      </c>
      <c r="AB58" s="33">
        <v>4053.4680352372216</v>
      </c>
      <c r="AC58" s="34">
        <v>14.500269846634218</v>
      </c>
      <c r="AD58" s="21"/>
    </row>
    <row r="59" spans="1:30" s="22" customFormat="1" ht="9.75" thickBot="1" x14ac:dyDescent="0.25">
      <c r="A59" s="54" t="s">
        <v>72</v>
      </c>
      <c r="B59" s="55" t="s">
        <v>72</v>
      </c>
      <c r="C59" s="47">
        <v>737.43920400000002</v>
      </c>
      <c r="D59" s="48">
        <v>642.73233400000004</v>
      </c>
      <c r="E59" s="49">
        <v>-12.842668180141937</v>
      </c>
      <c r="F59" s="47" t="s">
        <v>73</v>
      </c>
      <c r="G59" s="48" t="s">
        <v>73</v>
      </c>
      <c r="H59" s="49" t="s">
        <v>73</v>
      </c>
      <c r="I59" s="47" t="s">
        <v>73</v>
      </c>
      <c r="J59" s="48" t="s">
        <v>73</v>
      </c>
      <c r="K59" s="56" t="s">
        <v>73</v>
      </c>
      <c r="L59" s="47">
        <v>3006.8183449999997</v>
      </c>
      <c r="M59" s="48">
        <v>3197.4125680000006</v>
      </c>
      <c r="N59" s="49">
        <v>6.3387342077694031</v>
      </c>
      <c r="O59" s="47" t="s">
        <v>73</v>
      </c>
      <c r="P59" s="48" t="s">
        <v>73</v>
      </c>
      <c r="Q59" s="49" t="s">
        <v>73</v>
      </c>
      <c r="R59" s="47" t="s">
        <v>73</v>
      </c>
      <c r="S59" s="48" t="s">
        <v>73</v>
      </c>
      <c r="T59" s="49" t="s">
        <v>73</v>
      </c>
      <c r="U59" s="47">
        <v>7094.1596129999998</v>
      </c>
      <c r="V59" s="48">
        <v>7558.4722660000007</v>
      </c>
      <c r="W59" s="49">
        <v>6.5449986796061177</v>
      </c>
      <c r="X59" s="47" t="s">
        <v>73</v>
      </c>
      <c r="Y59" s="48" t="s">
        <v>73</v>
      </c>
      <c r="Z59" s="49" t="s">
        <v>73</v>
      </c>
      <c r="AA59" s="47" t="s">
        <v>73</v>
      </c>
      <c r="AB59" s="48" t="s">
        <v>73</v>
      </c>
      <c r="AC59" s="49" t="s">
        <v>73</v>
      </c>
      <c r="AD59" s="21"/>
    </row>
    <row r="60" spans="1:30" s="22" customFormat="1" ht="2.1" customHeight="1" x14ac:dyDescent="0.2">
      <c r="A60" s="57"/>
      <c r="B60" s="57"/>
      <c r="C60" s="58"/>
      <c r="D60" s="58"/>
      <c r="E60" s="59"/>
      <c r="F60" s="60"/>
      <c r="G60" s="60"/>
      <c r="H60" s="61"/>
      <c r="I60" s="60"/>
      <c r="J60" s="60"/>
      <c r="K60" s="62"/>
      <c r="L60" s="58"/>
      <c r="M60" s="58"/>
      <c r="N60" s="59"/>
      <c r="O60" s="60"/>
      <c r="P60" s="60"/>
      <c r="Q60" s="61"/>
      <c r="R60" s="60"/>
      <c r="S60" s="60"/>
      <c r="T60" s="62"/>
      <c r="U60" s="18"/>
      <c r="V60" s="18"/>
      <c r="W60" s="19"/>
      <c r="X60" s="63"/>
      <c r="Y60" s="63"/>
      <c r="Z60" s="62"/>
      <c r="AA60" s="63"/>
      <c r="AB60" s="63"/>
      <c r="AC60" s="62"/>
    </row>
    <row r="61" spans="1:30" s="64" customFormat="1" ht="9" customHeight="1" x14ac:dyDescent="0.2">
      <c r="C61" s="95" t="str">
        <f>C2</f>
        <v>maio</v>
      </c>
      <c r="D61" s="95"/>
      <c r="E61" s="95"/>
      <c r="F61" s="95"/>
      <c r="G61" s="95"/>
      <c r="H61" s="95"/>
      <c r="I61" s="95"/>
      <c r="J61" s="95"/>
      <c r="K61" s="65"/>
      <c r="L61" s="95" t="str">
        <f>L2</f>
        <v>Janeiro - maio</v>
      </c>
      <c r="M61" s="95"/>
      <c r="N61" s="95"/>
      <c r="O61" s="95"/>
      <c r="P61" s="95"/>
      <c r="Q61" s="95"/>
      <c r="R61" s="95"/>
      <c r="S61" s="95"/>
      <c r="T61" s="65"/>
      <c r="U61" s="95" t="str">
        <f>U2</f>
        <v>Acumulado 12 meses</v>
      </c>
      <c r="V61" s="95"/>
      <c r="W61" s="95"/>
      <c r="X61" s="95"/>
      <c r="Y61" s="95"/>
      <c r="Z61" s="95"/>
      <c r="AA61" s="95"/>
      <c r="AB61" s="95"/>
      <c r="AC61" s="65"/>
    </row>
    <row r="62" spans="1:30" x14ac:dyDescent="0.2">
      <c r="A62" s="29"/>
      <c r="B62" s="29"/>
      <c r="C62" s="91" t="s">
        <v>98</v>
      </c>
      <c r="D62" s="91"/>
      <c r="E62" s="86"/>
      <c r="F62" s="92" t="s">
        <v>99</v>
      </c>
      <c r="G62" s="92"/>
      <c r="H62" s="92"/>
      <c r="I62" s="92" t="s">
        <v>100</v>
      </c>
      <c r="J62" s="93"/>
      <c r="K62" s="29"/>
      <c r="L62" s="86" t="s">
        <v>98</v>
      </c>
      <c r="M62" s="87"/>
      <c r="N62" s="87"/>
      <c r="O62" s="87" t="s">
        <v>99</v>
      </c>
      <c r="P62" s="87"/>
      <c r="Q62" s="87"/>
      <c r="R62" s="87" t="s">
        <v>100</v>
      </c>
      <c r="S62" s="88"/>
      <c r="T62" s="29"/>
      <c r="U62" s="86" t="s">
        <v>98</v>
      </c>
      <c r="V62" s="87"/>
      <c r="W62" s="87"/>
      <c r="X62" s="87" t="s">
        <v>99</v>
      </c>
      <c r="Y62" s="87"/>
      <c r="Z62" s="87"/>
      <c r="AA62" s="87" t="s">
        <v>100</v>
      </c>
      <c r="AB62" s="88"/>
      <c r="AC62" s="29"/>
    </row>
    <row r="63" spans="1:30" ht="18" x14ac:dyDescent="0.2">
      <c r="A63" s="66"/>
      <c r="B63" s="67"/>
      <c r="C63" s="68" t="str">
        <f>$C$4</f>
        <v>2022</v>
      </c>
      <c r="D63" s="3" t="str">
        <f>$D$4</f>
        <v>2023</v>
      </c>
      <c r="E63" s="4" t="s">
        <v>7</v>
      </c>
      <c r="F63" s="68" t="str">
        <f>$C$4</f>
        <v>2022</v>
      </c>
      <c r="G63" s="3" t="str">
        <f>$D$4</f>
        <v>2023</v>
      </c>
      <c r="H63" s="4" t="s">
        <v>7</v>
      </c>
      <c r="I63" s="68" t="str">
        <f>$C$4</f>
        <v>2022</v>
      </c>
      <c r="J63" s="69" t="str">
        <f>$D$4</f>
        <v>2023</v>
      </c>
      <c r="K63" s="70"/>
      <c r="L63" s="68" t="str">
        <f>$C$4</f>
        <v>2022</v>
      </c>
      <c r="M63" s="3" t="str">
        <f>$D$4</f>
        <v>2023</v>
      </c>
      <c r="N63" s="4" t="s">
        <v>7</v>
      </c>
      <c r="O63" s="68" t="str">
        <f>$C$4</f>
        <v>2022</v>
      </c>
      <c r="P63" s="3" t="str">
        <f>$D$4</f>
        <v>2023</v>
      </c>
      <c r="Q63" s="4" t="s">
        <v>7</v>
      </c>
      <c r="R63" s="68" t="str">
        <f>$C$4</f>
        <v>2022</v>
      </c>
      <c r="S63" s="3" t="str">
        <f>$D$4</f>
        <v>2023</v>
      </c>
      <c r="T63" s="29"/>
      <c r="U63" s="68" t="str">
        <f>$U$4</f>
        <v>Junho/21 - maio/22</v>
      </c>
      <c r="V63" s="3" t="str">
        <f>$V$4</f>
        <v>Junho/22 - maio/23</v>
      </c>
      <c r="W63" s="4" t="s">
        <v>7</v>
      </c>
      <c r="X63" s="68" t="str">
        <f>$U$4</f>
        <v>Junho/21 - maio/22</v>
      </c>
      <c r="Y63" s="3" t="str">
        <f>$V$4</f>
        <v>Junho/22 - maio/23</v>
      </c>
      <c r="Z63" s="4" t="s">
        <v>7</v>
      </c>
      <c r="AA63" s="68" t="str">
        <f>$U$4</f>
        <v>Junho/21 - maio/22</v>
      </c>
      <c r="AB63" s="3" t="str">
        <f>$V$4</f>
        <v>Junho/22 - maio/23</v>
      </c>
      <c r="AC63" s="29"/>
    </row>
    <row r="64" spans="1:30" x14ac:dyDescent="0.2">
      <c r="A64" s="71"/>
      <c r="B64" s="72" t="s">
        <v>101</v>
      </c>
      <c r="C64" s="73">
        <v>29642.851197</v>
      </c>
      <c r="D64" s="73">
        <v>33035.174394000001</v>
      </c>
      <c r="E64" s="27">
        <v>11.443984164867782</v>
      </c>
      <c r="F64" s="73">
        <v>24685.194348000001</v>
      </c>
      <c r="G64" s="73">
        <v>21689.221796999998</v>
      </c>
      <c r="H64" s="27">
        <v>-12.136718507313415</v>
      </c>
      <c r="I64" s="74">
        <v>4957.6568489999991</v>
      </c>
      <c r="J64" s="74">
        <v>11345.952597000003</v>
      </c>
      <c r="K64" s="70"/>
      <c r="L64" s="73">
        <v>131328.100091</v>
      </c>
      <c r="M64" s="73">
        <v>136059.28726700001</v>
      </c>
      <c r="N64" s="27">
        <v>3.6025703354588101</v>
      </c>
      <c r="O64" s="73">
        <v>105960.34592399999</v>
      </c>
      <c r="P64" s="73">
        <v>101137.088428</v>
      </c>
      <c r="Q64" s="27">
        <v>-4.5519457811693753</v>
      </c>
      <c r="R64" s="74">
        <v>25367.754167000006</v>
      </c>
      <c r="S64" s="74">
        <v>34922.198839000004</v>
      </c>
      <c r="T64" s="29"/>
      <c r="U64" s="73">
        <v>304223.90636399999</v>
      </c>
      <c r="V64" s="73">
        <v>338867.22539600002</v>
      </c>
      <c r="W64" s="27">
        <v>11.387441390141696</v>
      </c>
      <c r="X64" s="73">
        <v>244035.54544700001</v>
      </c>
      <c r="Y64" s="73">
        <v>267787.42945</v>
      </c>
      <c r="Z64" s="27">
        <v>9.7329608108907451</v>
      </c>
      <c r="AA64" s="74">
        <v>60188.360916999984</v>
      </c>
      <c r="AB64" s="74">
        <v>71079.795946000027</v>
      </c>
      <c r="AC64" s="29"/>
    </row>
    <row r="65" spans="1:29" x14ac:dyDescent="0.2">
      <c r="A65" s="75"/>
      <c r="B65" s="76" t="s">
        <v>72</v>
      </c>
      <c r="C65" s="70">
        <v>14550.821608</v>
      </c>
      <c r="D65" s="70">
        <v>16254.077450000001</v>
      </c>
      <c r="E65" s="34">
        <v>11.705564729510233</v>
      </c>
      <c r="F65" s="70">
        <v>23169.114797000002</v>
      </c>
      <c r="G65" s="70">
        <v>20304.823390999998</v>
      </c>
      <c r="H65" s="34">
        <v>-12.362541387946679</v>
      </c>
      <c r="I65" s="77">
        <v>-8618.2931890000018</v>
      </c>
      <c r="J65" s="77">
        <v>-4050.7459409999974</v>
      </c>
      <c r="K65" s="70"/>
      <c r="L65" s="70">
        <v>67710.816567000002</v>
      </c>
      <c r="M65" s="70">
        <v>68750.321186000001</v>
      </c>
      <c r="N65" s="34">
        <v>1.5352120557745819</v>
      </c>
      <c r="O65" s="70">
        <v>99360.215989999997</v>
      </c>
      <c r="P65" s="70">
        <v>94062.317735000004</v>
      </c>
      <c r="Q65" s="34">
        <v>-5.3320116127094526</v>
      </c>
      <c r="R65" s="77">
        <v>-31649.399422999995</v>
      </c>
      <c r="S65" s="77">
        <v>-25311.996549000003</v>
      </c>
      <c r="T65" s="29"/>
      <c r="U65" s="70">
        <v>169419.61458999998</v>
      </c>
      <c r="V65" s="70">
        <v>176307.73297200003</v>
      </c>
      <c r="W65" s="34">
        <v>4.0657148221411532</v>
      </c>
      <c r="X65" s="70">
        <v>228135.48801</v>
      </c>
      <c r="Y65" s="70">
        <v>250071.83360300001</v>
      </c>
      <c r="Z65" s="34">
        <v>9.6154902441300436</v>
      </c>
      <c r="AA65" s="77">
        <v>-58715.873420000018</v>
      </c>
      <c r="AB65" s="77">
        <v>-73764.100630999979</v>
      </c>
      <c r="AC65" s="29"/>
    </row>
    <row r="66" spans="1:29" x14ac:dyDescent="0.2">
      <c r="A66" s="75"/>
      <c r="B66" s="72" t="s">
        <v>102</v>
      </c>
      <c r="C66" s="73">
        <v>15092.029589</v>
      </c>
      <c r="D66" s="73">
        <v>16781.096944000001</v>
      </c>
      <c r="E66" s="27">
        <v>11.191784014464812</v>
      </c>
      <c r="F66" s="73">
        <v>1516.079551</v>
      </c>
      <c r="G66" s="73">
        <v>1384.398406</v>
      </c>
      <c r="H66" s="27">
        <v>-8.6856355864138983</v>
      </c>
      <c r="I66" s="74">
        <v>13575.950037999999</v>
      </c>
      <c r="J66" s="74">
        <v>15396.698538000001</v>
      </c>
      <c r="K66" s="70"/>
      <c r="L66" s="73">
        <v>63617.283523999999</v>
      </c>
      <c r="M66" s="73">
        <v>67308.966081000006</v>
      </c>
      <c r="N66" s="27">
        <v>5.8029553487729535</v>
      </c>
      <c r="O66" s="73">
        <v>6600.1299339999996</v>
      </c>
      <c r="P66" s="73">
        <v>7074.7706930000004</v>
      </c>
      <c r="Q66" s="27">
        <v>7.1913850749351083</v>
      </c>
      <c r="R66" s="74">
        <v>57017.153590000002</v>
      </c>
      <c r="S66" s="74">
        <v>60234.195388000007</v>
      </c>
      <c r="T66" s="29"/>
      <c r="U66" s="73">
        <v>134804.29177400001</v>
      </c>
      <c r="V66" s="73">
        <v>162559.492424</v>
      </c>
      <c r="W66" s="27">
        <v>20.589255938921958</v>
      </c>
      <c r="X66" s="73">
        <v>15900.057436999999</v>
      </c>
      <c r="Y66" s="73">
        <v>17715.595847000001</v>
      </c>
      <c r="Z66" s="27">
        <v>11.41843931818245</v>
      </c>
      <c r="AA66" s="74">
        <v>118904.23433700002</v>
      </c>
      <c r="AB66" s="74">
        <v>144843.89657700001</v>
      </c>
      <c r="AC66" s="29"/>
    </row>
    <row r="67" spans="1:29" x14ac:dyDescent="0.2">
      <c r="B67" s="79" t="s">
        <v>103</v>
      </c>
      <c r="C67" s="80">
        <v>50.912881114915784</v>
      </c>
      <c r="D67" s="80">
        <v>50.797664162014712</v>
      </c>
      <c r="E67" s="81" t="s">
        <v>73</v>
      </c>
      <c r="F67" s="80">
        <v>6.1416553162476237</v>
      </c>
      <c r="G67" s="80">
        <v>6.3828864813927382</v>
      </c>
      <c r="H67" s="81" t="s">
        <v>73</v>
      </c>
      <c r="I67" s="81" t="s">
        <v>73</v>
      </c>
      <c r="J67" s="81" t="s">
        <v>73</v>
      </c>
      <c r="L67" s="80">
        <v>48.441486231749522</v>
      </c>
      <c r="M67" s="80">
        <v>49.470320940983797</v>
      </c>
      <c r="N67" s="82" t="s">
        <v>73</v>
      </c>
      <c r="O67" s="80">
        <v>6.2288678622604152</v>
      </c>
      <c r="P67" s="80">
        <v>6.9952287562999844</v>
      </c>
      <c r="Q67" s="81" t="s">
        <v>73</v>
      </c>
      <c r="R67" s="81" t="s">
        <v>73</v>
      </c>
      <c r="S67" s="81" t="s">
        <v>73</v>
      </c>
      <c r="T67" s="83"/>
      <c r="U67" s="80">
        <v>44.310880556739811</v>
      </c>
      <c r="V67" s="80">
        <v>47.971441390955725</v>
      </c>
      <c r="W67" s="82" t="s">
        <v>73</v>
      </c>
      <c r="X67" s="80">
        <v>6.515467821655184</v>
      </c>
      <c r="Y67" s="80">
        <v>6.6155442334935186</v>
      </c>
      <c r="Z67" s="81" t="s">
        <v>73</v>
      </c>
      <c r="AA67" s="81" t="s">
        <v>73</v>
      </c>
      <c r="AB67" s="81" t="s">
        <v>73</v>
      </c>
      <c r="AC67" s="83"/>
    </row>
    <row r="68" spans="1:29" x14ac:dyDescent="0.2">
      <c r="B68" s="89" t="s">
        <v>104</v>
      </c>
      <c r="C68" s="89"/>
      <c r="D68" s="89"/>
      <c r="E68" s="89"/>
      <c r="F68" s="89"/>
      <c r="J68" s="83" t="s">
        <v>105</v>
      </c>
      <c r="K68" s="29"/>
      <c r="M68" s="29"/>
      <c r="N68" s="29"/>
      <c r="O68" s="29"/>
      <c r="P68" s="90" t="s">
        <v>106</v>
      </c>
      <c r="Q68" s="90"/>
      <c r="R68" s="90"/>
      <c r="S68" s="90"/>
      <c r="T68" s="29"/>
      <c r="V68" s="29"/>
      <c r="W68" s="29"/>
      <c r="X68" s="29"/>
      <c r="Y68" s="90" t="s">
        <v>107</v>
      </c>
      <c r="Z68" s="90"/>
      <c r="AA68" s="90"/>
      <c r="AB68" s="90"/>
      <c r="AC68" s="29"/>
    </row>
    <row r="69" spans="1:29" ht="11.45" customHeight="1" x14ac:dyDescent="0.2">
      <c r="A69" s="29"/>
      <c r="B69" s="78" t="str">
        <f>"Dados extraídos em "&amp;LEFT('[1]12 meses'!M1,3)&amp;"/"&amp;[1]Mês!M3&amp;". Sujeitos a alteração."</f>
        <v>Dados extraídos em Jun/2023. Sujeitos a alteração.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</row>
    <row r="70" spans="1:29" x14ac:dyDescent="0.2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</row>
    <row r="71" spans="1:29" x14ac:dyDescent="0.2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84"/>
      <c r="M71" s="29"/>
      <c r="N71" s="29"/>
      <c r="O71" s="29"/>
      <c r="P71" s="29"/>
      <c r="Q71" s="29"/>
      <c r="R71" s="29"/>
      <c r="S71" s="29"/>
      <c r="T71" s="29"/>
      <c r="U71" s="84"/>
      <c r="V71" s="29"/>
      <c r="W71" s="29"/>
      <c r="X71" s="29"/>
      <c r="Y71" s="29"/>
      <c r="Z71" s="29"/>
      <c r="AA71" s="29"/>
      <c r="AB71" s="29"/>
      <c r="AC71" s="29"/>
    </row>
    <row r="72" spans="1:29" x14ac:dyDescent="0.2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</row>
    <row r="73" spans="1:29" x14ac:dyDescent="0.2">
      <c r="A73" s="29"/>
      <c r="B73" s="29"/>
      <c r="C73" s="29"/>
      <c r="D73" s="29"/>
      <c r="E73" s="29"/>
      <c r="F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</row>
    <row r="74" spans="1:29" x14ac:dyDescent="0.2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</row>
    <row r="75" spans="1:29" x14ac:dyDescent="0.2">
      <c r="A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</row>
    <row r="76" spans="1:29" x14ac:dyDescent="0.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</row>
    <row r="77" spans="1:29" x14ac:dyDescent="0.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</row>
    <row r="78" spans="1:29" x14ac:dyDescent="0.2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</row>
    <row r="79" spans="1:29" x14ac:dyDescent="0.2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</row>
    <row r="80" spans="1:29" x14ac:dyDescent="0.2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</row>
    <row r="81" spans="1:29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</row>
    <row r="82" spans="1:29" x14ac:dyDescent="0.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</row>
    <row r="83" spans="1:29" x14ac:dyDescent="0.2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</row>
    <row r="84" spans="1:29" x14ac:dyDescent="0.2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</row>
    <row r="85" spans="1:29" x14ac:dyDescent="0.2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</row>
    <row r="86" spans="1:29" x14ac:dyDescent="0.2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</row>
    <row r="87" spans="1:29" x14ac:dyDescent="0.2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1:29" x14ac:dyDescent="0.2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  <row r="89" spans="1:29" x14ac:dyDescent="0.2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</row>
    <row r="90" spans="1:29" x14ac:dyDescent="0.2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 spans="1:29" x14ac:dyDescent="0.2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</row>
    <row r="92" spans="1:29" x14ac:dyDescent="0.2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</row>
    <row r="93" spans="1:29" x14ac:dyDescent="0.2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</row>
    <row r="94" spans="1:29" x14ac:dyDescent="0.2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</row>
    <row r="95" spans="1:29" x14ac:dyDescent="0.2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</row>
    <row r="96" spans="1:29" x14ac:dyDescent="0.2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</row>
    <row r="97" spans="1:29" x14ac:dyDescent="0.2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</row>
    <row r="98" spans="1:29" x14ac:dyDescent="0.2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</row>
    <row r="99" spans="1:29" x14ac:dyDescent="0.2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</row>
    <row r="100" spans="1:29" x14ac:dyDescent="0.2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</row>
    <row r="101" spans="1:29" x14ac:dyDescent="0.2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</row>
    <row r="102" spans="1:29" x14ac:dyDescent="0.2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</row>
    <row r="103" spans="1:29" x14ac:dyDescent="0.2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</row>
    <row r="104" spans="1:29" x14ac:dyDescent="0.2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</row>
    <row r="105" spans="1:29" x14ac:dyDescent="0.2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</row>
    <row r="106" spans="1:29" x14ac:dyDescent="0.2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</row>
    <row r="107" spans="1:29" x14ac:dyDescent="0.2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</row>
    <row r="108" spans="1:29" x14ac:dyDescent="0.2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</row>
    <row r="109" spans="1:29" x14ac:dyDescent="0.2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</row>
    <row r="110" spans="1:29" x14ac:dyDescent="0.2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</row>
    <row r="111" spans="1:29" x14ac:dyDescent="0.2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</row>
    <row r="112" spans="1:29" x14ac:dyDescent="0.2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</row>
    <row r="113" spans="1:29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</row>
    <row r="114" spans="1:29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</row>
    <row r="115" spans="1:29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</row>
    <row r="116" spans="1:29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</row>
    <row r="117" spans="1:29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</row>
    <row r="118" spans="1:29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</row>
    <row r="119" spans="1:29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</row>
    <row r="120" spans="1:29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</row>
    <row r="121" spans="1:29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</row>
    <row r="122" spans="1:29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</row>
    <row r="123" spans="1:29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</row>
    <row r="124" spans="1:29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</row>
    <row r="125" spans="1:29" x14ac:dyDescent="0.2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</row>
    <row r="126" spans="1:29" x14ac:dyDescent="0.2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</row>
    <row r="127" spans="1:29" x14ac:dyDescent="0.2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</row>
    <row r="128" spans="1:29" x14ac:dyDescent="0.2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</row>
    <row r="129" spans="1:29" x14ac:dyDescent="0.2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</row>
    <row r="130" spans="1:29" x14ac:dyDescent="0.2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</row>
    <row r="131" spans="1:29" x14ac:dyDescent="0.2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</row>
    <row r="132" spans="1:29" x14ac:dyDescent="0.2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</row>
    <row r="133" spans="1:29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</row>
    <row r="134" spans="1:29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</row>
    <row r="135" spans="1:29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</row>
    <row r="136" spans="1:29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</row>
    <row r="137" spans="1:29" x14ac:dyDescent="0.2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</row>
    <row r="138" spans="1:29" x14ac:dyDescent="0.2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</row>
    <row r="139" spans="1:29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Q139" s="29"/>
      <c r="R139" s="29"/>
      <c r="S139" s="29"/>
      <c r="T139" s="29"/>
      <c r="Z139" s="29"/>
      <c r="AA139" s="29"/>
      <c r="AB139" s="29"/>
      <c r="AC139" s="29"/>
    </row>
    <row r="140" spans="1:29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Q140" s="29"/>
      <c r="R140" s="29"/>
      <c r="S140" s="29"/>
      <c r="T140" s="29"/>
      <c r="Z140" s="29"/>
      <c r="AA140" s="29"/>
      <c r="AB140" s="29"/>
      <c r="AC140" s="29"/>
    </row>
    <row r="141" spans="1:29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Q141" s="29"/>
      <c r="R141" s="29"/>
      <c r="S141" s="29"/>
      <c r="T141" s="29"/>
      <c r="Z141" s="29"/>
      <c r="AA141" s="29"/>
      <c r="AB141" s="29"/>
      <c r="AC141" s="29"/>
    </row>
    <row r="142" spans="1:29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Q142" s="29"/>
      <c r="R142" s="29"/>
      <c r="S142" s="29"/>
      <c r="T142" s="29"/>
      <c r="Z142" s="29"/>
      <c r="AA142" s="29"/>
      <c r="AB142" s="29"/>
      <c r="AC142" s="29"/>
    </row>
    <row r="143" spans="1:29" x14ac:dyDescent="0.2">
      <c r="A143" s="85"/>
      <c r="B143" s="29"/>
      <c r="C143" s="29"/>
      <c r="D143" s="29"/>
      <c r="E143" s="29"/>
      <c r="F143" s="29"/>
      <c r="G143" s="29"/>
      <c r="H143" s="29"/>
      <c r="I143" s="29"/>
      <c r="Q143" s="29"/>
      <c r="R143" s="29"/>
      <c r="S143" s="29"/>
      <c r="Z143" s="29"/>
      <c r="AA143" s="29"/>
      <c r="AB143" s="29"/>
    </row>
    <row r="144" spans="1:29" x14ac:dyDescent="0.2">
      <c r="A144" s="85"/>
      <c r="B144" s="85"/>
    </row>
    <row r="145" spans="1:2" x14ac:dyDescent="0.2">
      <c r="A145" s="85"/>
      <c r="B145" s="85"/>
    </row>
    <row r="146" spans="1:2" x14ac:dyDescent="0.2">
      <c r="A146" s="85"/>
      <c r="B146" s="85"/>
    </row>
    <row r="147" spans="1:2" x14ac:dyDescent="0.2">
      <c r="A147" s="85"/>
      <c r="B147" s="85"/>
    </row>
    <row r="148" spans="1:2" x14ac:dyDescent="0.2">
      <c r="A148" s="85"/>
      <c r="B148" s="85"/>
    </row>
    <row r="149" spans="1:2" x14ac:dyDescent="0.2">
      <c r="A149" s="85"/>
      <c r="B149" s="85"/>
    </row>
    <row r="150" spans="1:2" x14ac:dyDescent="0.2">
      <c r="A150" s="85"/>
      <c r="B150" s="85"/>
    </row>
    <row r="151" spans="1:2" x14ac:dyDescent="0.2">
      <c r="A151" s="85"/>
      <c r="B151" s="85"/>
    </row>
    <row r="152" spans="1:2" x14ac:dyDescent="0.2">
      <c r="A152" s="85"/>
      <c r="B152" s="85"/>
    </row>
    <row r="153" spans="1:2" x14ac:dyDescent="0.2">
      <c r="A153" s="85"/>
      <c r="B153" s="85"/>
    </row>
    <row r="154" spans="1:2" x14ac:dyDescent="0.2">
      <c r="A154" s="85"/>
      <c r="B154" s="85"/>
    </row>
    <row r="155" spans="1:2" x14ac:dyDescent="0.2">
      <c r="A155" s="85"/>
      <c r="B155" s="85"/>
    </row>
    <row r="156" spans="1:2" x14ac:dyDescent="0.2">
      <c r="A156" s="85"/>
      <c r="B156" s="85"/>
    </row>
    <row r="157" spans="1:2" x14ac:dyDescent="0.2">
      <c r="A157" s="85"/>
      <c r="B157" s="85"/>
    </row>
    <row r="158" spans="1:2" x14ac:dyDescent="0.2">
      <c r="A158" s="85"/>
      <c r="B158" s="85"/>
    </row>
    <row r="159" spans="1:2" x14ac:dyDescent="0.2">
      <c r="A159" s="85"/>
      <c r="B159" s="85"/>
    </row>
    <row r="160" spans="1:2" x14ac:dyDescent="0.2">
      <c r="A160" s="85"/>
      <c r="B160" s="85"/>
    </row>
    <row r="161" spans="1:2" x14ac:dyDescent="0.2">
      <c r="A161" s="85"/>
      <c r="B161" s="85"/>
    </row>
    <row r="162" spans="1:2" x14ac:dyDescent="0.2">
      <c r="A162" s="85"/>
      <c r="B162" s="85"/>
    </row>
    <row r="163" spans="1:2" x14ac:dyDescent="0.2">
      <c r="A163" s="85"/>
      <c r="B163" s="85"/>
    </row>
    <row r="164" spans="1:2" x14ac:dyDescent="0.2">
      <c r="A164" s="85"/>
      <c r="B164" s="85"/>
    </row>
    <row r="165" spans="1:2" x14ac:dyDescent="0.2">
      <c r="A165" s="85"/>
      <c r="B165" s="85"/>
    </row>
    <row r="166" spans="1:2" x14ac:dyDescent="0.2">
      <c r="A166" s="85"/>
      <c r="B166" s="85"/>
    </row>
    <row r="167" spans="1:2" x14ac:dyDescent="0.2">
      <c r="A167" s="85"/>
      <c r="B167" s="85"/>
    </row>
    <row r="168" spans="1:2" x14ac:dyDescent="0.2">
      <c r="A168" s="85"/>
      <c r="B168" s="85"/>
    </row>
    <row r="169" spans="1:2" x14ac:dyDescent="0.2">
      <c r="A169" s="85"/>
      <c r="B169" s="85"/>
    </row>
    <row r="170" spans="1:2" x14ac:dyDescent="0.2">
      <c r="A170" s="85"/>
      <c r="B170" s="85"/>
    </row>
    <row r="171" spans="1:2" x14ac:dyDescent="0.2">
      <c r="A171" s="85"/>
      <c r="B171" s="85"/>
    </row>
    <row r="172" spans="1:2" x14ac:dyDescent="0.2">
      <c r="A172" s="85"/>
      <c r="B172" s="85"/>
    </row>
    <row r="173" spans="1:2" x14ac:dyDescent="0.2">
      <c r="A173" s="85"/>
      <c r="B173" s="85"/>
    </row>
    <row r="174" spans="1:2" x14ac:dyDescent="0.2">
      <c r="A174" s="85"/>
      <c r="B174" s="85"/>
    </row>
    <row r="175" spans="1:2" x14ac:dyDescent="0.2">
      <c r="A175" s="85"/>
      <c r="B175" s="85"/>
    </row>
    <row r="176" spans="1:2" x14ac:dyDescent="0.2">
      <c r="A176" s="85"/>
      <c r="B176" s="85"/>
    </row>
    <row r="177" spans="1:2" x14ac:dyDescent="0.2">
      <c r="A177" s="85"/>
      <c r="B177" s="85"/>
    </row>
    <row r="178" spans="1:2" x14ac:dyDescent="0.2">
      <c r="A178" s="85"/>
      <c r="B178" s="85"/>
    </row>
    <row r="179" spans="1:2" x14ac:dyDescent="0.2">
      <c r="A179" s="85"/>
      <c r="B179" s="85"/>
    </row>
    <row r="180" spans="1:2" x14ac:dyDescent="0.2">
      <c r="A180" s="85"/>
      <c r="B180" s="85"/>
    </row>
    <row r="181" spans="1:2" x14ac:dyDescent="0.2">
      <c r="A181" s="85"/>
      <c r="B181" s="85"/>
    </row>
    <row r="182" spans="1:2" x14ac:dyDescent="0.2">
      <c r="A182" s="85"/>
      <c r="B182" s="85"/>
    </row>
    <row r="183" spans="1:2" x14ac:dyDescent="0.2">
      <c r="A183" s="85"/>
      <c r="B183" s="85"/>
    </row>
    <row r="184" spans="1:2" x14ac:dyDescent="0.2">
      <c r="A184" s="85"/>
      <c r="B184" s="85"/>
    </row>
    <row r="185" spans="1:2" x14ac:dyDescent="0.2">
      <c r="A185" s="85"/>
      <c r="B185" s="85"/>
    </row>
    <row r="186" spans="1:2" x14ac:dyDescent="0.2">
      <c r="A186" s="85"/>
      <c r="B186" s="85"/>
    </row>
    <row r="187" spans="1:2" x14ac:dyDescent="0.2">
      <c r="A187" s="85"/>
      <c r="B187" s="85"/>
    </row>
    <row r="188" spans="1:2" x14ac:dyDescent="0.2">
      <c r="A188" s="85"/>
      <c r="B188" s="85"/>
    </row>
    <row r="189" spans="1:2" x14ac:dyDescent="0.2">
      <c r="A189" s="85"/>
      <c r="B189" s="85"/>
    </row>
    <row r="190" spans="1:2" x14ac:dyDescent="0.2">
      <c r="A190" s="85"/>
      <c r="B190" s="85"/>
    </row>
    <row r="191" spans="1:2" x14ac:dyDescent="0.2">
      <c r="A191" s="85"/>
      <c r="B191" s="85"/>
    </row>
    <row r="192" spans="1:2" x14ac:dyDescent="0.2">
      <c r="A192" s="85"/>
      <c r="B192" s="85"/>
    </row>
    <row r="193" spans="1:2" x14ac:dyDescent="0.2">
      <c r="A193" s="85"/>
      <c r="B193" s="85"/>
    </row>
    <row r="194" spans="1:2" x14ac:dyDescent="0.2">
      <c r="A194" s="85"/>
      <c r="B194" s="85"/>
    </row>
    <row r="195" spans="1:2" x14ac:dyDescent="0.2">
      <c r="A195" s="85"/>
      <c r="B195" s="85"/>
    </row>
    <row r="196" spans="1:2" x14ac:dyDescent="0.2">
      <c r="A196" s="85"/>
      <c r="B196" s="85"/>
    </row>
    <row r="197" spans="1:2" x14ac:dyDescent="0.2">
      <c r="A197" s="85"/>
      <c r="B197" s="85"/>
    </row>
    <row r="198" spans="1:2" x14ac:dyDescent="0.2">
      <c r="A198" s="85"/>
      <c r="B198" s="85"/>
    </row>
    <row r="199" spans="1:2" x14ac:dyDescent="0.2">
      <c r="A199" s="85"/>
      <c r="B199" s="85"/>
    </row>
    <row r="200" spans="1:2" x14ac:dyDescent="0.2">
      <c r="A200" s="85"/>
      <c r="B200" s="85"/>
    </row>
    <row r="201" spans="1:2" x14ac:dyDescent="0.2">
      <c r="A201" s="85"/>
      <c r="B201" s="85"/>
    </row>
    <row r="202" spans="1:2" x14ac:dyDescent="0.2">
      <c r="A202" s="85"/>
      <c r="B202" s="85"/>
    </row>
    <row r="203" spans="1:2" x14ac:dyDescent="0.2">
      <c r="A203" s="85"/>
      <c r="B203" s="85"/>
    </row>
    <row r="204" spans="1:2" x14ac:dyDescent="0.2">
      <c r="A204" s="85"/>
      <c r="B204" s="85"/>
    </row>
    <row r="205" spans="1:2" x14ac:dyDescent="0.2">
      <c r="A205" s="85"/>
      <c r="B205" s="85"/>
    </row>
    <row r="206" spans="1:2" x14ac:dyDescent="0.2">
      <c r="A206" s="85"/>
      <c r="B206" s="85"/>
    </row>
    <row r="207" spans="1:2" x14ac:dyDescent="0.2">
      <c r="A207" s="85"/>
      <c r="B207" s="85"/>
    </row>
    <row r="208" spans="1:2" x14ac:dyDescent="0.2">
      <c r="A208" s="85"/>
      <c r="B208" s="85"/>
    </row>
    <row r="209" spans="1:2" x14ac:dyDescent="0.2">
      <c r="A209" s="85"/>
      <c r="B209" s="85"/>
    </row>
    <row r="210" spans="1:2" x14ac:dyDescent="0.2">
      <c r="A210" s="85"/>
      <c r="B210" s="85"/>
    </row>
    <row r="211" spans="1:2" x14ac:dyDescent="0.2">
      <c r="A211" s="85"/>
      <c r="B211" s="85"/>
    </row>
    <row r="212" spans="1:2" x14ac:dyDescent="0.2">
      <c r="A212" s="85"/>
      <c r="B212" s="85"/>
    </row>
    <row r="213" spans="1:2" x14ac:dyDescent="0.2">
      <c r="A213" s="85"/>
      <c r="B213" s="85"/>
    </row>
    <row r="214" spans="1:2" x14ac:dyDescent="0.2">
      <c r="A214" s="85"/>
      <c r="B214" s="85"/>
    </row>
    <row r="215" spans="1:2" x14ac:dyDescent="0.2">
      <c r="A215" s="85"/>
      <c r="B215" s="85"/>
    </row>
    <row r="216" spans="1:2" x14ac:dyDescent="0.2">
      <c r="A216" s="85"/>
      <c r="B216" s="85"/>
    </row>
    <row r="217" spans="1:2" x14ac:dyDescent="0.2">
      <c r="A217" s="85"/>
      <c r="B217" s="85"/>
    </row>
    <row r="218" spans="1:2" x14ac:dyDescent="0.2">
      <c r="A218" s="85"/>
      <c r="B218" s="85"/>
    </row>
    <row r="219" spans="1:2" x14ac:dyDescent="0.2">
      <c r="A219" s="85"/>
      <c r="B219" s="85"/>
    </row>
    <row r="220" spans="1:2" x14ac:dyDescent="0.2">
      <c r="A220" s="85"/>
      <c r="B220" s="85"/>
    </row>
    <row r="221" spans="1:2" x14ac:dyDescent="0.2">
      <c r="A221" s="85"/>
      <c r="B221" s="85"/>
    </row>
    <row r="222" spans="1:2" x14ac:dyDescent="0.2">
      <c r="A222" s="85"/>
      <c r="B222" s="85"/>
    </row>
    <row r="223" spans="1:2" x14ac:dyDescent="0.2">
      <c r="A223" s="85"/>
      <c r="B223" s="85"/>
    </row>
    <row r="224" spans="1:2" x14ac:dyDescent="0.2">
      <c r="A224" s="85"/>
      <c r="B224" s="85"/>
    </row>
    <row r="225" spans="1:2" x14ac:dyDescent="0.2">
      <c r="A225" s="85"/>
      <c r="B225" s="85"/>
    </row>
    <row r="226" spans="1:2" x14ac:dyDescent="0.2">
      <c r="A226" s="85"/>
      <c r="B226" s="85"/>
    </row>
    <row r="227" spans="1:2" x14ac:dyDescent="0.2">
      <c r="A227" s="85"/>
      <c r="B227" s="85"/>
    </row>
    <row r="228" spans="1:2" x14ac:dyDescent="0.2">
      <c r="A228" s="85"/>
      <c r="B228" s="85"/>
    </row>
    <row r="229" spans="1:2" x14ac:dyDescent="0.2">
      <c r="A229" s="85"/>
      <c r="B229" s="85"/>
    </row>
    <row r="230" spans="1:2" x14ac:dyDescent="0.2">
      <c r="A230" s="85"/>
      <c r="B230" s="85"/>
    </row>
    <row r="231" spans="1:2" x14ac:dyDescent="0.2">
      <c r="A231" s="85"/>
      <c r="B231" s="85"/>
    </row>
    <row r="232" spans="1:2" x14ac:dyDescent="0.2">
      <c r="A232" s="85"/>
      <c r="B232" s="85"/>
    </row>
    <row r="233" spans="1:2" x14ac:dyDescent="0.2">
      <c r="A233" s="85"/>
      <c r="B233" s="85"/>
    </row>
    <row r="234" spans="1:2" x14ac:dyDescent="0.2">
      <c r="A234" s="85"/>
      <c r="B234" s="85"/>
    </row>
    <row r="235" spans="1:2" x14ac:dyDescent="0.2">
      <c r="A235" s="85"/>
      <c r="B235" s="85"/>
    </row>
    <row r="236" spans="1:2" x14ac:dyDescent="0.2">
      <c r="A236" s="85"/>
      <c r="B236" s="85"/>
    </row>
    <row r="237" spans="1:2" x14ac:dyDescent="0.2">
      <c r="A237" s="85"/>
      <c r="B237" s="85"/>
    </row>
    <row r="238" spans="1:2" x14ac:dyDescent="0.2">
      <c r="A238" s="85"/>
      <c r="B238" s="85"/>
    </row>
    <row r="239" spans="1:2" x14ac:dyDescent="0.2">
      <c r="A239" s="85"/>
      <c r="B239" s="85"/>
    </row>
    <row r="240" spans="1:2" x14ac:dyDescent="0.2">
      <c r="A240" s="85"/>
      <c r="B240" s="85"/>
    </row>
    <row r="241" spans="1:2" x14ac:dyDescent="0.2">
      <c r="A241" s="85"/>
      <c r="B241" s="85"/>
    </row>
    <row r="242" spans="1:2" x14ac:dyDescent="0.2">
      <c r="A242" s="85"/>
      <c r="B242" s="85"/>
    </row>
    <row r="243" spans="1:2" x14ac:dyDescent="0.2">
      <c r="A243" s="85"/>
      <c r="B243" s="85"/>
    </row>
    <row r="244" spans="1:2" x14ac:dyDescent="0.2">
      <c r="A244" s="85"/>
      <c r="B244" s="85"/>
    </row>
    <row r="245" spans="1:2" x14ac:dyDescent="0.2">
      <c r="A245" s="85"/>
      <c r="B245" s="85"/>
    </row>
    <row r="246" spans="1:2" x14ac:dyDescent="0.2">
      <c r="A246" s="85"/>
      <c r="B246" s="85"/>
    </row>
    <row r="247" spans="1:2" x14ac:dyDescent="0.2">
      <c r="A247" s="85"/>
      <c r="B247" s="85"/>
    </row>
    <row r="248" spans="1:2" x14ac:dyDescent="0.2">
      <c r="A248" s="85"/>
      <c r="B248" s="85"/>
    </row>
    <row r="249" spans="1:2" x14ac:dyDescent="0.2">
      <c r="A249" s="85"/>
      <c r="B249" s="85"/>
    </row>
    <row r="250" spans="1:2" x14ac:dyDescent="0.2">
      <c r="A250" s="85"/>
      <c r="B250" s="85"/>
    </row>
    <row r="251" spans="1:2" x14ac:dyDescent="0.2">
      <c r="A251" s="85"/>
      <c r="B251" s="85"/>
    </row>
    <row r="252" spans="1:2" x14ac:dyDescent="0.2">
      <c r="A252" s="85"/>
      <c r="B252" s="85"/>
    </row>
    <row r="253" spans="1:2" x14ac:dyDescent="0.2">
      <c r="A253" s="85"/>
      <c r="B253" s="85"/>
    </row>
    <row r="254" spans="1:2" x14ac:dyDescent="0.2">
      <c r="A254" s="85"/>
      <c r="B254" s="85"/>
    </row>
    <row r="255" spans="1:2" x14ac:dyDescent="0.2">
      <c r="A255" s="85"/>
      <c r="B255" s="85"/>
    </row>
    <row r="256" spans="1:2" x14ac:dyDescent="0.2">
      <c r="A256" s="85"/>
      <c r="B256" s="85"/>
    </row>
    <row r="257" spans="1:2" x14ac:dyDescent="0.2">
      <c r="A257" s="85"/>
      <c r="B257" s="85"/>
    </row>
    <row r="258" spans="1:2" x14ac:dyDescent="0.2">
      <c r="A258" s="85"/>
      <c r="B258" s="85"/>
    </row>
    <row r="259" spans="1:2" x14ac:dyDescent="0.2">
      <c r="A259" s="85"/>
      <c r="B259" s="85"/>
    </row>
    <row r="260" spans="1:2" x14ac:dyDescent="0.2">
      <c r="A260" s="85"/>
      <c r="B260" s="85"/>
    </row>
    <row r="261" spans="1:2" x14ac:dyDescent="0.2">
      <c r="A261" s="85"/>
      <c r="B261" s="85"/>
    </row>
    <row r="262" spans="1:2" x14ac:dyDescent="0.2">
      <c r="A262" s="85"/>
      <c r="B262" s="85"/>
    </row>
    <row r="263" spans="1:2" x14ac:dyDescent="0.2">
      <c r="A263" s="85"/>
      <c r="B263" s="85"/>
    </row>
    <row r="264" spans="1:2" x14ac:dyDescent="0.2">
      <c r="A264" s="85"/>
      <c r="B264" s="85"/>
    </row>
    <row r="265" spans="1:2" x14ac:dyDescent="0.2">
      <c r="A265" s="85"/>
      <c r="B265" s="85"/>
    </row>
    <row r="266" spans="1:2" x14ac:dyDescent="0.2">
      <c r="A266" s="85"/>
      <c r="B266" s="85"/>
    </row>
    <row r="267" spans="1:2" x14ac:dyDescent="0.2">
      <c r="A267" s="85"/>
      <c r="B267" s="85"/>
    </row>
    <row r="268" spans="1:2" x14ac:dyDescent="0.2">
      <c r="A268" s="85"/>
      <c r="B268" s="85"/>
    </row>
    <row r="269" spans="1:2" x14ac:dyDescent="0.2">
      <c r="A269" s="85"/>
      <c r="B269" s="85"/>
    </row>
    <row r="270" spans="1:2" x14ac:dyDescent="0.2">
      <c r="A270" s="85"/>
      <c r="B270" s="85"/>
    </row>
    <row r="271" spans="1:2" x14ac:dyDescent="0.2">
      <c r="A271" s="85"/>
      <c r="B271" s="85"/>
    </row>
    <row r="272" spans="1:2" x14ac:dyDescent="0.2">
      <c r="A272" s="85"/>
      <c r="B272" s="85"/>
    </row>
    <row r="273" spans="1:2" x14ac:dyDescent="0.2">
      <c r="A273" s="85"/>
      <c r="B273" s="85"/>
    </row>
    <row r="274" spans="1:2" x14ac:dyDescent="0.2">
      <c r="A274" s="85"/>
      <c r="B274" s="85"/>
    </row>
    <row r="275" spans="1:2" x14ac:dyDescent="0.2">
      <c r="A275" s="85"/>
      <c r="B275" s="85"/>
    </row>
    <row r="276" spans="1:2" x14ac:dyDescent="0.2">
      <c r="A276" s="85"/>
      <c r="B276" s="85"/>
    </row>
    <row r="277" spans="1:2" x14ac:dyDescent="0.2">
      <c r="A277" s="85"/>
      <c r="B277" s="85"/>
    </row>
    <row r="278" spans="1:2" x14ac:dyDescent="0.2">
      <c r="A278" s="85"/>
      <c r="B278" s="85"/>
    </row>
    <row r="279" spans="1:2" x14ac:dyDescent="0.2">
      <c r="A279" s="85"/>
      <c r="B279" s="85"/>
    </row>
    <row r="280" spans="1:2" x14ac:dyDescent="0.2">
      <c r="A280" s="85"/>
      <c r="B280" s="85"/>
    </row>
    <row r="281" spans="1:2" x14ac:dyDescent="0.2">
      <c r="A281" s="85"/>
      <c r="B281" s="85"/>
    </row>
    <row r="282" spans="1:2" x14ac:dyDescent="0.2">
      <c r="A282" s="85"/>
      <c r="B282" s="85"/>
    </row>
    <row r="283" spans="1:2" x14ac:dyDescent="0.2">
      <c r="A283" s="85"/>
      <c r="B283" s="85"/>
    </row>
    <row r="284" spans="1:2" x14ac:dyDescent="0.2">
      <c r="A284" s="85"/>
      <c r="B284" s="85"/>
    </row>
    <row r="285" spans="1:2" x14ac:dyDescent="0.2">
      <c r="A285" s="85"/>
      <c r="B285" s="85"/>
    </row>
    <row r="286" spans="1:2" x14ac:dyDescent="0.2">
      <c r="A286" s="85"/>
      <c r="B286" s="85"/>
    </row>
    <row r="287" spans="1:2" x14ac:dyDescent="0.2">
      <c r="A287" s="85"/>
      <c r="B287" s="85"/>
    </row>
    <row r="288" spans="1:2" x14ac:dyDescent="0.2">
      <c r="A288" s="85"/>
      <c r="B288" s="85"/>
    </row>
    <row r="289" spans="1:2" x14ac:dyDescent="0.2">
      <c r="A289" s="85"/>
      <c r="B289" s="85"/>
    </row>
    <row r="290" spans="1:2" x14ac:dyDescent="0.2">
      <c r="A290" s="85"/>
      <c r="B290" s="85"/>
    </row>
    <row r="291" spans="1:2" x14ac:dyDescent="0.2">
      <c r="A291" s="85"/>
      <c r="B291" s="85"/>
    </row>
    <row r="292" spans="1:2" x14ac:dyDescent="0.2">
      <c r="A292" s="85"/>
      <c r="B292" s="85"/>
    </row>
    <row r="293" spans="1:2" x14ac:dyDescent="0.2">
      <c r="A293" s="85"/>
      <c r="B293" s="85"/>
    </row>
    <row r="294" spans="1:2" x14ac:dyDescent="0.2">
      <c r="A294" s="85"/>
      <c r="B294" s="85"/>
    </row>
    <row r="295" spans="1:2" x14ac:dyDescent="0.2">
      <c r="A295" s="85"/>
      <c r="B295" s="85"/>
    </row>
    <row r="296" spans="1:2" x14ac:dyDescent="0.2">
      <c r="A296" s="85"/>
      <c r="B296" s="85"/>
    </row>
    <row r="297" spans="1:2" x14ac:dyDescent="0.2">
      <c r="A297" s="85"/>
      <c r="B297" s="85"/>
    </row>
    <row r="298" spans="1:2" x14ac:dyDescent="0.2">
      <c r="A298" s="85"/>
      <c r="B298" s="85"/>
    </row>
    <row r="299" spans="1:2" x14ac:dyDescent="0.2">
      <c r="A299" s="85"/>
      <c r="B299" s="85"/>
    </row>
    <row r="300" spans="1:2" x14ac:dyDescent="0.2">
      <c r="A300" s="85"/>
      <c r="B300" s="85"/>
    </row>
    <row r="301" spans="1:2" x14ac:dyDescent="0.2">
      <c r="A301" s="85"/>
      <c r="B301" s="85"/>
    </row>
    <row r="302" spans="1:2" x14ac:dyDescent="0.2">
      <c r="A302" s="85"/>
      <c r="B302" s="85"/>
    </row>
    <row r="303" spans="1:2" x14ac:dyDescent="0.2">
      <c r="A303" s="85"/>
      <c r="B303" s="85"/>
    </row>
    <row r="304" spans="1:2" x14ac:dyDescent="0.2">
      <c r="A304" s="85"/>
      <c r="B304" s="85"/>
    </row>
    <row r="305" spans="1:2" x14ac:dyDescent="0.2">
      <c r="A305" s="85"/>
      <c r="B305" s="85"/>
    </row>
    <row r="306" spans="1:2" x14ac:dyDescent="0.2">
      <c r="A306" s="85"/>
      <c r="B306" s="85"/>
    </row>
    <row r="307" spans="1:2" x14ac:dyDescent="0.2">
      <c r="A307" s="85"/>
      <c r="B307" s="85"/>
    </row>
    <row r="308" spans="1:2" x14ac:dyDescent="0.2">
      <c r="A308" s="85"/>
      <c r="B308" s="85"/>
    </row>
    <row r="309" spans="1:2" x14ac:dyDescent="0.2">
      <c r="A309" s="85"/>
      <c r="B309" s="85"/>
    </row>
    <row r="310" spans="1:2" x14ac:dyDescent="0.2">
      <c r="A310" s="85"/>
      <c r="B310" s="85"/>
    </row>
    <row r="311" spans="1:2" x14ac:dyDescent="0.2">
      <c r="A311" s="85"/>
      <c r="B311" s="85"/>
    </row>
    <row r="312" spans="1:2" x14ac:dyDescent="0.2">
      <c r="A312" s="85"/>
      <c r="B312" s="85"/>
    </row>
    <row r="313" spans="1:2" x14ac:dyDescent="0.2">
      <c r="A313" s="85"/>
      <c r="B313" s="85"/>
    </row>
    <row r="314" spans="1:2" x14ac:dyDescent="0.2">
      <c r="A314" s="85"/>
      <c r="B314" s="85"/>
    </row>
    <row r="315" spans="1:2" x14ac:dyDescent="0.2">
      <c r="A315" s="85"/>
      <c r="B315" s="85"/>
    </row>
    <row r="316" spans="1:2" x14ac:dyDescent="0.2">
      <c r="A316" s="85"/>
      <c r="B316" s="85"/>
    </row>
    <row r="317" spans="1:2" x14ac:dyDescent="0.2">
      <c r="A317" s="85"/>
      <c r="B317" s="85"/>
    </row>
    <row r="318" spans="1:2" x14ac:dyDescent="0.2">
      <c r="A318" s="85"/>
      <c r="B318" s="85"/>
    </row>
    <row r="319" spans="1:2" x14ac:dyDescent="0.2">
      <c r="A319" s="85"/>
      <c r="B319" s="85"/>
    </row>
    <row r="320" spans="1:2" x14ac:dyDescent="0.2">
      <c r="A320" s="85"/>
      <c r="B320" s="85"/>
    </row>
    <row r="321" spans="1:2" x14ac:dyDescent="0.2">
      <c r="A321" s="85"/>
      <c r="B321" s="85"/>
    </row>
    <row r="322" spans="1:2" x14ac:dyDescent="0.2">
      <c r="A322" s="85"/>
      <c r="B322" s="85"/>
    </row>
    <row r="323" spans="1:2" x14ac:dyDescent="0.2">
      <c r="A323" s="85"/>
      <c r="B323" s="85"/>
    </row>
    <row r="324" spans="1:2" x14ac:dyDescent="0.2">
      <c r="A324" s="85"/>
      <c r="B324" s="85"/>
    </row>
    <row r="325" spans="1:2" x14ac:dyDescent="0.2">
      <c r="A325" s="85"/>
      <c r="B325" s="85"/>
    </row>
    <row r="326" spans="1:2" x14ac:dyDescent="0.2">
      <c r="A326" s="85"/>
      <c r="B326" s="85"/>
    </row>
    <row r="327" spans="1:2" x14ac:dyDescent="0.2">
      <c r="A327" s="85"/>
      <c r="B327" s="85"/>
    </row>
    <row r="328" spans="1:2" x14ac:dyDescent="0.2">
      <c r="A328" s="85"/>
      <c r="B328" s="85"/>
    </row>
    <row r="329" spans="1:2" x14ac:dyDescent="0.2">
      <c r="A329" s="85"/>
      <c r="B329" s="85"/>
    </row>
    <row r="330" spans="1:2" x14ac:dyDescent="0.2">
      <c r="A330" s="85"/>
      <c r="B330" s="85"/>
    </row>
    <row r="331" spans="1:2" x14ac:dyDescent="0.2">
      <c r="A331" s="85"/>
      <c r="B331" s="85"/>
    </row>
    <row r="332" spans="1:2" x14ac:dyDescent="0.2">
      <c r="A332" s="85"/>
      <c r="B332" s="85"/>
    </row>
    <row r="333" spans="1:2" x14ac:dyDescent="0.2">
      <c r="A333" s="85"/>
      <c r="B333" s="85"/>
    </row>
    <row r="334" spans="1:2" x14ac:dyDescent="0.2">
      <c r="A334" s="85"/>
      <c r="B334" s="85"/>
    </row>
    <row r="335" spans="1:2" x14ac:dyDescent="0.2">
      <c r="A335" s="85"/>
      <c r="B335" s="85"/>
    </row>
    <row r="336" spans="1:2" x14ac:dyDescent="0.2">
      <c r="A336" s="85"/>
      <c r="B336" s="85"/>
    </row>
    <row r="337" spans="1:2" x14ac:dyDescent="0.2">
      <c r="A337" s="85"/>
      <c r="B337" s="85"/>
    </row>
    <row r="338" spans="1:2" x14ac:dyDescent="0.2">
      <c r="A338" s="85"/>
      <c r="B338" s="85"/>
    </row>
    <row r="339" spans="1:2" x14ac:dyDescent="0.2">
      <c r="A339" s="85"/>
      <c r="B339" s="85"/>
    </row>
    <row r="340" spans="1:2" x14ac:dyDescent="0.2">
      <c r="A340" s="85"/>
      <c r="B340" s="85"/>
    </row>
    <row r="341" spans="1:2" x14ac:dyDescent="0.2">
      <c r="A341" s="85"/>
      <c r="B341" s="85"/>
    </row>
    <row r="342" spans="1:2" x14ac:dyDescent="0.2">
      <c r="A342" s="85"/>
      <c r="B342" s="85"/>
    </row>
    <row r="343" spans="1:2" x14ac:dyDescent="0.2">
      <c r="A343" s="85"/>
      <c r="B343" s="85"/>
    </row>
    <row r="344" spans="1:2" x14ac:dyDescent="0.2">
      <c r="A344" s="85"/>
      <c r="B344" s="85"/>
    </row>
    <row r="345" spans="1:2" x14ac:dyDescent="0.2">
      <c r="A345" s="85"/>
      <c r="B345" s="85"/>
    </row>
    <row r="346" spans="1:2" x14ac:dyDescent="0.2">
      <c r="A346" s="85"/>
      <c r="B346" s="85"/>
    </row>
    <row r="347" spans="1:2" x14ac:dyDescent="0.2">
      <c r="A347" s="85"/>
      <c r="B347" s="85"/>
    </row>
    <row r="348" spans="1:2" x14ac:dyDescent="0.2">
      <c r="A348" s="85"/>
      <c r="B348" s="85"/>
    </row>
    <row r="349" spans="1:2" x14ac:dyDescent="0.2">
      <c r="A349" s="85"/>
      <c r="B349" s="85"/>
    </row>
    <row r="350" spans="1:2" x14ac:dyDescent="0.2">
      <c r="A350" s="85"/>
      <c r="B350" s="85"/>
    </row>
    <row r="351" spans="1:2" x14ac:dyDescent="0.2">
      <c r="A351" s="85"/>
      <c r="B351" s="85"/>
    </row>
    <row r="352" spans="1:2" x14ac:dyDescent="0.2">
      <c r="A352" s="85"/>
      <c r="B352" s="85"/>
    </row>
    <row r="353" spans="1:2" x14ac:dyDescent="0.2">
      <c r="A353" s="85"/>
      <c r="B353" s="85"/>
    </row>
    <row r="354" spans="1:2" x14ac:dyDescent="0.2">
      <c r="A354" s="85"/>
      <c r="B354" s="85"/>
    </row>
    <row r="355" spans="1:2" x14ac:dyDescent="0.2">
      <c r="A355" s="85"/>
      <c r="B355" s="85"/>
    </row>
    <row r="356" spans="1:2" x14ac:dyDescent="0.2">
      <c r="A356" s="85"/>
      <c r="B356" s="85"/>
    </row>
    <row r="357" spans="1:2" x14ac:dyDescent="0.2">
      <c r="A357" s="85"/>
      <c r="B357" s="85"/>
    </row>
    <row r="358" spans="1:2" x14ac:dyDescent="0.2">
      <c r="A358" s="85"/>
      <c r="B358" s="85"/>
    </row>
    <row r="359" spans="1:2" x14ac:dyDescent="0.2">
      <c r="A359" s="85"/>
      <c r="B359" s="85"/>
    </row>
    <row r="360" spans="1:2" x14ac:dyDescent="0.2">
      <c r="A360" s="85"/>
      <c r="B360" s="85"/>
    </row>
    <row r="361" spans="1:2" x14ac:dyDescent="0.2">
      <c r="A361" s="85"/>
      <c r="B361" s="85"/>
    </row>
    <row r="362" spans="1:2" x14ac:dyDescent="0.2">
      <c r="A362" s="85"/>
      <c r="B362" s="85"/>
    </row>
    <row r="363" spans="1:2" x14ac:dyDescent="0.2">
      <c r="A363" s="85"/>
      <c r="B363" s="85"/>
    </row>
    <row r="364" spans="1:2" x14ac:dyDescent="0.2">
      <c r="A364" s="85"/>
      <c r="B364" s="85"/>
    </row>
    <row r="365" spans="1:2" x14ac:dyDescent="0.2">
      <c r="A365" s="85"/>
      <c r="B365" s="85"/>
    </row>
    <row r="366" spans="1:2" x14ac:dyDescent="0.2">
      <c r="A366" s="85"/>
      <c r="B366" s="85"/>
    </row>
    <row r="367" spans="1:2" x14ac:dyDescent="0.2">
      <c r="A367" s="85"/>
      <c r="B367" s="85"/>
    </row>
    <row r="368" spans="1:2" x14ac:dyDescent="0.2">
      <c r="A368" s="85"/>
      <c r="B368" s="85"/>
    </row>
    <row r="369" spans="1:2" x14ac:dyDescent="0.2">
      <c r="A369" s="85"/>
      <c r="B369" s="85"/>
    </row>
    <row r="370" spans="1:2" x14ac:dyDescent="0.2">
      <c r="A370" s="85"/>
      <c r="B370" s="85"/>
    </row>
    <row r="371" spans="1:2" x14ac:dyDescent="0.2">
      <c r="A371" s="85"/>
      <c r="B371" s="85"/>
    </row>
    <row r="372" spans="1:2" x14ac:dyDescent="0.2">
      <c r="A372" s="85"/>
      <c r="B372" s="85"/>
    </row>
    <row r="373" spans="1:2" x14ac:dyDescent="0.2">
      <c r="A373" s="85"/>
      <c r="B373" s="85"/>
    </row>
    <row r="374" spans="1:2" x14ac:dyDescent="0.2">
      <c r="A374" s="85"/>
      <c r="B374" s="85"/>
    </row>
    <row r="375" spans="1:2" x14ac:dyDescent="0.2">
      <c r="A375" s="85"/>
      <c r="B375" s="85"/>
    </row>
    <row r="376" spans="1:2" x14ac:dyDescent="0.2">
      <c r="A376" s="85"/>
      <c r="B376" s="85"/>
    </row>
    <row r="377" spans="1:2" x14ac:dyDescent="0.2">
      <c r="A377" s="85"/>
      <c r="B377" s="85"/>
    </row>
    <row r="378" spans="1:2" x14ac:dyDescent="0.2">
      <c r="A378" s="85"/>
      <c r="B378" s="85"/>
    </row>
    <row r="379" spans="1:2" x14ac:dyDescent="0.2">
      <c r="A379" s="85"/>
      <c r="B379" s="85"/>
    </row>
    <row r="380" spans="1:2" x14ac:dyDescent="0.2">
      <c r="A380" s="85"/>
      <c r="B380" s="85"/>
    </row>
    <row r="381" spans="1:2" x14ac:dyDescent="0.2">
      <c r="A381" s="85"/>
      <c r="B381" s="85"/>
    </row>
    <row r="382" spans="1:2" x14ac:dyDescent="0.2">
      <c r="A382" s="85"/>
      <c r="B382" s="85"/>
    </row>
    <row r="383" spans="1:2" x14ac:dyDescent="0.2">
      <c r="A383" s="85"/>
      <c r="B383" s="85"/>
    </row>
    <row r="384" spans="1:2" x14ac:dyDescent="0.2">
      <c r="A384" s="85"/>
      <c r="B384" s="85"/>
    </row>
    <row r="385" spans="1:2" x14ac:dyDescent="0.2">
      <c r="A385" s="85"/>
      <c r="B385" s="85"/>
    </row>
    <row r="386" spans="1:2" x14ac:dyDescent="0.2">
      <c r="A386" s="85"/>
      <c r="B386" s="85"/>
    </row>
    <row r="387" spans="1:2" x14ac:dyDescent="0.2">
      <c r="A387" s="85"/>
      <c r="B387" s="85"/>
    </row>
    <row r="388" spans="1:2" x14ac:dyDescent="0.2">
      <c r="A388" s="85"/>
      <c r="B388" s="85"/>
    </row>
    <row r="389" spans="1:2" x14ac:dyDescent="0.2">
      <c r="A389" s="85"/>
      <c r="B389" s="85"/>
    </row>
    <row r="390" spans="1:2" x14ac:dyDescent="0.2">
      <c r="A390" s="85"/>
      <c r="B390" s="85"/>
    </row>
    <row r="391" spans="1:2" x14ac:dyDescent="0.2">
      <c r="A391" s="85"/>
      <c r="B391" s="85"/>
    </row>
    <row r="392" spans="1:2" x14ac:dyDescent="0.2">
      <c r="A392" s="85"/>
      <c r="B392" s="85"/>
    </row>
    <row r="393" spans="1:2" x14ac:dyDescent="0.2">
      <c r="A393" s="85"/>
      <c r="B393" s="85"/>
    </row>
    <row r="394" spans="1:2" x14ac:dyDescent="0.2">
      <c r="A394" s="85"/>
      <c r="B394" s="85"/>
    </row>
    <row r="395" spans="1:2" x14ac:dyDescent="0.2">
      <c r="A395" s="85"/>
      <c r="B395" s="85"/>
    </row>
    <row r="396" spans="1:2" x14ac:dyDescent="0.2">
      <c r="A396" s="85"/>
      <c r="B396" s="85"/>
    </row>
    <row r="397" spans="1:2" x14ac:dyDescent="0.2">
      <c r="A397" s="85"/>
      <c r="B397" s="85"/>
    </row>
    <row r="398" spans="1:2" x14ac:dyDescent="0.2">
      <c r="A398" s="85"/>
      <c r="B398" s="85"/>
    </row>
    <row r="399" spans="1:2" x14ac:dyDescent="0.2">
      <c r="A399" s="85"/>
      <c r="B399" s="85"/>
    </row>
    <row r="400" spans="1:2" x14ac:dyDescent="0.2">
      <c r="A400" s="85"/>
      <c r="B400" s="85"/>
    </row>
    <row r="401" spans="1:2" x14ac:dyDescent="0.2">
      <c r="A401" s="85"/>
      <c r="B401" s="85"/>
    </row>
    <row r="402" spans="1:2" x14ac:dyDescent="0.2">
      <c r="A402" s="85"/>
      <c r="B402" s="85"/>
    </row>
    <row r="403" spans="1:2" x14ac:dyDescent="0.2">
      <c r="A403" s="85"/>
      <c r="B403" s="85"/>
    </row>
    <row r="404" spans="1:2" x14ac:dyDescent="0.2">
      <c r="A404" s="85"/>
      <c r="B404" s="85"/>
    </row>
    <row r="405" spans="1:2" x14ac:dyDescent="0.2">
      <c r="A405" s="85"/>
      <c r="B405" s="85"/>
    </row>
    <row r="406" spans="1:2" x14ac:dyDescent="0.2">
      <c r="A406" s="85"/>
      <c r="B406" s="85"/>
    </row>
    <row r="407" spans="1:2" x14ac:dyDescent="0.2">
      <c r="A407" s="85"/>
      <c r="B407" s="85"/>
    </row>
    <row r="408" spans="1:2" x14ac:dyDescent="0.2">
      <c r="A408" s="85"/>
      <c r="B408" s="85"/>
    </row>
    <row r="409" spans="1:2" x14ac:dyDescent="0.2">
      <c r="A409" s="85"/>
      <c r="B409" s="85"/>
    </row>
    <row r="410" spans="1:2" x14ac:dyDescent="0.2">
      <c r="A410" s="85"/>
      <c r="B410" s="85"/>
    </row>
    <row r="411" spans="1:2" x14ac:dyDescent="0.2">
      <c r="A411" s="85"/>
      <c r="B411" s="85"/>
    </row>
    <row r="412" spans="1:2" x14ac:dyDescent="0.2">
      <c r="A412" s="85"/>
      <c r="B412" s="85"/>
    </row>
    <row r="413" spans="1:2" x14ac:dyDescent="0.2">
      <c r="A413" s="85"/>
      <c r="B413" s="85"/>
    </row>
    <row r="414" spans="1:2" x14ac:dyDescent="0.2">
      <c r="A414" s="85"/>
      <c r="B414" s="85"/>
    </row>
    <row r="415" spans="1:2" x14ac:dyDescent="0.2">
      <c r="A415" s="85"/>
      <c r="B415" s="85"/>
    </row>
    <row r="416" spans="1:2" x14ac:dyDescent="0.2">
      <c r="A416" s="85"/>
      <c r="B416" s="85"/>
    </row>
    <row r="417" spans="1:2" x14ac:dyDescent="0.2">
      <c r="A417" s="85"/>
      <c r="B417" s="85"/>
    </row>
    <row r="418" spans="1:2" x14ac:dyDescent="0.2">
      <c r="A418" s="85"/>
      <c r="B418" s="85"/>
    </row>
    <row r="419" spans="1:2" x14ac:dyDescent="0.2">
      <c r="A419" s="85"/>
      <c r="B419" s="85"/>
    </row>
    <row r="420" spans="1:2" x14ac:dyDescent="0.2">
      <c r="A420" s="85"/>
      <c r="B420" s="85"/>
    </row>
    <row r="421" spans="1:2" x14ac:dyDescent="0.2">
      <c r="A421" s="85"/>
      <c r="B421" s="85"/>
    </row>
    <row r="422" spans="1:2" x14ac:dyDescent="0.2">
      <c r="A422" s="85"/>
      <c r="B422" s="85"/>
    </row>
    <row r="423" spans="1:2" x14ac:dyDescent="0.2">
      <c r="A423" s="85"/>
      <c r="B423" s="85"/>
    </row>
    <row r="424" spans="1:2" x14ac:dyDescent="0.2">
      <c r="A424" s="85"/>
      <c r="B424" s="85"/>
    </row>
    <row r="425" spans="1:2" x14ac:dyDescent="0.2">
      <c r="A425" s="85"/>
      <c r="B425" s="85"/>
    </row>
    <row r="426" spans="1:2" x14ac:dyDescent="0.2">
      <c r="A426" s="85"/>
      <c r="B426" s="85"/>
    </row>
    <row r="427" spans="1:2" x14ac:dyDescent="0.2">
      <c r="A427" s="85"/>
      <c r="B427" s="85"/>
    </row>
    <row r="428" spans="1:2" x14ac:dyDescent="0.2">
      <c r="A428" s="85"/>
      <c r="B428" s="85"/>
    </row>
    <row r="429" spans="1:2" x14ac:dyDescent="0.2">
      <c r="A429" s="85"/>
      <c r="B429" s="85"/>
    </row>
    <row r="430" spans="1:2" x14ac:dyDescent="0.2">
      <c r="A430" s="85"/>
      <c r="B430" s="85"/>
    </row>
    <row r="431" spans="1:2" x14ac:dyDescent="0.2">
      <c r="A431" s="85"/>
      <c r="B431" s="85"/>
    </row>
    <row r="432" spans="1:2" x14ac:dyDescent="0.2">
      <c r="A432" s="85"/>
      <c r="B432" s="85"/>
    </row>
    <row r="433" spans="1:2" x14ac:dyDescent="0.2">
      <c r="A433" s="85"/>
      <c r="B433" s="85"/>
    </row>
    <row r="434" spans="1:2" x14ac:dyDescent="0.2">
      <c r="A434" s="85"/>
      <c r="B434" s="85"/>
    </row>
    <row r="435" spans="1:2" x14ac:dyDescent="0.2">
      <c r="A435" s="85"/>
      <c r="B435" s="85"/>
    </row>
    <row r="436" spans="1:2" x14ac:dyDescent="0.2">
      <c r="A436" s="85"/>
      <c r="B436" s="85"/>
    </row>
    <row r="437" spans="1:2" x14ac:dyDescent="0.2">
      <c r="A437" s="85"/>
      <c r="B437" s="85"/>
    </row>
    <row r="438" spans="1:2" x14ac:dyDescent="0.2">
      <c r="A438" s="85"/>
      <c r="B438" s="85"/>
    </row>
    <row r="439" spans="1:2" x14ac:dyDescent="0.2">
      <c r="A439" s="85"/>
      <c r="B439" s="85"/>
    </row>
    <row r="440" spans="1:2" x14ac:dyDescent="0.2">
      <c r="A440" s="85"/>
      <c r="B440" s="85"/>
    </row>
    <row r="441" spans="1:2" x14ac:dyDescent="0.2">
      <c r="A441" s="85"/>
      <c r="B441" s="85"/>
    </row>
    <row r="442" spans="1:2" x14ac:dyDescent="0.2">
      <c r="A442" s="85"/>
      <c r="B442" s="85"/>
    </row>
    <row r="443" spans="1:2" x14ac:dyDescent="0.2">
      <c r="A443" s="85"/>
      <c r="B443" s="85"/>
    </row>
    <row r="444" spans="1:2" x14ac:dyDescent="0.2">
      <c r="A444" s="85"/>
      <c r="B444" s="85"/>
    </row>
    <row r="445" spans="1:2" x14ac:dyDescent="0.2">
      <c r="A445" s="85"/>
      <c r="B445" s="85"/>
    </row>
    <row r="446" spans="1:2" x14ac:dyDescent="0.2">
      <c r="A446" s="85"/>
      <c r="B446" s="85"/>
    </row>
    <row r="447" spans="1:2" x14ac:dyDescent="0.2">
      <c r="A447" s="85"/>
      <c r="B447" s="85"/>
    </row>
    <row r="448" spans="1:2" x14ac:dyDescent="0.2">
      <c r="A448" s="85"/>
      <c r="B448" s="85"/>
    </row>
    <row r="449" spans="1:2" x14ac:dyDescent="0.2">
      <c r="A449" s="85"/>
      <c r="B449" s="85"/>
    </row>
    <row r="450" spans="1:2" x14ac:dyDescent="0.2">
      <c r="A450" s="85"/>
      <c r="B450" s="85"/>
    </row>
    <row r="451" spans="1:2" x14ac:dyDescent="0.2">
      <c r="A451" s="85"/>
      <c r="B451" s="85"/>
    </row>
    <row r="452" spans="1:2" x14ac:dyDescent="0.2">
      <c r="A452" s="85"/>
      <c r="B452" s="85"/>
    </row>
    <row r="453" spans="1:2" x14ac:dyDescent="0.2">
      <c r="A453" s="85"/>
      <c r="B453" s="85"/>
    </row>
    <row r="454" spans="1:2" x14ac:dyDescent="0.2">
      <c r="A454" s="85"/>
      <c r="B454" s="85"/>
    </row>
    <row r="455" spans="1:2" x14ac:dyDescent="0.2">
      <c r="A455" s="85"/>
      <c r="B455" s="85"/>
    </row>
    <row r="456" spans="1:2" x14ac:dyDescent="0.2">
      <c r="A456" s="85"/>
      <c r="B456" s="85"/>
    </row>
    <row r="457" spans="1:2" x14ac:dyDescent="0.2">
      <c r="A457" s="85"/>
      <c r="B457" s="85"/>
    </row>
    <row r="458" spans="1:2" x14ac:dyDescent="0.2">
      <c r="A458" s="85"/>
      <c r="B458" s="85"/>
    </row>
    <row r="459" spans="1:2" x14ac:dyDescent="0.2">
      <c r="A459" s="85"/>
      <c r="B459" s="85"/>
    </row>
    <row r="460" spans="1:2" x14ac:dyDescent="0.2">
      <c r="A460" s="85"/>
      <c r="B460" s="85"/>
    </row>
    <row r="461" spans="1:2" x14ac:dyDescent="0.2">
      <c r="A461" s="85"/>
      <c r="B461" s="85"/>
    </row>
    <row r="462" spans="1:2" x14ac:dyDescent="0.2">
      <c r="A462" s="85"/>
      <c r="B462" s="85"/>
    </row>
    <row r="463" spans="1:2" x14ac:dyDescent="0.2">
      <c r="A463" s="85"/>
      <c r="B463" s="85"/>
    </row>
    <row r="464" spans="1:2" x14ac:dyDescent="0.2">
      <c r="A464" s="85"/>
      <c r="B464" s="85"/>
    </row>
    <row r="465" spans="1:2" x14ac:dyDescent="0.2">
      <c r="A465" s="85"/>
      <c r="B465" s="85"/>
    </row>
    <row r="466" spans="1:2" x14ac:dyDescent="0.2">
      <c r="A466" s="85"/>
      <c r="B466" s="85"/>
    </row>
    <row r="467" spans="1:2" x14ac:dyDescent="0.2">
      <c r="A467" s="85"/>
      <c r="B467" s="85"/>
    </row>
    <row r="468" spans="1:2" x14ac:dyDescent="0.2">
      <c r="A468" s="85"/>
      <c r="B468" s="85"/>
    </row>
    <row r="469" spans="1:2" x14ac:dyDescent="0.2">
      <c r="A469" s="85"/>
      <c r="B469" s="85"/>
    </row>
    <row r="470" spans="1:2" x14ac:dyDescent="0.2">
      <c r="A470" s="85"/>
      <c r="B470" s="85"/>
    </row>
    <row r="471" spans="1:2" x14ac:dyDescent="0.2">
      <c r="A471" s="85"/>
      <c r="B471" s="85"/>
    </row>
    <row r="472" spans="1:2" x14ac:dyDescent="0.2">
      <c r="A472" s="85"/>
      <c r="B472" s="85"/>
    </row>
    <row r="473" spans="1:2" x14ac:dyDescent="0.2">
      <c r="A473" s="85"/>
      <c r="B473" s="85"/>
    </row>
    <row r="474" spans="1:2" x14ac:dyDescent="0.2">
      <c r="A474" s="85"/>
      <c r="B474" s="85"/>
    </row>
    <row r="475" spans="1:2" x14ac:dyDescent="0.2">
      <c r="A475" s="85"/>
      <c r="B475" s="85"/>
    </row>
    <row r="476" spans="1:2" x14ac:dyDescent="0.2">
      <c r="A476" s="85"/>
      <c r="B476" s="85"/>
    </row>
    <row r="477" spans="1:2" x14ac:dyDescent="0.2">
      <c r="A477" s="85"/>
      <c r="B477" s="85"/>
    </row>
    <row r="478" spans="1:2" x14ac:dyDescent="0.2">
      <c r="A478" s="85"/>
      <c r="B478" s="85"/>
    </row>
    <row r="479" spans="1:2" x14ac:dyDescent="0.2">
      <c r="A479" s="85"/>
      <c r="B479" s="85"/>
    </row>
    <row r="480" spans="1:2" x14ac:dyDescent="0.2">
      <c r="A480" s="85"/>
      <c r="B480" s="85"/>
    </row>
    <row r="481" spans="1:2" x14ac:dyDescent="0.2">
      <c r="A481" s="85"/>
      <c r="B481" s="85"/>
    </row>
    <row r="482" spans="1:2" x14ac:dyDescent="0.2">
      <c r="A482" s="85"/>
      <c r="B482" s="85"/>
    </row>
    <row r="483" spans="1:2" x14ac:dyDescent="0.2">
      <c r="A483" s="85"/>
      <c r="B483" s="85"/>
    </row>
    <row r="484" spans="1:2" x14ac:dyDescent="0.2">
      <c r="A484" s="85"/>
      <c r="B484" s="85"/>
    </row>
    <row r="485" spans="1:2" x14ac:dyDescent="0.2">
      <c r="A485" s="85"/>
      <c r="B485" s="85"/>
    </row>
    <row r="486" spans="1:2" x14ac:dyDescent="0.2">
      <c r="A486" s="85"/>
      <c r="B486" s="85"/>
    </row>
    <row r="487" spans="1:2" x14ac:dyDescent="0.2">
      <c r="A487" s="85"/>
      <c r="B487" s="85"/>
    </row>
    <row r="488" spans="1:2" x14ac:dyDescent="0.2">
      <c r="B488" s="85"/>
    </row>
  </sheetData>
  <mergeCells count="30"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</mergeCells>
  <hyperlinks>
    <hyperlink ref="B68:E68" r:id="rId1" display="Fonte: AgroStat Brasil a partir dos dados da SECEX / MDIC"/>
    <hyperlink ref="B68:F68" r:id="rId2" display="Fonte: AgroStat Brasil a partir dos dados da SECEX / MDIC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Gustavo Cupertino Domingues</cp:lastModifiedBy>
  <dcterms:created xsi:type="dcterms:W3CDTF">2023-06-16T12:47:06Z</dcterms:created>
  <dcterms:modified xsi:type="dcterms:W3CDTF">2023-06-16T17:15:06Z</dcterms:modified>
</cp:coreProperties>
</file>