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"/>
    </mc:Choice>
  </mc:AlternateContent>
  <xr:revisionPtr revIDLastSave="0" documentId="13_ncr:1_{BEE770B7-62E6-4C93-A4E1-7FF6266F763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o VBP 2021 UFs" sheetId="6" r:id="rId1"/>
    <sheet name="VBP Brasil" sheetId="7" r:id="rId2"/>
    <sheet name="Ranking" sheetId="1" r:id="rId3"/>
    <sheet name="Planilha1" sheetId="2" r:id="rId4"/>
    <sheet name="Planilha2" sheetId="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C4" i="3"/>
  <c r="B5" i="3"/>
  <c r="C5" i="3"/>
  <c r="B6" i="3"/>
  <c r="C6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D4" i="3" s="1"/>
  <c r="E26" i="2"/>
  <c r="E27" i="2"/>
  <c r="E28" i="2"/>
  <c r="E29" i="2"/>
  <c r="E30" i="2"/>
  <c r="E31" i="2"/>
  <c r="D5" i="3" s="1"/>
  <c r="E32" i="2"/>
  <c r="D6" i="3" s="1"/>
  <c r="T12" i="1"/>
  <c r="S8" i="1" l="1"/>
  <c r="S9" i="1" l="1"/>
  <c r="S5" i="1"/>
  <c r="S6" i="1"/>
  <c r="S7" i="1"/>
  <c r="S10" i="1" l="1"/>
</calcChain>
</file>

<file path=xl/sharedStrings.xml><?xml version="1.0" encoding="utf-8"?>
<sst xmlns="http://schemas.openxmlformats.org/spreadsheetml/2006/main" count="554" uniqueCount="170">
  <si>
    <t>VALOR BRUTO DA PRODUÇÃO AGROPECUÁRIA</t>
  </si>
  <si>
    <t>(valores em Reais*)</t>
  </si>
  <si>
    <t>Ranking</t>
  </si>
  <si>
    <t>UF's / ANO</t>
  </si>
  <si>
    <t>POSIÇÃO</t>
  </si>
  <si>
    <t>REGIÃO</t>
  </si>
  <si>
    <t>1º</t>
  </si>
  <si>
    <t>Mato Grosso</t>
  </si>
  <si>
    <t>Centro-Oeste</t>
  </si>
  <si>
    <t>2º</t>
  </si>
  <si>
    <t>Paraná</t>
  </si>
  <si>
    <t>Sul</t>
  </si>
  <si>
    <t>3º</t>
  </si>
  <si>
    <t>São Paulo</t>
  </si>
  <si>
    <t>Sudeste</t>
  </si>
  <si>
    <t>4º</t>
  </si>
  <si>
    <t>Minas Gerais</t>
  </si>
  <si>
    <t>Nordeste</t>
  </si>
  <si>
    <t>5º</t>
  </si>
  <si>
    <t>Rio Grande do Sul</t>
  </si>
  <si>
    <t>Norte</t>
  </si>
  <si>
    <t>6º</t>
  </si>
  <si>
    <t>Goiás</t>
  </si>
  <si>
    <t>ESTADOS</t>
  </si>
  <si>
    <t>7º</t>
  </si>
  <si>
    <t>Bahia</t>
  </si>
  <si>
    <t>8º</t>
  </si>
  <si>
    <t>Mato Grosso do Sul</t>
  </si>
  <si>
    <t>9º</t>
  </si>
  <si>
    <t>Santa Catarina</t>
  </si>
  <si>
    <t>10º</t>
  </si>
  <si>
    <t>Pará</t>
  </si>
  <si>
    <t>11º</t>
  </si>
  <si>
    <t>Rondônia</t>
  </si>
  <si>
    <t>12º</t>
  </si>
  <si>
    <t>Espírito Santo</t>
  </si>
  <si>
    <t>13º</t>
  </si>
  <si>
    <t>Maranhão</t>
  </si>
  <si>
    <t>14º</t>
  </si>
  <si>
    <t>Tocantins</t>
  </si>
  <si>
    <t>15º</t>
  </si>
  <si>
    <t>Pernambuco</t>
  </si>
  <si>
    <t>16º</t>
  </si>
  <si>
    <t>Piauí</t>
  </si>
  <si>
    <t>17º</t>
  </si>
  <si>
    <t>Ceará</t>
  </si>
  <si>
    <t>18º</t>
  </si>
  <si>
    <t>Alagoas</t>
  </si>
  <si>
    <t>19º</t>
  </si>
  <si>
    <t>Amazonas</t>
  </si>
  <si>
    <t>20º</t>
  </si>
  <si>
    <t>21º</t>
  </si>
  <si>
    <t>Acre</t>
  </si>
  <si>
    <t>22º</t>
  </si>
  <si>
    <t>Paraíba</t>
  </si>
  <si>
    <t>23º</t>
  </si>
  <si>
    <t>Sergipe</t>
  </si>
  <si>
    <t>24º</t>
  </si>
  <si>
    <t>Distrito Federal</t>
  </si>
  <si>
    <t>25º</t>
  </si>
  <si>
    <t>Rio Grande do Norte</t>
  </si>
  <si>
    <t>26º</t>
  </si>
  <si>
    <t>Roraima</t>
  </si>
  <si>
    <t>27º</t>
  </si>
  <si>
    <t>Amapá</t>
  </si>
  <si>
    <t>Total Brasil</t>
  </si>
  <si>
    <t>Posição do Produto no Valor Bruto da Produção</t>
  </si>
  <si>
    <t>Valores em R$*</t>
  </si>
  <si>
    <t>LAVOURAS</t>
  </si>
  <si>
    <t>%</t>
  </si>
  <si>
    <t>Soja</t>
  </si>
  <si>
    <t>Cana-de-açúcar</t>
  </si>
  <si>
    <t>Milho</t>
  </si>
  <si>
    <t>Café</t>
  </si>
  <si>
    <t>Laranja</t>
  </si>
  <si>
    <t>PECUÁRIA</t>
  </si>
  <si>
    <t>Mandioca</t>
  </si>
  <si>
    <t>Bovinos</t>
  </si>
  <si>
    <t>Tomate</t>
  </si>
  <si>
    <t>Frango</t>
  </si>
  <si>
    <t>Banana</t>
  </si>
  <si>
    <t>Leite</t>
  </si>
  <si>
    <t>Arroz</t>
  </si>
  <si>
    <t>Suínos</t>
  </si>
  <si>
    <t>Feijão</t>
  </si>
  <si>
    <t>Ovos</t>
  </si>
  <si>
    <t>Batata - inglesa</t>
  </si>
  <si>
    <t>Uva</t>
  </si>
  <si>
    <t>Trigo</t>
  </si>
  <si>
    <t>Cacau</t>
  </si>
  <si>
    <t>Amendoim</t>
  </si>
  <si>
    <t>Mamona</t>
  </si>
  <si>
    <t>TOTAL LAVOURAS</t>
  </si>
  <si>
    <t>TOTAL PECUÁRIA</t>
  </si>
  <si>
    <t>VBP TOTAL</t>
  </si>
  <si>
    <t>Posição do Estado no Valor Bruto da Produção</t>
  </si>
  <si>
    <t>VALOR BRUTO DA PRODUÇÃO - LAVOURAS E PECUÁRIA - BRASIL</t>
  </si>
  <si>
    <t>Valores em bilhões R$*</t>
  </si>
  <si>
    <t>Cebola</t>
  </si>
  <si>
    <t>Fumo</t>
  </si>
  <si>
    <t>Pimenta-do-reino</t>
  </si>
  <si>
    <t>Maçã</t>
  </si>
  <si>
    <t>-</t>
  </si>
  <si>
    <t>2019</t>
  </si>
  <si>
    <t>Rio de Janeiro</t>
  </si>
  <si>
    <t>Participação das regiões no Valor Bruto da Produção</t>
  </si>
  <si>
    <t>Participação dos Estados no Valor Bruto da Produção</t>
  </si>
  <si>
    <t>Os 5 produtos com dezembro VBP</t>
  </si>
  <si>
    <t>2020</t>
  </si>
  <si>
    <t>Fonte: CGAPI/DCI/SPA/MAPA</t>
  </si>
  <si>
    <t>Elaboração: CGAPI/DCI/SPA/MAPA.</t>
  </si>
  <si>
    <t>DF</t>
  </si>
  <si>
    <t>GO</t>
  </si>
  <si>
    <t>MT</t>
  </si>
  <si>
    <t>MS</t>
  </si>
  <si>
    <t>REGIÃO CENTRO-OESTE</t>
  </si>
  <si>
    <t>RS</t>
  </si>
  <si>
    <t>SC</t>
  </si>
  <si>
    <t>PR</t>
  </si>
  <si>
    <t>REGIÃO SUL</t>
  </si>
  <si>
    <t>SP</t>
  </si>
  <si>
    <t>RJ</t>
  </si>
  <si>
    <t>ES</t>
  </si>
  <si>
    <t>MG</t>
  </si>
  <si>
    <t>REGIÃO SUDESTE</t>
  </si>
  <si>
    <t>BA</t>
  </si>
  <si>
    <t>SE</t>
  </si>
  <si>
    <t>AL</t>
  </si>
  <si>
    <t>PE</t>
  </si>
  <si>
    <t>PB</t>
  </si>
  <si>
    <t>RN</t>
  </si>
  <si>
    <t>CE</t>
  </si>
  <si>
    <t>PI</t>
  </si>
  <si>
    <t>MA</t>
  </si>
  <si>
    <t>REGIÃO NORDESTE</t>
  </si>
  <si>
    <t>TO</t>
  </si>
  <si>
    <t>AP</t>
  </si>
  <si>
    <t>PA</t>
  </si>
  <si>
    <t>RR</t>
  </si>
  <si>
    <t>AM</t>
  </si>
  <si>
    <t>AC</t>
  </si>
  <si>
    <t>RO</t>
  </si>
  <si>
    <t>REGIÃO NORTE</t>
  </si>
  <si>
    <t>VBP Total</t>
  </si>
  <si>
    <t>Café conilon</t>
  </si>
  <si>
    <t>Café Arábica</t>
  </si>
  <si>
    <t>Café Total</t>
  </si>
  <si>
    <t>REGIÃO-UF's / Produto</t>
  </si>
  <si>
    <t>(valores em milhões Reais*)</t>
  </si>
  <si>
    <t>Devido a descontinuidade da informação de produção pelo LSPA/IBGE, fonte desta informação, as séries de cebola, maçã e pimenta do reino finalizam-se em 2017.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</si>
  <si>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</si>
  <si>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Algodão</t>
  </si>
  <si>
    <t>Gráficos</t>
  </si>
  <si>
    <t>variação % 2020/2021</t>
  </si>
  <si>
    <t>variação % 2019/2020</t>
  </si>
  <si>
    <t xml:space="preserve">* Valores deflacionados pelo IGP-DI da FGV - mês/2021. </t>
  </si>
  <si>
    <t>* Valores deflacionados pelo IGP-DI da FGV - mês/2021.</t>
  </si>
  <si>
    <t>Valores em bilhões R$* (mês/2021)</t>
  </si>
  <si>
    <t>VALOR BRUTO DA PRODUÇÃO AGROPECUÁRIA - 2021</t>
  </si>
  <si>
    <t>2021</t>
  </si>
  <si>
    <t>Variação % 2020/2021</t>
  </si>
  <si>
    <t>Fonte Produção: Lavouras: IBGE - Levantamento Sistemático da Produção Agrícola - LSPA, mês/2021, CONAB - Previsão de Safra, para algodão; Pecuária: IBGE - Pesquisa Trimestral do Abate de Animais; Pesquisa Trimestral do Leite, Produção de Ovos de Galinha. Considerou-se para o ano em curso a produção dos últimos 4 trimestres.</t>
  </si>
  <si>
    <t>Fonte Preços: Cepea/Esalq/USP e CONAB; Preços Recebidos pelos Produtores, preços médios de janeiro a mês.</t>
  </si>
  <si>
    <t>CONAB para: Algodão, Amendoim, Arroz, Banana, Batata – inglesa, Cacau, Cana-de-açúcar, Feijão, Laranja, Mamona, Mandioca, Milho, Soja, Tomate, Uva, Bovinos, Suínos, Leite, Ovos; Cepea/ESALQ/USP para: Café, Trigo e Frango; Café refere-se ao café arábica tipo 6, bebida dura para melhor e café robusta tipo 6, peneira 13 acima, com 86 defeitos.</t>
  </si>
  <si>
    <t xml:space="preserve">**Informamos que em janeiro/2021 reformulamos o cálculo do algodão, passando a utilizar apenas o algodão em pluma, que agora tem como fonte, para produção e preço, a CONAB. O cálculo retroagiu a 2017. </t>
  </si>
  <si>
    <t>Fonte Produção: Lavouras: IBGE - Levantamento Sistemático da Produção Agrícola - LSPA, mês/2021, a partir de 2017 passou-se a usar como fonte para Algodão (em Pluma), CONAB;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</si>
  <si>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mês.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</si>
  <si>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</si>
  <si>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</si>
  <si>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**Informamos que em janeiro/2021 reformulamos o cálculo do algodão, passando a utilizar apenas o algodão em pluma, que agora tem como fonte, para produção e preço, a CONAB. O cálculo é retroativo a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</si>
</sst>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sz val="20"/>
      <name val="Segoe UI"/>
      <family val="2"/>
    </font>
    <font>
      <b/>
      <sz val="40"/>
      <name val="Segoe UI"/>
      <family val="2"/>
    </font>
    <font>
      <sz val="40"/>
      <color theme="1"/>
      <name val="Segoe UI"/>
      <family val="2"/>
    </font>
    <font>
      <sz val="40"/>
      <name val="Segoe UI"/>
      <family val="2"/>
    </font>
    <font>
      <b/>
      <sz val="4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u/>
      <sz val="1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6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double">
        <color indexed="64"/>
      </top>
      <bottom/>
      <diagonal/>
    </border>
    <border>
      <left style="thin">
        <color theme="6" tint="0.39997558519241921"/>
      </left>
      <right/>
      <top style="double">
        <color indexed="64"/>
      </top>
      <bottom style="thin">
        <color theme="6" tint="0.39997558519241921"/>
      </bottom>
      <diagonal/>
    </border>
    <border>
      <left/>
      <right/>
      <top style="double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-0.499984740745262"/>
      </left>
      <right/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3" fontId="9" fillId="12" borderId="3" xfId="2" applyNumberFormat="1" applyFont="1" applyFill="1" applyBorder="1" applyAlignment="1">
      <alignment vertical="center"/>
    </xf>
    <xf numFmtId="165" fontId="9" fillId="12" borderId="17" xfId="2" applyNumberFormat="1" applyFont="1" applyFill="1" applyBorder="1" applyAlignment="1">
      <alignment horizontal="center" vertical="center"/>
    </xf>
    <xf numFmtId="165" fontId="9" fillId="12" borderId="4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3" fontId="10" fillId="3" borderId="3" xfId="2" applyNumberFormat="1" applyFont="1" applyFill="1" applyBorder="1" applyAlignment="1">
      <alignment vertical="center"/>
    </xf>
    <xf numFmtId="165" fontId="10" fillId="3" borderId="17" xfId="2" applyNumberFormat="1" applyFont="1" applyFill="1" applyBorder="1" applyAlignment="1">
      <alignment horizontal="center" vertical="center"/>
    </xf>
    <xf numFmtId="4" fontId="10" fillId="3" borderId="17" xfId="2" applyNumberFormat="1" applyFont="1" applyFill="1" applyBorder="1" applyAlignment="1">
      <alignment horizontal="center" vertical="center"/>
    </xf>
    <xf numFmtId="165" fontId="10" fillId="3" borderId="4" xfId="2" applyNumberFormat="1" applyFont="1" applyFill="1" applyBorder="1" applyAlignment="1">
      <alignment horizontal="center" vertical="center"/>
    </xf>
    <xf numFmtId="3" fontId="10" fillId="0" borderId="3" xfId="2" applyNumberFormat="1" applyFont="1" applyBorder="1" applyAlignment="1">
      <alignment vertical="center"/>
    </xf>
    <xf numFmtId="165" fontId="10" fillId="0" borderId="17" xfId="2" applyNumberFormat="1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center"/>
    </xf>
    <xf numFmtId="166" fontId="10" fillId="3" borderId="4" xfId="2" applyNumberFormat="1" applyFont="1" applyFill="1" applyBorder="1" applyAlignment="1">
      <alignment horizontal="center" vertical="center"/>
    </xf>
    <xf numFmtId="4" fontId="10" fillId="3" borderId="4" xfId="2" applyNumberFormat="1" applyFont="1" applyFill="1" applyBorder="1" applyAlignment="1">
      <alignment horizontal="center" vertical="center"/>
    </xf>
    <xf numFmtId="4" fontId="9" fillId="12" borderId="4" xfId="2" applyNumberFormat="1" applyFont="1" applyFill="1" applyBorder="1" applyAlignment="1">
      <alignment horizontal="center" vertical="center"/>
    </xf>
    <xf numFmtId="4" fontId="10" fillId="0" borderId="17" xfId="2" applyNumberFormat="1" applyFont="1" applyBorder="1" applyAlignment="1">
      <alignment horizontal="center" vertical="center"/>
    </xf>
    <xf numFmtId="4" fontId="10" fillId="0" borderId="4" xfId="2" applyNumberFormat="1" applyFont="1" applyBorder="1" applyAlignment="1">
      <alignment horizontal="center" vertical="center"/>
    </xf>
    <xf numFmtId="3" fontId="9" fillId="11" borderId="1" xfId="2" applyNumberFormat="1" applyFont="1" applyFill="1" applyBorder="1" applyAlignment="1">
      <alignment vertical="center"/>
    </xf>
    <xf numFmtId="165" fontId="9" fillId="11" borderId="16" xfId="2" applyNumberFormat="1" applyFont="1" applyFill="1" applyBorder="1" applyAlignment="1">
      <alignment horizontal="center" vertical="center"/>
    </xf>
    <xf numFmtId="165" fontId="9" fillId="11" borderId="7" xfId="2" applyNumberFormat="1" applyFont="1" applyFill="1" applyBorder="1" applyAlignment="1">
      <alignment horizontal="center" vertical="center"/>
    </xf>
    <xf numFmtId="0" fontId="5" fillId="0" borderId="0" xfId="2" applyFo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0" fontId="12" fillId="0" borderId="0" xfId="1" applyNumberFormat="1" applyFont="1"/>
    <xf numFmtId="0" fontId="12" fillId="0" borderId="0" xfId="0" applyFont="1"/>
    <xf numFmtId="0" fontId="13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14" fillId="0" borderId="1" xfId="0" applyFont="1" applyBorder="1"/>
    <xf numFmtId="165" fontId="14" fillId="0" borderId="2" xfId="0" applyNumberFormat="1" applyFont="1" applyBorder="1" applyAlignment="1">
      <alignment horizontal="center"/>
    </xf>
    <xf numFmtId="10" fontId="14" fillId="0" borderId="2" xfId="1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3" borderId="1" xfId="0" applyFont="1" applyFill="1" applyBorder="1"/>
    <xf numFmtId="165" fontId="16" fillId="3" borderId="2" xfId="0" applyNumberFormat="1" applyFont="1" applyFill="1" applyBorder="1" applyAlignment="1">
      <alignment horizontal="center"/>
    </xf>
    <xf numFmtId="10" fontId="16" fillId="3" borderId="2" xfId="1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0" fontId="10" fillId="0" borderId="0" xfId="1" applyNumberFormat="1" applyFont="1"/>
    <xf numFmtId="0" fontId="10" fillId="0" borderId="0" xfId="0" applyFont="1"/>
    <xf numFmtId="0" fontId="17" fillId="2" borderId="1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3" borderId="3" xfId="0" applyFont="1" applyFill="1" applyBorder="1"/>
    <xf numFmtId="4" fontId="3" fillId="3" borderId="15" xfId="0" applyNumberFormat="1" applyFont="1" applyFill="1" applyBorder="1"/>
    <xf numFmtId="10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3" xfId="0" applyFont="1" applyBorder="1"/>
    <xf numFmtId="4" fontId="3" fillId="0" borderId="15" xfId="0" applyNumberFormat="1" applyFont="1" applyBorder="1"/>
    <xf numFmtId="4" fontId="3" fillId="3" borderId="15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18" fillId="0" borderId="1" xfId="0" applyFont="1" applyBorder="1"/>
    <xf numFmtId="4" fontId="18" fillId="0" borderId="2" xfId="0" applyNumberFormat="1" applyFont="1" applyBorder="1"/>
    <xf numFmtId="0" fontId="18" fillId="3" borderId="1" xfId="0" applyFont="1" applyFill="1" applyBorder="1"/>
    <xf numFmtId="4" fontId="18" fillId="3" borderId="2" xfId="0" applyNumberFormat="1" applyFont="1" applyFill="1" applyBorder="1"/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0" fontId="5" fillId="0" borderId="0" xfId="1" applyNumberFormat="1" applyFont="1"/>
    <xf numFmtId="0" fontId="5" fillId="0" borderId="0" xfId="0" applyFont="1" applyAlignment="1">
      <alignment horizontal="left" vertical="center"/>
    </xf>
    <xf numFmtId="0" fontId="7" fillId="0" borderId="0" xfId="0" applyFont="1" applyFill="1"/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wrapText="1"/>
    </xf>
    <xf numFmtId="0" fontId="19" fillId="6" borderId="1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20" fillId="7" borderId="3" xfId="0" applyFont="1" applyFill="1" applyBorder="1"/>
    <xf numFmtId="3" fontId="20" fillId="7" borderId="9" xfId="0" applyNumberFormat="1" applyFont="1" applyFill="1" applyBorder="1"/>
    <xf numFmtId="164" fontId="20" fillId="8" borderId="9" xfId="1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/>
    </xf>
    <xf numFmtId="0" fontId="20" fillId="5" borderId="3" xfId="0" applyFont="1" applyFill="1" applyBorder="1"/>
    <xf numFmtId="3" fontId="20" fillId="5" borderId="9" xfId="0" applyNumberFormat="1" applyFont="1" applyFill="1" applyBorder="1"/>
    <xf numFmtId="164" fontId="20" fillId="4" borderId="9" xfId="1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3" fontId="20" fillId="0" borderId="9" xfId="0" applyNumberFormat="1" applyFont="1" applyBorder="1"/>
    <xf numFmtId="3" fontId="7" fillId="7" borderId="11" xfId="0" applyNumberFormat="1" applyFont="1" applyFill="1" applyBorder="1" applyAlignment="1">
      <alignment horizontal="center"/>
    </xf>
    <xf numFmtId="3" fontId="7" fillId="8" borderId="12" xfId="0" applyNumberFormat="1" applyFont="1" applyFill="1" applyBorder="1" applyAlignment="1">
      <alignment horizontal="left"/>
    </xf>
    <xf numFmtId="3" fontId="7" fillId="8" borderId="12" xfId="0" applyNumberFormat="1" applyFont="1" applyFill="1" applyBorder="1" applyAlignment="1">
      <alignment horizontal="center"/>
    </xf>
    <xf numFmtId="10" fontId="7" fillId="7" borderId="10" xfId="1" applyNumberFormat="1" applyFont="1" applyFill="1" applyBorder="1" applyAlignment="1">
      <alignment horizontal="center"/>
    </xf>
    <xf numFmtId="3" fontId="7" fillId="7" borderId="3" xfId="0" applyNumberFormat="1" applyFont="1" applyFill="1" applyBorder="1" applyAlignment="1">
      <alignment horizontal="center"/>
    </xf>
    <xf numFmtId="3" fontId="7" fillId="7" borderId="3" xfId="0" applyNumberFormat="1" applyFont="1" applyFill="1" applyBorder="1" applyAlignment="1">
      <alignment horizontal="left"/>
    </xf>
    <xf numFmtId="3" fontId="7" fillId="7" borderId="4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left"/>
    </xf>
    <xf numFmtId="3" fontId="7" fillId="5" borderId="9" xfId="0" applyNumberFormat="1" applyFont="1" applyFill="1" applyBorder="1" applyAlignment="1">
      <alignment horizontal="center"/>
    </xf>
    <xf numFmtId="164" fontId="7" fillId="5" borderId="0" xfId="1" applyNumberFormat="1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center"/>
    </xf>
    <xf numFmtId="0" fontId="20" fillId="4" borderId="3" xfId="0" applyFont="1" applyFill="1" applyBorder="1"/>
    <xf numFmtId="3" fontId="20" fillId="4" borderId="9" xfId="0" applyNumberFormat="1" applyFont="1" applyFill="1" applyBorder="1"/>
    <xf numFmtId="3" fontId="7" fillId="7" borderId="9" xfId="0" applyNumberFormat="1" applyFont="1" applyFill="1" applyBorder="1" applyAlignment="1">
      <alignment horizontal="left"/>
    </xf>
    <xf numFmtId="3" fontId="7" fillId="7" borderId="9" xfId="0" applyNumberFormat="1" applyFont="1" applyFill="1" applyBorder="1" applyAlignment="1">
      <alignment horizontal="center"/>
    </xf>
    <xf numFmtId="164" fontId="7" fillId="7" borderId="0" xfId="1" applyNumberFormat="1" applyFont="1" applyFill="1" applyBorder="1" applyAlignment="1">
      <alignment horizontal="center"/>
    </xf>
    <xf numFmtId="164" fontId="20" fillId="7" borderId="9" xfId="1" applyNumberFormat="1" applyFont="1" applyFill="1" applyBorder="1" applyAlignment="1">
      <alignment horizontal="center"/>
    </xf>
    <xf numFmtId="3" fontId="7" fillId="4" borderId="9" xfId="0" applyNumberFormat="1" applyFont="1" applyFill="1" applyBorder="1" applyAlignment="1">
      <alignment horizontal="left"/>
    </xf>
    <xf numFmtId="3" fontId="7" fillId="4" borderId="9" xfId="0" applyNumberFormat="1" applyFont="1" applyFill="1" applyBorder="1" applyAlignment="1">
      <alignment horizontal="center"/>
    </xf>
    <xf numFmtId="164" fontId="20" fillId="5" borderId="9" xfId="1" applyNumberFormat="1" applyFont="1" applyFill="1" applyBorder="1" applyAlignment="1">
      <alignment horizontal="center"/>
    </xf>
    <xf numFmtId="0" fontId="20" fillId="8" borderId="3" xfId="0" applyFont="1" applyFill="1" applyBorder="1"/>
    <xf numFmtId="3" fontId="20" fillId="8" borderId="9" xfId="0" applyNumberFormat="1" applyFont="1" applyFill="1" applyBorder="1"/>
    <xf numFmtId="10" fontId="7" fillId="0" borderId="0" xfId="0" applyNumberFormat="1" applyFont="1" applyFill="1"/>
    <xf numFmtId="3" fontId="7" fillId="8" borderId="9" xfId="0" applyNumberFormat="1" applyFont="1" applyFill="1" applyBorder="1" applyAlignment="1">
      <alignment horizontal="left"/>
    </xf>
    <xf numFmtId="3" fontId="7" fillId="8" borderId="9" xfId="0" applyNumberFormat="1" applyFont="1" applyFill="1" applyBorder="1" applyAlignment="1">
      <alignment horizontal="center"/>
    </xf>
    <xf numFmtId="3" fontId="7" fillId="0" borderId="0" xfId="0" applyNumberFormat="1" applyFont="1" applyFill="1"/>
    <xf numFmtId="10" fontId="20" fillId="7" borderId="9" xfId="1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9" borderId="1" xfId="0" applyFont="1" applyFill="1" applyBorder="1"/>
    <xf numFmtId="3" fontId="19" fillId="9" borderId="5" xfId="0" applyNumberFormat="1" applyFont="1" applyFill="1" applyBorder="1"/>
    <xf numFmtId="164" fontId="19" fillId="9" borderId="5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9" fillId="10" borderId="1" xfId="0" applyFont="1" applyFill="1" applyBorder="1" applyAlignment="1">
      <alignment horizontal="center"/>
    </xf>
    <xf numFmtId="0" fontId="19" fillId="10" borderId="1" xfId="0" applyFont="1" applyFill="1" applyBorder="1"/>
    <xf numFmtId="3" fontId="19" fillId="10" borderId="5" xfId="0" applyNumberFormat="1" applyFont="1" applyFill="1" applyBorder="1"/>
    <xf numFmtId="164" fontId="19" fillId="10" borderId="5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7" fillId="7" borderId="13" xfId="0" applyNumberFormat="1" applyFont="1" applyFill="1" applyBorder="1" applyAlignment="1">
      <alignment horizontal="center"/>
    </xf>
    <xf numFmtId="3" fontId="7" fillId="7" borderId="14" xfId="0" applyNumberFormat="1" applyFont="1" applyFill="1" applyBorder="1" applyAlignment="1">
      <alignment horizontal="left"/>
    </xf>
    <xf numFmtId="3" fontId="7" fillId="7" borderId="14" xfId="0" applyNumberFormat="1" applyFont="1" applyFill="1" applyBorder="1" applyAlignment="1">
      <alignment horizontal="center"/>
    </xf>
    <xf numFmtId="10" fontId="7" fillId="7" borderId="8" xfId="1" applyNumberFormat="1" applyFont="1" applyFill="1" applyBorder="1" applyAlignment="1">
      <alignment horizontal="center"/>
    </xf>
    <xf numFmtId="3" fontId="19" fillId="10" borderId="7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2" applyFont="1"/>
    <xf numFmtId="0" fontId="22" fillId="2" borderId="1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16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23" fillId="3" borderId="3" xfId="2" applyFont="1" applyFill="1" applyBorder="1"/>
    <xf numFmtId="3" fontId="23" fillId="3" borderId="9" xfId="2" applyNumberFormat="1" applyFont="1" applyFill="1" applyBorder="1"/>
    <xf numFmtId="165" fontId="23" fillId="3" borderId="17" xfId="2" applyNumberFormat="1" applyFont="1" applyFill="1" applyBorder="1" applyAlignment="1">
      <alignment horizontal="center"/>
    </xf>
    <xf numFmtId="3" fontId="23" fillId="3" borderId="4" xfId="2" applyNumberFormat="1" applyFont="1" applyFill="1" applyBorder="1"/>
    <xf numFmtId="0" fontId="10" fillId="0" borderId="0" xfId="2" applyFont="1" applyAlignment="1">
      <alignment horizontal="left"/>
    </xf>
    <xf numFmtId="0" fontId="23" fillId="0" borderId="3" xfId="2" applyFont="1" applyBorder="1"/>
    <xf numFmtId="3" fontId="23" fillId="0" borderId="9" xfId="2" applyNumberFormat="1" applyFont="1" applyBorder="1"/>
    <xf numFmtId="165" fontId="23" fillId="0" borderId="17" xfId="2" applyNumberFormat="1" applyFont="1" applyBorder="1" applyAlignment="1">
      <alignment horizontal="center"/>
    </xf>
    <xf numFmtId="3" fontId="23" fillId="0" borderId="4" xfId="2" applyNumberFormat="1" applyFont="1" applyBorder="1"/>
    <xf numFmtId="3" fontId="23" fillId="3" borderId="9" xfId="2" applyNumberFormat="1" applyFont="1" applyFill="1" applyBorder="1" applyAlignment="1">
      <alignment horizontal="center"/>
    </xf>
    <xf numFmtId="3" fontId="23" fillId="0" borderId="9" xfId="2" applyNumberFormat="1" applyFont="1" applyBorder="1" applyAlignment="1">
      <alignment horizontal="center"/>
    </xf>
    <xf numFmtId="0" fontId="24" fillId="13" borderId="1" xfId="2" applyFont="1" applyFill="1" applyBorder="1"/>
    <xf numFmtId="3" fontId="24" fillId="13" borderId="5" xfId="2" applyNumberFormat="1" applyFont="1" applyFill="1" applyBorder="1"/>
    <xf numFmtId="165" fontId="23" fillId="13" borderId="16" xfId="2" applyNumberFormat="1" applyFont="1" applyFill="1" applyBorder="1" applyAlignment="1">
      <alignment horizontal="center"/>
    </xf>
    <xf numFmtId="3" fontId="24" fillId="13" borderId="7" xfId="2" applyNumberFormat="1" applyFont="1" applyFill="1" applyBorder="1"/>
    <xf numFmtId="0" fontId="24" fillId="11" borderId="1" xfId="2" applyFont="1" applyFill="1" applyBorder="1"/>
    <xf numFmtId="3" fontId="24" fillId="11" borderId="5" xfId="2" applyNumberFormat="1" applyFont="1" applyFill="1" applyBorder="1"/>
    <xf numFmtId="165" fontId="23" fillId="11" borderId="16" xfId="2" applyNumberFormat="1" applyFont="1" applyFill="1" applyBorder="1" applyAlignment="1">
      <alignment horizontal="center"/>
    </xf>
    <xf numFmtId="3" fontId="24" fillId="11" borderId="7" xfId="2" applyNumberFormat="1" applyFont="1" applyFill="1" applyBorder="1"/>
    <xf numFmtId="0" fontId="10" fillId="0" borderId="0" xfId="2" applyFont="1" applyAlignment="1">
      <alignment horizontal="left" wrapText="1"/>
    </xf>
    <xf numFmtId="0" fontId="9" fillId="0" borderId="0" xfId="2" applyFont="1" applyAlignment="1">
      <alignment horizontal="centerContinuous" vertical="center" wrapText="1"/>
    </xf>
    <xf numFmtId="0" fontId="10" fillId="0" borderId="8" xfId="2" applyFont="1" applyBorder="1" applyAlignment="1">
      <alignment horizontal="centerContinuous"/>
    </xf>
    <xf numFmtId="0" fontId="10" fillId="0" borderId="0" xfId="2" applyFont="1" applyAlignment="1">
      <alignment horizontal="centerContinuous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9" fontId="19" fillId="1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3" fontId="19" fillId="10" borderId="5" xfId="0" applyNumberFormat="1" applyFont="1" applyFill="1" applyBorder="1" applyAlignment="1"/>
    <xf numFmtId="3" fontId="19" fillId="10" borderId="6" xfId="0" applyNumberFormat="1" applyFont="1" applyFill="1" applyBorder="1" applyAlignment="1"/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2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3">
    <cellStyle name="Normal" xfId="0" builtinId="0"/>
    <cellStyle name="Normal 2" xfId="2" xr:uid="{92C4A022-4287-42D7-9F91-43B1859C4F07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632090092943137E-2"/>
          <c:y val="0.28306653109802715"/>
          <c:w val="0.912003675500343"/>
          <c:h val="0.59120183175301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Planilha1!$C$3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(Planilha1!$A$25,Planilha1!$A$31:$A$32)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(Planilha1!$C$25,Planilha1!$C$31:$C$32)</c:f>
              <c:numCache>
                <c:formatCode>#,##0.00</c:formatCode>
                <c:ptCount val="3"/>
                <c:pt idx="0">
                  <c:v>597.37292684856948</c:v>
                </c:pt>
                <c:pt idx="1">
                  <c:v>299.28622402589184</c:v>
                </c:pt>
                <c:pt idx="2">
                  <c:v>896.65915087446137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F39-474B-88C9-C5E669F2673F}"/>
            </c:ext>
          </c:extLst>
        </c:ser>
        <c:ser>
          <c:idx val="1"/>
          <c:order val="1"/>
          <c:tx>
            <c:strRef>
              <c:f>Planilha1!$D$3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(Planilha1!$A$25,Planilha1!$A$31:$A$32)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(Planilha1!$D$25,Planilha1!$D$31:$D$32)</c:f>
              <c:numCache>
                <c:formatCode>#,##0.00</c:formatCode>
                <c:ptCount val="3"/>
                <c:pt idx="0">
                  <c:v>688.36892657079613</c:v>
                </c:pt>
                <c:pt idx="1">
                  <c:v>314.48440171684314</c:v>
                </c:pt>
                <c:pt idx="2">
                  <c:v>1002.8533282876392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F39-474B-88C9-C5E669F2673F}"/>
            </c:ext>
          </c:extLst>
        </c:ser>
        <c:ser>
          <c:idx val="2"/>
          <c:order val="2"/>
          <c:tx>
            <c:strRef>
              <c:f>Planilha1!$E$3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524268283064889"/>
                  <c:y val="-0.412571150010244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39-474B-88C9-C5E669F2673F}"/>
                </c:ext>
              </c:extLst>
            </c:dLbl>
            <c:dLbl>
              <c:idx val="1"/>
              <c:layout>
                <c:manualLayout>
                  <c:x val="-0.14627144622706359"/>
                  <c:y val="-0.257856281478328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39-474B-88C9-C5E669F2673F}"/>
                </c:ext>
              </c:extLst>
            </c:dLbl>
            <c:dLbl>
              <c:idx val="2"/>
              <c:layout>
                <c:manualLayout>
                  <c:x val="-0.15853969431569787"/>
                  <c:y val="-0.59716082904922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39-474B-88C9-C5E669F267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(Planilha1!$A$25,Planilha1!$A$31:$A$32)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(Planilha1!$E$25,Planilha1!$E$31:$E$32)</c:f>
              <c:numCache>
                <c:formatCode>0.00%</c:formatCode>
                <c:ptCount val="3"/>
                <c:pt idx="0">
                  <c:v>0.15232695629893112</c:v>
                </c:pt>
                <c:pt idx="1">
                  <c:v>5.0781414147670567E-2</c:v>
                </c:pt>
                <c:pt idx="2">
                  <c:v>0.11843316081658517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39-474B-88C9-C5E669F267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928912368"/>
        <c:axId val="928912760"/>
        <c:extLst/>
      </c:barChart>
      <c:catAx>
        <c:axId val="92891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>
            <c:manualLayout>
              <c:xMode val="edge"/>
              <c:yMode val="edge"/>
              <c:x val="1.8281535648994516E-2"/>
              <c:y val="0.40166048722065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588339163271869"/>
          <c:y val="0.11821604564386716"/>
          <c:w val="0.24023592951222758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47743274556352"/>
          <c:y val="2.7774850737514737E-2"/>
          <c:w val="0.66983626427830312"/>
          <c:h val="0.9444502985249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Ranking!$N$4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36181006851607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7-4D2B-937E-D39312DB8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Ranking!$L$5:$L$31</c:f>
              <c:strCache>
                <c:ptCount val="27"/>
                <c:pt idx="0">
                  <c:v>Mato Grosso</c:v>
                </c:pt>
                <c:pt idx="1">
                  <c:v>Paraná</c:v>
                </c:pt>
                <c:pt idx="2">
                  <c:v>São Paulo</c:v>
                </c:pt>
                <c:pt idx="3">
                  <c:v>Rio Grande do Sul</c:v>
                </c:pt>
                <c:pt idx="4">
                  <c:v>Minas Gerais</c:v>
                </c:pt>
                <c:pt idx="5">
                  <c:v>Goiás</c:v>
                </c:pt>
                <c:pt idx="6">
                  <c:v>Mato Grosso do Sul</c:v>
                </c:pt>
                <c:pt idx="7">
                  <c:v>Santa Catarina</c:v>
                </c:pt>
                <c:pt idx="8">
                  <c:v>Bahia</c:v>
                </c:pt>
                <c:pt idx="9">
                  <c:v>Pará</c:v>
                </c:pt>
                <c:pt idx="10">
                  <c:v>Rondônia</c:v>
                </c:pt>
                <c:pt idx="11">
                  <c:v>Tocantins</c:v>
                </c:pt>
                <c:pt idx="12">
                  <c:v>Maranhão</c:v>
                </c:pt>
                <c:pt idx="13">
                  <c:v>Piauí</c:v>
                </c:pt>
                <c:pt idx="14">
                  <c:v>Espírito Santo</c:v>
                </c:pt>
                <c:pt idx="15">
                  <c:v>Pernambuco</c:v>
                </c:pt>
                <c:pt idx="16">
                  <c:v>Amazonas</c:v>
                </c:pt>
                <c:pt idx="17">
                  <c:v>Ceará</c:v>
                </c:pt>
                <c:pt idx="18">
                  <c:v>Rio de Janeiro</c:v>
                </c:pt>
                <c:pt idx="19">
                  <c:v>Alagoas</c:v>
                </c:pt>
                <c:pt idx="20">
                  <c:v>Acre</c:v>
                </c:pt>
                <c:pt idx="21">
                  <c:v>Sergipe</c:v>
                </c:pt>
                <c:pt idx="22">
                  <c:v>Paraíba</c:v>
                </c:pt>
                <c:pt idx="23">
                  <c:v>Rio Grande do Norte</c:v>
                </c:pt>
                <c:pt idx="24">
                  <c:v>Distrito Federal</c:v>
                </c:pt>
                <c:pt idx="25">
                  <c:v>Roraima</c:v>
                </c:pt>
                <c:pt idx="26">
                  <c:v>Amapá</c:v>
                </c:pt>
              </c:strCache>
            </c:strRef>
          </c:cat>
          <c:val>
            <c:numRef>
              <c:f>Ranking!$N$5:$N$31</c:f>
              <c:numCache>
                <c:formatCode>0.0%</c:formatCode>
                <c:ptCount val="27"/>
                <c:pt idx="0" formatCode="0.00%">
                  <c:v>0.17120313154255185</c:v>
                </c:pt>
                <c:pt idx="1">
                  <c:v>0.13693193650395039</c:v>
                </c:pt>
                <c:pt idx="2">
                  <c:v>0.11430192017230448</c:v>
                </c:pt>
                <c:pt idx="3">
                  <c:v>0.10566895965715281</c:v>
                </c:pt>
                <c:pt idx="4">
                  <c:v>0.10032699715566182</c:v>
                </c:pt>
                <c:pt idx="5">
                  <c:v>8.4446605163794861E-2</c:v>
                </c:pt>
                <c:pt idx="6">
                  <c:v>6.8227675781651759E-2</c:v>
                </c:pt>
                <c:pt idx="7">
                  <c:v>4.2558658953233172E-2</c:v>
                </c:pt>
                <c:pt idx="8">
                  <c:v>3.9886343722034846E-2</c:v>
                </c:pt>
                <c:pt idx="9">
                  <c:v>2.2910559380480037E-2</c:v>
                </c:pt>
                <c:pt idx="10">
                  <c:v>1.7783449893515699E-2</c:v>
                </c:pt>
                <c:pt idx="11">
                  <c:v>1.5428819904846677E-2</c:v>
                </c:pt>
                <c:pt idx="12">
                  <c:v>1.5163356674909471E-2</c:v>
                </c:pt>
                <c:pt idx="13">
                  <c:v>1.1649524010786715E-2</c:v>
                </c:pt>
                <c:pt idx="14">
                  <c:v>1.0270220873419994E-2</c:v>
                </c:pt>
                <c:pt idx="15">
                  <c:v>7.3566323774682807E-3</c:v>
                </c:pt>
                <c:pt idx="16">
                  <c:v>4.3207207887382216E-3</c:v>
                </c:pt>
                <c:pt idx="17">
                  <c:v>3.988402600723394E-3</c:v>
                </c:pt>
                <c:pt idx="18">
                  <c:v>3.4526652608073373E-3</c:v>
                </c:pt>
                <c:pt idx="19">
                  <c:v>3.3727672365554701E-3</c:v>
                </c:pt>
                <c:pt idx="20">
                  <c:v>2.5820073491137074E-3</c:v>
                </c:pt>
                <c:pt idx="21">
                  <c:v>1.9084976902188212E-3</c:v>
                </c:pt>
                <c:pt idx="22">
                  <c:v>1.8256542249982996E-3</c:v>
                </c:pt>
                <c:pt idx="23">
                  <c:v>1.7995167490222814E-3</c:v>
                </c:pt>
                <c:pt idx="24">
                  <c:v>1.7054642886831423E-3</c:v>
                </c:pt>
                <c:pt idx="25">
                  <c:v>9.1493944802568418E-4</c:v>
                </c:pt>
                <c:pt idx="26" formatCode="0.00%">
                  <c:v>2.7493301425220927E-4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5-4C13-BE24-B6714C3D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3966856"/>
        <c:axId val="633982928"/>
      </c:barChart>
      <c:catAx>
        <c:axId val="633966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982928"/>
        <c:crosses val="autoZero"/>
        <c:auto val="1"/>
        <c:lblAlgn val="ctr"/>
        <c:lblOffset val="100"/>
        <c:noMultiLvlLbl val="0"/>
      </c:catAx>
      <c:valAx>
        <c:axId val="63398292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633966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Ranking!$S$4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Ranking!$Q$5:$Q$9</c:f>
              <c:strCache>
                <c:ptCount val="5"/>
                <c:pt idx="0">
                  <c:v>Centro-Oeste</c:v>
                </c:pt>
                <c:pt idx="1">
                  <c:v>Sul</c:v>
                </c:pt>
                <c:pt idx="2">
                  <c:v>Sudeste</c:v>
                </c:pt>
                <c:pt idx="3">
                  <c:v>Nordeste</c:v>
                </c:pt>
                <c:pt idx="4">
                  <c:v>Norte</c:v>
                </c:pt>
              </c:strCache>
            </c:strRef>
          </c:cat>
          <c:val>
            <c:numRef>
              <c:f>Ranking!$S$5:$S$9</c:f>
              <c:numCache>
                <c:formatCode>0.0%</c:formatCode>
                <c:ptCount val="5"/>
                <c:pt idx="0" formatCode="0.00%">
                  <c:v>0.32878512539768129</c:v>
                </c:pt>
                <c:pt idx="1">
                  <c:v>0.28796422285721679</c:v>
                </c:pt>
                <c:pt idx="2">
                  <c:v>0.2305977423610048</c:v>
                </c:pt>
                <c:pt idx="3">
                  <c:v>8.7805893038004221E-2</c:v>
                </c:pt>
                <c:pt idx="4">
                  <c:v>6.4847016346092787E-2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C-42DD-BFE6-926EADF8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9431824"/>
        <c:axId val="639438712"/>
      </c:barChart>
      <c:catAx>
        <c:axId val="639431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9438712"/>
        <c:crosses val="autoZero"/>
        <c:auto val="1"/>
        <c:lblAlgn val="ctr"/>
        <c:lblOffset val="100"/>
        <c:noMultiLvlLbl val="0"/>
      </c:catAx>
      <c:valAx>
        <c:axId val="63943871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63943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154364</xdr:colOff>
      <xdr:row>15</xdr:row>
      <xdr:rowOff>9677</xdr:rowOff>
    </xdr:from>
    <xdr:to>
      <xdr:col>8</xdr:col>
      <xdr:colOff>514350</xdr:colOff>
      <xdr:row>24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B92A04-FDE4-4CD2-B89C-5B28238CF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589358</xdr:colOff>
      <xdr:row>18</xdr:row>
      <xdr:rowOff>83343</xdr:rowOff>
    </xdr:from>
    <xdr:to>
      <xdr:col>20</xdr:col>
      <xdr:colOff>338665</xdr:colOff>
      <xdr:row>40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6F7D5-FC84-4722-B688-45FEE7D9F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595314</xdr:colOff>
      <xdr:row>18</xdr:row>
      <xdr:rowOff>134538</xdr:rowOff>
    </xdr:from>
    <xdr:to>
      <xdr:col>26</xdr:col>
      <xdr:colOff>583406</xdr:colOff>
      <xdr:row>27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BCA48B-5952-4266-AF74-588951007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7224-36A2-41AA-BECF-E5C9A5A69505}">
  <sheetPr>
    <pageSetUpPr fitToPage="1"/>
  </sheetPr>
  <dimension ref="A1:Z43"/>
  <sheetViews>
    <sheetView showGridLines="0" tabSelected="1" zoomScaleNormal="10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F11" sqref="F11"/>
    </sheetView>
  </sheetViews>
  <sheetFormatPr defaultColWidth="9.140625" defaultRowHeight="14.25" x14ac:dyDescent="0.25"/>
  <cols>
    <col min="1" max="1" width="28.5703125" style="33" customWidth="1"/>
    <col min="2" max="2" width="10.140625" style="33" bestFit="1" customWidth="1"/>
    <col min="3" max="3" width="12.42578125" style="33" bestFit="1" customWidth="1"/>
    <col min="4" max="5" width="10.140625" style="33" bestFit="1" customWidth="1"/>
    <col min="6" max="6" width="9.28515625" style="33" bestFit="1" customWidth="1"/>
    <col min="7" max="7" width="8.85546875" style="33" bestFit="1" customWidth="1"/>
    <col min="8" max="9" width="10.140625" style="33" bestFit="1" customWidth="1"/>
    <col min="10" max="10" width="8.85546875" style="33" bestFit="1" customWidth="1"/>
    <col min="11" max="11" width="10.28515625" style="33" bestFit="1" customWidth="1"/>
    <col min="12" max="14" width="10.140625" style="33" bestFit="1" customWidth="1"/>
    <col min="15" max="15" width="11" style="33" customWidth="1"/>
    <col min="16" max="16" width="10.140625" style="33" bestFit="1" customWidth="1"/>
    <col min="17" max="17" width="11.42578125" style="33" bestFit="1" customWidth="1"/>
    <col min="18" max="18" width="10.140625" style="33" bestFit="1" customWidth="1"/>
    <col min="19" max="20" width="8.85546875" style="33" bestFit="1" customWidth="1"/>
    <col min="21" max="21" width="11.42578125" style="33" bestFit="1" customWidth="1"/>
    <col min="22" max="25" width="10.140625" style="33" bestFit="1" customWidth="1"/>
    <col min="26" max="26" width="11.42578125" style="33" bestFit="1" customWidth="1"/>
    <col min="27" max="27" width="9.140625" style="33"/>
    <col min="28" max="28" width="10.28515625" style="33" bestFit="1" customWidth="1"/>
    <col min="29" max="16384" width="9.140625" style="33"/>
  </cols>
  <sheetData>
    <row r="1" spans="1:26" s="6" customFormat="1" ht="20.25" x14ac:dyDescent="0.35">
      <c r="A1" s="153" t="s">
        <v>158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</row>
    <row r="2" spans="1:26" s="6" customFormat="1" ht="16.5" x14ac:dyDescent="0.3">
      <c r="A2" s="7" t="s">
        <v>148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5"/>
      <c r="Z2" s="5"/>
    </row>
    <row r="3" spans="1:26" s="6" customFormat="1" ht="16.5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3" customFormat="1" ht="33.75" thickBot="1" x14ac:dyDescent="0.3">
      <c r="A4" s="9" t="s">
        <v>147</v>
      </c>
      <c r="B4" s="10" t="s">
        <v>151</v>
      </c>
      <c r="C4" s="11" t="s">
        <v>90</v>
      </c>
      <c r="D4" s="11" t="s">
        <v>82</v>
      </c>
      <c r="E4" s="11" t="s">
        <v>80</v>
      </c>
      <c r="F4" s="11" t="s">
        <v>86</v>
      </c>
      <c r="G4" s="11" t="s">
        <v>89</v>
      </c>
      <c r="H4" s="11" t="s">
        <v>146</v>
      </c>
      <c r="I4" s="11" t="s">
        <v>145</v>
      </c>
      <c r="J4" s="11" t="s">
        <v>144</v>
      </c>
      <c r="K4" s="11" t="s">
        <v>71</v>
      </c>
      <c r="L4" s="11" t="s">
        <v>84</v>
      </c>
      <c r="M4" s="11" t="s">
        <v>74</v>
      </c>
      <c r="N4" s="11" t="s">
        <v>91</v>
      </c>
      <c r="O4" s="11" t="s">
        <v>76</v>
      </c>
      <c r="P4" s="11" t="s">
        <v>72</v>
      </c>
      <c r="Q4" s="11" t="s">
        <v>70</v>
      </c>
      <c r="R4" s="11" t="s">
        <v>78</v>
      </c>
      <c r="S4" s="11" t="s">
        <v>88</v>
      </c>
      <c r="T4" s="11" t="s">
        <v>87</v>
      </c>
      <c r="U4" s="11" t="s">
        <v>77</v>
      </c>
      <c r="V4" s="11" t="s">
        <v>83</v>
      </c>
      <c r="W4" s="11" t="s">
        <v>79</v>
      </c>
      <c r="X4" s="11" t="s">
        <v>81</v>
      </c>
      <c r="Y4" s="12" t="s">
        <v>85</v>
      </c>
      <c r="Z4" s="12" t="s">
        <v>143</v>
      </c>
    </row>
    <row r="5" spans="1:26" s="17" customFormat="1" ht="19.5" customHeight="1" thickTop="1" x14ac:dyDescent="0.25">
      <c r="A5" s="14" t="s">
        <v>142</v>
      </c>
      <c r="B5" s="15">
        <v>227.43856296296295</v>
      </c>
      <c r="C5" s="15">
        <v>9.2612850000000009</v>
      </c>
      <c r="D5" s="15">
        <v>2203.1577783157891</v>
      </c>
      <c r="E5" s="15">
        <v>1722.8140544522907</v>
      </c>
      <c r="F5" s="15" t="s">
        <v>102</v>
      </c>
      <c r="G5" s="15">
        <v>2148.9411473333334</v>
      </c>
      <c r="H5" s="16">
        <v>1034.0746105000001</v>
      </c>
      <c r="I5" s="16">
        <v>19.575141299999999</v>
      </c>
      <c r="J5" s="15">
        <v>1014.4994692000001</v>
      </c>
      <c r="K5" s="15">
        <v>474.20057736333337</v>
      </c>
      <c r="L5" s="15">
        <v>327.49788953333336</v>
      </c>
      <c r="M5" s="15">
        <v>269.08881909393943</v>
      </c>
      <c r="N5" s="16" t="s">
        <v>102</v>
      </c>
      <c r="O5" s="15">
        <v>5434.9967592837975</v>
      </c>
      <c r="P5" s="15">
        <v>3668.9934022777788</v>
      </c>
      <c r="Q5" s="16">
        <v>15328.118816133332</v>
      </c>
      <c r="R5" s="15">
        <v>37.390070237509391</v>
      </c>
      <c r="S5" s="15" t="s">
        <v>102</v>
      </c>
      <c r="T5" s="15">
        <v>0.7931763265306121</v>
      </c>
      <c r="U5" s="15">
        <v>27925.089789730177</v>
      </c>
      <c r="V5" s="15">
        <v>26.094222249999998</v>
      </c>
      <c r="W5" s="16">
        <v>1299.4300222669999</v>
      </c>
      <c r="X5" s="16">
        <v>1659.7593000000002</v>
      </c>
      <c r="Y5" s="16">
        <v>601.51719820238088</v>
      </c>
      <c r="Z5" s="16">
        <v>64398.657481263486</v>
      </c>
    </row>
    <row r="6" spans="1:26" s="17" customFormat="1" ht="19.5" customHeight="1" x14ac:dyDescent="0.25">
      <c r="A6" s="18" t="s">
        <v>141</v>
      </c>
      <c r="B6" s="19">
        <v>128.51896296296297</v>
      </c>
      <c r="C6" s="20">
        <v>1.4230754999999997</v>
      </c>
      <c r="D6" s="19">
        <v>414.89385921052633</v>
      </c>
      <c r="E6" s="19">
        <v>169.02290999999997</v>
      </c>
      <c r="F6" s="19" t="s">
        <v>102</v>
      </c>
      <c r="G6" s="19">
        <v>73.560761999999997</v>
      </c>
      <c r="H6" s="21">
        <v>979.65553980000004</v>
      </c>
      <c r="I6" s="21" t="s">
        <v>102</v>
      </c>
      <c r="J6" s="19">
        <v>979.65553980000004</v>
      </c>
      <c r="K6" s="19">
        <v>7.0300344644444444</v>
      </c>
      <c r="L6" s="19">
        <v>70.602817583333348</v>
      </c>
      <c r="M6" s="19">
        <v>7.3450240181818183</v>
      </c>
      <c r="N6" s="21" t="s">
        <v>102</v>
      </c>
      <c r="O6" s="19">
        <v>96.45039558000002</v>
      </c>
      <c r="P6" s="19">
        <v>1275.6099516666668</v>
      </c>
      <c r="Q6" s="21">
        <v>2906.4323519999994</v>
      </c>
      <c r="R6" s="19">
        <v>3.6011700099139992</v>
      </c>
      <c r="S6" s="19" t="s">
        <v>102</v>
      </c>
      <c r="T6" s="19">
        <v>0.74763510204081618</v>
      </c>
      <c r="U6" s="19">
        <v>10226.243219382279</v>
      </c>
      <c r="V6" s="19">
        <v>1.6632206699999998</v>
      </c>
      <c r="W6" s="21">
        <v>263.86274986499996</v>
      </c>
      <c r="X6" s="21">
        <v>1167.12276</v>
      </c>
      <c r="Y6" s="21">
        <v>40.405474333333338</v>
      </c>
      <c r="Z6" s="21">
        <v>17834.191914148683</v>
      </c>
    </row>
    <row r="7" spans="1:26" s="17" customFormat="1" ht="19.5" customHeight="1" x14ac:dyDescent="0.25">
      <c r="A7" s="22" t="s">
        <v>140</v>
      </c>
      <c r="B7" s="23" t="s">
        <v>102</v>
      </c>
      <c r="C7" s="23">
        <v>0.55115939999999985</v>
      </c>
      <c r="D7" s="23">
        <v>8.130739473684212</v>
      </c>
      <c r="E7" s="23">
        <v>139.38423499999999</v>
      </c>
      <c r="F7" s="23" t="s">
        <v>102</v>
      </c>
      <c r="G7" s="23" t="s">
        <v>102</v>
      </c>
      <c r="H7" s="24">
        <v>14.709417800000001</v>
      </c>
      <c r="I7" s="24" t="s">
        <v>102</v>
      </c>
      <c r="J7" s="23">
        <v>14.709417800000001</v>
      </c>
      <c r="K7" s="23">
        <v>1.3346538333333335</v>
      </c>
      <c r="L7" s="23">
        <v>15.1673808</v>
      </c>
      <c r="M7" s="23">
        <v>7.1876306463636368</v>
      </c>
      <c r="N7" s="24" t="s">
        <v>102</v>
      </c>
      <c r="O7" s="23">
        <v>581.22713337999994</v>
      </c>
      <c r="P7" s="23">
        <v>119.20999999999998</v>
      </c>
      <c r="Q7" s="24">
        <v>47.093554844444441</v>
      </c>
      <c r="R7" s="23" t="s">
        <v>102</v>
      </c>
      <c r="S7" s="23" t="s">
        <v>102</v>
      </c>
      <c r="T7" s="23" t="s">
        <v>102</v>
      </c>
      <c r="U7" s="23">
        <v>1604.2362576840001</v>
      </c>
      <c r="V7" s="23">
        <v>20.708780859999997</v>
      </c>
      <c r="W7" s="24" t="s">
        <v>102</v>
      </c>
      <c r="X7" s="24">
        <v>17.992819999999998</v>
      </c>
      <c r="Y7" s="24">
        <v>12.440899999999999</v>
      </c>
      <c r="Z7" s="24">
        <v>2589.3746637218255</v>
      </c>
    </row>
    <row r="8" spans="1:26" s="17" customFormat="1" ht="19.5" customHeight="1" x14ac:dyDescent="0.25">
      <c r="A8" s="18" t="s">
        <v>139</v>
      </c>
      <c r="B8" s="19" t="s">
        <v>102</v>
      </c>
      <c r="C8" s="19" t="s">
        <v>102</v>
      </c>
      <c r="D8" s="19">
        <v>5.3380986842105269</v>
      </c>
      <c r="E8" s="19">
        <v>417.49560000000002</v>
      </c>
      <c r="F8" s="19" t="s">
        <v>102</v>
      </c>
      <c r="G8" s="19">
        <v>14.410577999999999</v>
      </c>
      <c r="H8" s="21">
        <v>38.1368607</v>
      </c>
      <c r="I8" s="21">
        <v>19.575141299999999</v>
      </c>
      <c r="J8" s="19">
        <v>18.561719400000001</v>
      </c>
      <c r="K8" s="19">
        <v>25.138660555555557</v>
      </c>
      <c r="L8" s="19">
        <v>30.334410700000006</v>
      </c>
      <c r="M8" s="19">
        <v>82.288958159999993</v>
      </c>
      <c r="N8" s="21" t="s">
        <v>102</v>
      </c>
      <c r="O8" s="19">
        <v>2503.1904</v>
      </c>
      <c r="P8" s="19">
        <v>22.790375111111111</v>
      </c>
      <c r="Q8" s="21" t="s">
        <v>102</v>
      </c>
      <c r="R8" s="19" t="s">
        <v>102</v>
      </c>
      <c r="S8" s="19" t="s">
        <v>102</v>
      </c>
      <c r="T8" s="19" t="s">
        <v>102</v>
      </c>
      <c r="U8" s="19">
        <v>914.7686405435087</v>
      </c>
      <c r="V8" s="19">
        <v>2.4897077999999997</v>
      </c>
      <c r="W8" s="21" t="s">
        <v>102</v>
      </c>
      <c r="X8" s="21">
        <v>9.5359999999999996</v>
      </c>
      <c r="Y8" s="21">
        <v>267.1309333333333</v>
      </c>
      <c r="Z8" s="21">
        <v>4333.0492235877191</v>
      </c>
    </row>
    <row r="9" spans="1:26" s="17" customFormat="1" ht="19.5" customHeight="1" x14ac:dyDescent="0.25">
      <c r="A9" s="22" t="s">
        <v>138</v>
      </c>
      <c r="B9" s="23" t="s">
        <v>102</v>
      </c>
      <c r="C9" s="23" t="s">
        <v>102</v>
      </c>
      <c r="D9" s="23">
        <v>71.150300000000001</v>
      </c>
      <c r="E9" s="23">
        <v>62.298850000000002</v>
      </c>
      <c r="F9" s="23" t="s">
        <v>102</v>
      </c>
      <c r="G9" s="23">
        <v>0.12316733333333332</v>
      </c>
      <c r="H9" s="24" t="s">
        <v>102</v>
      </c>
      <c r="I9" s="24" t="s">
        <v>102</v>
      </c>
      <c r="J9" s="23" t="s">
        <v>102</v>
      </c>
      <c r="K9" s="23">
        <v>0.42623161777777779</v>
      </c>
      <c r="L9" s="23">
        <v>15.927158333333336</v>
      </c>
      <c r="M9" s="23">
        <v>22.516510603636366</v>
      </c>
      <c r="N9" s="24" t="s">
        <v>102</v>
      </c>
      <c r="O9" s="23">
        <v>148.5368</v>
      </c>
      <c r="P9" s="23">
        <v>57.929082666666673</v>
      </c>
      <c r="Q9" s="24">
        <v>133.41585528888888</v>
      </c>
      <c r="R9" s="23">
        <v>18.33399</v>
      </c>
      <c r="S9" s="23" t="s">
        <v>102</v>
      </c>
      <c r="T9" s="23" t="s">
        <v>102</v>
      </c>
      <c r="U9" s="23">
        <v>358.50703139771923</v>
      </c>
      <c r="V9" s="23" t="s">
        <v>102</v>
      </c>
      <c r="W9" s="24" t="s">
        <v>102</v>
      </c>
      <c r="X9" s="24" t="s">
        <v>102</v>
      </c>
      <c r="Y9" s="24">
        <v>28.38509339285714</v>
      </c>
      <c r="Z9" s="24">
        <v>917.55007063421283</v>
      </c>
    </row>
    <row r="10" spans="1:26" s="17" customFormat="1" ht="19.5" customHeight="1" x14ac:dyDescent="0.25">
      <c r="A10" s="18" t="s">
        <v>137</v>
      </c>
      <c r="B10" s="19" t="s">
        <v>102</v>
      </c>
      <c r="C10" s="19">
        <v>0.4924292999999999</v>
      </c>
      <c r="D10" s="19">
        <v>189.73849999999999</v>
      </c>
      <c r="E10" s="19">
        <v>812.42695945229104</v>
      </c>
      <c r="F10" s="19" t="s">
        <v>102</v>
      </c>
      <c r="G10" s="19">
        <v>2060.8466399999998</v>
      </c>
      <c r="H10" s="21">
        <v>1.5727922000000001</v>
      </c>
      <c r="I10" s="21" t="s">
        <v>102</v>
      </c>
      <c r="J10" s="19">
        <v>1.5727922000000001</v>
      </c>
      <c r="K10" s="19">
        <v>113.86408897111112</v>
      </c>
      <c r="L10" s="19">
        <v>86.525013333333334</v>
      </c>
      <c r="M10" s="19">
        <v>144.29027725</v>
      </c>
      <c r="N10" s="21" t="s">
        <v>102</v>
      </c>
      <c r="O10" s="19">
        <v>1875.05463285</v>
      </c>
      <c r="P10" s="19">
        <v>987.04945183333348</v>
      </c>
      <c r="Q10" s="21">
        <v>4950.6483333333335</v>
      </c>
      <c r="R10" s="19">
        <v>15.454910227595388</v>
      </c>
      <c r="S10" s="19" t="s">
        <v>102</v>
      </c>
      <c r="T10" s="19" t="s">
        <v>102</v>
      </c>
      <c r="U10" s="19">
        <v>10409.306323264</v>
      </c>
      <c r="V10" s="19">
        <v>1.23251292</v>
      </c>
      <c r="W10" s="21">
        <v>933.88882271099999</v>
      </c>
      <c r="X10" s="21">
        <v>273.88625999999999</v>
      </c>
      <c r="Y10" s="21">
        <v>119.65278000000001</v>
      </c>
      <c r="Z10" s="21">
        <v>22975.930727645995</v>
      </c>
    </row>
    <row r="11" spans="1:26" s="17" customFormat="1" ht="19.5" customHeight="1" x14ac:dyDescent="0.25">
      <c r="A11" s="22" t="s">
        <v>136</v>
      </c>
      <c r="B11" s="23" t="s">
        <v>102</v>
      </c>
      <c r="C11" s="23" t="s">
        <v>102</v>
      </c>
      <c r="D11" s="23">
        <v>1.8722789473684212</v>
      </c>
      <c r="E11" s="23">
        <v>47.048999999999999</v>
      </c>
      <c r="F11" s="23" t="s">
        <v>102</v>
      </c>
      <c r="G11" s="23" t="s">
        <v>102</v>
      </c>
      <c r="H11" s="24" t="s">
        <v>102</v>
      </c>
      <c r="I11" s="24" t="s">
        <v>102</v>
      </c>
      <c r="J11" s="23" t="s">
        <v>102</v>
      </c>
      <c r="K11" s="23" t="s">
        <v>102</v>
      </c>
      <c r="L11" s="23">
        <v>4.0090932833333337</v>
      </c>
      <c r="M11" s="23">
        <v>4.9717788627272732</v>
      </c>
      <c r="N11" s="24" t="s">
        <v>102</v>
      </c>
      <c r="O11" s="23">
        <v>83.929657305551927</v>
      </c>
      <c r="P11" s="23">
        <v>1.8441599999999998</v>
      </c>
      <c r="Q11" s="24">
        <v>132.04151999999999</v>
      </c>
      <c r="R11" s="23" t="s">
        <v>102</v>
      </c>
      <c r="S11" s="23" t="s">
        <v>102</v>
      </c>
      <c r="T11" s="23" t="s">
        <v>102</v>
      </c>
      <c r="U11" s="23" t="s">
        <v>102</v>
      </c>
      <c r="V11" s="23" t="s">
        <v>102</v>
      </c>
      <c r="W11" s="24" t="s">
        <v>102</v>
      </c>
      <c r="X11" s="24" t="s">
        <v>102</v>
      </c>
      <c r="Y11" s="24" t="s">
        <v>102</v>
      </c>
      <c r="Z11" s="24">
        <v>275.71748839898095</v>
      </c>
    </row>
    <row r="12" spans="1:26" s="17" customFormat="1" ht="19.5" customHeight="1" x14ac:dyDescent="0.25">
      <c r="A12" s="18" t="s">
        <v>135</v>
      </c>
      <c r="B12" s="19">
        <v>98.919600000000003</v>
      </c>
      <c r="C12" s="19">
        <v>6.7946207999999997</v>
      </c>
      <c r="D12" s="19">
        <v>1512.0340019999999</v>
      </c>
      <c r="E12" s="19">
        <v>75.136499999999998</v>
      </c>
      <c r="F12" s="19" t="s">
        <v>102</v>
      </c>
      <c r="G12" s="19" t="s">
        <v>102</v>
      </c>
      <c r="H12" s="21" t="s">
        <v>102</v>
      </c>
      <c r="I12" s="21" t="s">
        <v>102</v>
      </c>
      <c r="J12" s="19" t="s">
        <v>102</v>
      </c>
      <c r="K12" s="19">
        <v>326.4069079211111</v>
      </c>
      <c r="L12" s="19">
        <v>104.93201550000001</v>
      </c>
      <c r="M12" s="19">
        <v>0.48863955303030304</v>
      </c>
      <c r="N12" s="21" t="s">
        <v>102</v>
      </c>
      <c r="O12" s="19">
        <v>146.60774016824672</v>
      </c>
      <c r="P12" s="19">
        <v>1204.5603810000002</v>
      </c>
      <c r="Q12" s="21">
        <v>7158.4872006666665</v>
      </c>
      <c r="R12" s="19" t="s">
        <v>102</v>
      </c>
      <c r="S12" s="19" t="s">
        <v>102</v>
      </c>
      <c r="T12" s="20">
        <v>4.554122448979591E-2</v>
      </c>
      <c r="U12" s="19">
        <v>4412.0283174586666</v>
      </c>
      <c r="V12" s="19" t="s">
        <v>102</v>
      </c>
      <c r="W12" s="21">
        <v>101.678449691</v>
      </c>
      <c r="X12" s="21">
        <v>191.22146000000001</v>
      </c>
      <c r="Y12" s="21">
        <v>133.50201714285714</v>
      </c>
      <c r="Z12" s="21">
        <v>15472.843393126066</v>
      </c>
    </row>
    <row r="13" spans="1:26" s="17" customFormat="1" ht="19.5" customHeight="1" x14ac:dyDescent="0.25">
      <c r="A13" s="14" t="s">
        <v>134</v>
      </c>
      <c r="B13" s="15">
        <v>5227.653800000001</v>
      </c>
      <c r="C13" s="15">
        <v>56.5953114</v>
      </c>
      <c r="D13" s="15">
        <v>653.73304360526311</v>
      </c>
      <c r="E13" s="15">
        <v>4048.8275814872145</v>
      </c>
      <c r="F13" s="15">
        <v>743.32016420000002</v>
      </c>
      <c r="G13" s="15">
        <v>1725.1555853333334</v>
      </c>
      <c r="H13" s="16">
        <v>1605.73186175</v>
      </c>
      <c r="I13" s="16">
        <v>802.64476434999983</v>
      </c>
      <c r="J13" s="15">
        <v>803.08709740000006</v>
      </c>
      <c r="K13" s="15">
        <v>5559.4758671577774</v>
      </c>
      <c r="L13" s="15">
        <v>2604.8163885833342</v>
      </c>
      <c r="M13" s="15">
        <v>916.14887260859189</v>
      </c>
      <c r="N13" s="16">
        <v>87.425979333333331</v>
      </c>
      <c r="O13" s="15">
        <v>1747.19622319</v>
      </c>
      <c r="P13" s="15">
        <v>9599.5538563492064</v>
      </c>
      <c r="Q13" s="16">
        <v>30241.355503266674</v>
      </c>
      <c r="R13" s="15">
        <v>778.97055075464129</v>
      </c>
      <c r="S13" s="15">
        <v>24.832129500000001</v>
      </c>
      <c r="T13" s="15">
        <v>1999.3396030612244</v>
      </c>
      <c r="U13" s="15">
        <v>11023.261311938282</v>
      </c>
      <c r="V13" s="15">
        <v>203.81703376000002</v>
      </c>
      <c r="W13" s="16">
        <v>3087.6682487039993</v>
      </c>
      <c r="X13" s="16">
        <v>2952.5307299999999</v>
      </c>
      <c r="Y13" s="16">
        <v>2311.3845192261902</v>
      </c>
      <c r="Z13" s="16">
        <v>87198.794165209067</v>
      </c>
    </row>
    <row r="14" spans="1:26" s="17" customFormat="1" ht="19.5" customHeight="1" x14ac:dyDescent="0.25">
      <c r="A14" s="22" t="s">
        <v>133</v>
      </c>
      <c r="B14" s="23">
        <v>401.16666666666663</v>
      </c>
      <c r="C14" s="23">
        <v>1.1339427</v>
      </c>
      <c r="D14" s="23">
        <v>365.94035450000001</v>
      </c>
      <c r="E14" s="23">
        <v>133.20602825121458</v>
      </c>
      <c r="F14" s="23" t="s">
        <v>102</v>
      </c>
      <c r="G14" s="23" t="s">
        <v>102</v>
      </c>
      <c r="H14" s="24" t="s">
        <v>102</v>
      </c>
      <c r="I14" s="24" t="s">
        <v>102</v>
      </c>
      <c r="J14" s="23" t="s">
        <v>102</v>
      </c>
      <c r="K14" s="23">
        <v>255.13489125999999</v>
      </c>
      <c r="L14" s="23">
        <v>120.0998750666667</v>
      </c>
      <c r="M14" s="23">
        <v>0.41971565818181822</v>
      </c>
      <c r="N14" s="24" t="s">
        <v>102</v>
      </c>
      <c r="O14" s="23">
        <v>422.62200000000001</v>
      </c>
      <c r="P14" s="23">
        <v>2805.940662</v>
      </c>
      <c r="Q14" s="24">
        <v>7817.7416759999996</v>
      </c>
      <c r="R14" s="23">
        <v>8.5111294164732794</v>
      </c>
      <c r="S14" s="23" t="s">
        <v>102</v>
      </c>
      <c r="T14" s="23" t="s">
        <v>102</v>
      </c>
      <c r="U14" s="23">
        <v>2745.0103308703506</v>
      </c>
      <c r="V14" s="23">
        <v>5.0166586899999999</v>
      </c>
      <c r="W14" s="24">
        <v>15.615498365999999</v>
      </c>
      <c r="X14" s="24">
        <v>109.06328000000001</v>
      </c>
      <c r="Y14" s="24" t="s">
        <v>102</v>
      </c>
      <c r="Z14" s="24">
        <v>15206.622709445553</v>
      </c>
    </row>
    <row r="15" spans="1:26" s="17" customFormat="1" ht="19.5" customHeight="1" x14ac:dyDescent="0.25">
      <c r="A15" s="18" t="s">
        <v>132</v>
      </c>
      <c r="B15" s="19">
        <v>131.16693333333333</v>
      </c>
      <c r="C15" s="19">
        <v>0.23492039999999997</v>
      </c>
      <c r="D15" s="19">
        <v>177.26445000000001</v>
      </c>
      <c r="E15" s="19">
        <v>64.610399999999998</v>
      </c>
      <c r="F15" s="19" t="s">
        <v>102</v>
      </c>
      <c r="G15" s="19" t="s">
        <v>102</v>
      </c>
      <c r="H15" s="21" t="s">
        <v>102</v>
      </c>
      <c r="I15" s="21" t="s">
        <v>102</v>
      </c>
      <c r="J15" s="19" t="s">
        <v>102</v>
      </c>
      <c r="K15" s="19">
        <v>100.01477742666668</v>
      </c>
      <c r="L15" s="19">
        <v>462.61569033333342</v>
      </c>
      <c r="M15" s="19">
        <v>1.6253694606060607</v>
      </c>
      <c r="N15" s="25" t="s">
        <v>102</v>
      </c>
      <c r="O15" s="19">
        <v>231.93537153</v>
      </c>
      <c r="P15" s="19">
        <v>2725.3879120000001</v>
      </c>
      <c r="Q15" s="21">
        <v>7226.8390950000003</v>
      </c>
      <c r="R15" s="19">
        <v>7.887142857142857</v>
      </c>
      <c r="S15" s="19" t="s">
        <v>102</v>
      </c>
      <c r="T15" s="19">
        <v>0.5464946938775509</v>
      </c>
      <c r="U15" s="19">
        <v>400.47680238526311</v>
      </c>
      <c r="V15" s="19">
        <v>5.8757468899999994</v>
      </c>
      <c r="W15" s="21">
        <v>52.066680873999999</v>
      </c>
      <c r="X15" s="21">
        <v>29.646540000000002</v>
      </c>
      <c r="Y15" s="21">
        <v>64.569599999999994</v>
      </c>
      <c r="Z15" s="21">
        <v>11682.763927184225</v>
      </c>
    </row>
    <row r="16" spans="1:26" s="17" customFormat="1" ht="19.5" customHeight="1" x14ac:dyDescent="0.25">
      <c r="A16" s="22" t="s">
        <v>131</v>
      </c>
      <c r="B16" s="23">
        <v>9.1799259259259269</v>
      </c>
      <c r="C16" s="23">
        <v>1.9923056999999997</v>
      </c>
      <c r="D16" s="23">
        <v>25.146499166666665</v>
      </c>
      <c r="E16" s="23">
        <v>395.25248400000004</v>
      </c>
      <c r="F16" s="23" t="s">
        <v>102</v>
      </c>
      <c r="G16" s="23" t="s">
        <v>102</v>
      </c>
      <c r="H16" s="24">
        <v>4.3515811666666657</v>
      </c>
      <c r="I16" s="24">
        <v>4.1367945666666666</v>
      </c>
      <c r="J16" s="23">
        <v>0.21478659999999999</v>
      </c>
      <c r="K16" s="23">
        <v>59.286960000000001</v>
      </c>
      <c r="L16" s="23">
        <v>435.97638036666672</v>
      </c>
      <c r="M16" s="23">
        <v>8.3675665775757579</v>
      </c>
      <c r="N16" s="24">
        <v>0.22674600000000003</v>
      </c>
      <c r="O16" s="23">
        <v>211.34319875</v>
      </c>
      <c r="P16" s="23">
        <v>436.97073320634928</v>
      </c>
      <c r="Q16" s="24">
        <v>3.1975866666666666</v>
      </c>
      <c r="R16" s="23">
        <v>192.46127999999999</v>
      </c>
      <c r="S16" s="23" t="s">
        <v>102</v>
      </c>
      <c r="T16" s="23">
        <v>2.3567583673469383</v>
      </c>
      <c r="U16" s="23">
        <v>498.36989067666661</v>
      </c>
      <c r="V16" s="23">
        <v>79.577538729999986</v>
      </c>
      <c r="W16" s="24">
        <v>312.825067386</v>
      </c>
      <c r="X16" s="24">
        <v>565.59104000000002</v>
      </c>
      <c r="Y16" s="24">
        <v>757.30927999999983</v>
      </c>
      <c r="Z16" s="24">
        <v>3999.7828226865322</v>
      </c>
    </row>
    <row r="17" spans="1:26" s="17" customFormat="1" ht="19.5" customHeight="1" x14ac:dyDescent="0.25">
      <c r="A17" s="18" t="s">
        <v>130</v>
      </c>
      <c r="B17" s="19">
        <v>3.6719703703703708</v>
      </c>
      <c r="C17" s="19" t="s">
        <v>102</v>
      </c>
      <c r="D17" s="19">
        <v>5.6117413333333328</v>
      </c>
      <c r="E17" s="19">
        <v>373.02349732199997</v>
      </c>
      <c r="F17" s="19" t="s">
        <v>102</v>
      </c>
      <c r="G17" s="19" t="s">
        <v>102</v>
      </c>
      <c r="H17" s="21" t="s">
        <v>102</v>
      </c>
      <c r="I17" s="21" t="s">
        <v>102</v>
      </c>
      <c r="J17" s="19" t="s">
        <v>102</v>
      </c>
      <c r="K17" s="19">
        <v>543.89444682999988</v>
      </c>
      <c r="L17" s="19">
        <v>112.17943333333332</v>
      </c>
      <c r="M17" s="19">
        <v>1.0328297078787878</v>
      </c>
      <c r="N17" s="21" t="s">
        <v>102</v>
      </c>
      <c r="O17" s="19">
        <v>105.30266025</v>
      </c>
      <c r="P17" s="19">
        <v>39.935543666666668</v>
      </c>
      <c r="Q17" s="21" t="s">
        <v>102</v>
      </c>
      <c r="R17" s="19">
        <v>21.750960237526449</v>
      </c>
      <c r="S17" s="19" t="s">
        <v>102</v>
      </c>
      <c r="T17" s="19" t="s">
        <v>102</v>
      </c>
      <c r="U17" s="19">
        <v>327.39433753333333</v>
      </c>
      <c r="V17" s="19">
        <v>6.5409269700000001</v>
      </c>
      <c r="W17" s="21" t="s">
        <v>102</v>
      </c>
      <c r="X17" s="21">
        <v>134.17204000000001</v>
      </c>
      <c r="Y17" s="21">
        <v>130.14097351190475</v>
      </c>
      <c r="Z17" s="21">
        <v>1804.6513610663471</v>
      </c>
    </row>
    <row r="18" spans="1:26" s="17" customFormat="1" ht="19.5" customHeight="1" x14ac:dyDescent="0.25">
      <c r="A18" s="22" t="s">
        <v>129</v>
      </c>
      <c r="B18" s="23">
        <v>5.5079555555555562</v>
      </c>
      <c r="C18" s="23">
        <v>5.0986739999999999</v>
      </c>
      <c r="D18" s="23">
        <v>5.6988573333333328</v>
      </c>
      <c r="E18" s="23">
        <v>170.13096375000001</v>
      </c>
      <c r="F18" s="23">
        <v>0.62207999999999997</v>
      </c>
      <c r="G18" s="23" t="s">
        <v>102</v>
      </c>
      <c r="H18" s="24" t="s">
        <v>102</v>
      </c>
      <c r="I18" s="24" t="s">
        <v>102</v>
      </c>
      <c r="J18" s="23" t="s">
        <v>102</v>
      </c>
      <c r="K18" s="23">
        <v>632.85023999999999</v>
      </c>
      <c r="L18" s="23">
        <v>231.97678581666671</v>
      </c>
      <c r="M18" s="23">
        <v>5.3400587784848481</v>
      </c>
      <c r="N18" s="24" t="s">
        <v>102</v>
      </c>
      <c r="O18" s="23">
        <v>41.970242079999998</v>
      </c>
      <c r="P18" s="23">
        <v>119.20025117460318</v>
      </c>
      <c r="Q18" s="24" t="s">
        <v>102</v>
      </c>
      <c r="R18" s="23">
        <v>37.781631177291651</v>
      </c>
      <c r="S18" s="23" t="s">
        <v>102</v>
      </c>
      <c r="T18" s="23">
        <v>11.388</v>
      </c>
      <c r="U18" s="23">
        <v>298.042536176</v>
      </c>
      <c r="V18" s="23" t="s">
        <v>102</v>
      </c>
      <c r="W18" s="24" t="s">
        <v>102</v>
      </c>
      <c r="X18" s="24">
        <v>113.06064000000001</v>
      </c>
      <c r="Y18" s="24">
        <v>152.19450000000001</v>
      </c>
      <c r="Z18" s="24">
        <v>1830.8634158419352</v>
      </c>
    </row>
    <row r="19" spans="1:26" s="17" customFormat="1" ht="19.5" customHeight="1" x14ac:dyDescent="0.25">
      <c r="A19" s="18" t="s">
        <v>128</v>
      </c>
      <c r="B19" s="19" t="s">
        <v>102</v>
      </c>
      <c r="C19" s="19">
        <v>0.30268589999999995</v>
      </c>
      <c r="D19" s="19">
        <v>5.2820004385964916</v>
      </c>
      <c r="E19" s="19">
        <v>367.87345459200003</v>
      </c>
      <c r="F19" s="19" t="s">
        <v>102</v>
      </c>
      <c r="G19" s="19" t="s">
        <v>102</v>
      </c>
      <c r="H19" s="21">
        <v>1.6419236166666664</v>
      </c>
      <c r="I19" s="21">
        <v>1.6419236166666664</v>
      </c>
      <c r="J19" s="19" t="s">
        <v>102</v>
      </c>
      <c r="K19" s="19">
        <v>1342.7406563511113</v>
      </c>
      <c r="L19" s="19">
        <v>125.17381265000002</v>
      </c>
      <c r="M19" s="19">
        <v>1.6335991793939395</v>
      </c>
      <c r="N19" s="26">
        <v>0.41990000000000005</v>
      </c>
      <c r="O19" s="19">
        <v>145.76739658</v>
      </c>
      <c r="P19" s="19">
        <v>60.055422476190479</v>
      </c>
      <c r="Q19" s="21" t="s">
        <v>102</v>
      </c>
      <c r="R19" s="19">
        <v>112.06009416490343</v>
      </c>
      <c r="S19" s="19" t="s">
        <v>102</v>
      </c>
      <c r="T19" s="19">
        <v>1738.18335</v>
      </c>
      <c r="U19" s="19">
        <v>1321.8708477333334</v>
      </c>
      <c r="V19" s="19">
        <v>25.479771019999994</v>
      </c>
      <c r="W19" s="21">
        <v>808.20060008999997</v>
      </c>
      <c r="X19" s="21">
        <v>485.04581999999999</v>
      </c>
      <c r="Y19" s="21">
        <v>835.89192994047607</v>
      </c>
      <c r="Z19" s="21">
        <v>7377.6232647326724</v>
      </c>
    </row>
    <row r="20" spans="1:26" s="17" customFormat="1" ht="19.5" customHeight="1" x14ac:dyDescent="0.25">
      <c r="A20" s="22" t="s">
        <v>127</v>
      </c>
      <c r="B20" s="23">
        <v>6.4259481481481489</v>
      </c>
      <c r="C20" s="23">
        <v>25.656018299999996</v>
      </c>
      <c r="D20" s="23">
        <v>29.737500000000001</v>
      </c>
      <c r="E20" s="23">
        <v>83.000662571999996</v>
      </c>
      <c r="F20" s="23" t="s">
        <v>102</v>
      </c>
      <c r="G20" s="23" t="s">
        <v>102</v>
      </c>
      <c r="H20" s="24" t="s">
        <v>102</v>
      </c>
      <c r="I20" s="24" t="s">
        <v>102</v>
      </c>
      <c r="J20" s="23" t="s">
        <v>102</v>
      </c>
      <c r="K20" s="23">
        <v>1832.5948876799998</v>
      </c>
      <c r="L20" s="23">
        <v>100.82801348333335</v>
      </c>
      <c r="M20" s="23">
        <v>238.9863225</v>
      </c>
      <c r="N20" s="24" t="s">
        <v>102</v>
      </c>
      <c r="O20" s="23">
        <v>179.59725</v>
      </c>
      <c r="P20" s="23">
        <v>80.500623492063497</v>
      </c>
      <c r="Q20" s="24">
        <v>10.826652266666665</v>
      </c>
      <c r="R20" s="23">
        <v>22.038840593611358</v>
      </c>
      <c r="S20" s="23" t="s">
        <v>102</v>
      </c>
      <c r="T20" s="23" t="s">
        <v>102</v>
      </c>
      <c r="U20" s="23">
        <v>558.74252076333335</v>
      </c>
      <c r="V20" s="23">
        <v>4.0466589199999996</v>
      </c>
      <c r="W20" s="24" t="s">
        <v>102</v>
      </c>
      <c r="X20" s="24">
        <v>123.00095</v>
      </c>
      <c r="Y20" s="24">
        <v>86.408000000000001</v>
      </c>
      <c r="Z20" s="24">
        <v>3382.3908487191561</v>
      </c>
    </row>
    <row r="21" spans="1:26" s="17" customFormat="1" ht="19.5" customHeight="1" x14ac:dyDescent="0.25">
      <c r="A21" s="18" t="s">
        <v>126</v>
      </c>
      <c r="B21" s="19" t="s">
        <v>102</v>
      </c>
      <c r="C21" s="19">
        <v>5.1360000000000001</v>
      </c>
      <c r="D21" s="19">
        <v>39.051640833333337</v>
      </c>
      <c r="E21" s="19" t="s">
        <v>102</v>
      </c>
      <c r="F21" s="19" t="s">
        <v>102</v>
      </c>
      <c r="G21" s="19" t="s">
        <v>102</v>
      </c>
      <c r="H21" s="21" t="s">
        <v>102</v>
      </c>
      <c r="I21" s="21" t="s">
        <v>102</v>
      </c>
      <c r="J21" s="19" t="s">
        <v>102</v>
      </c>
      <c r="K21" s="19">
        <v>219.43306316555558</v>
      </c>
      <c r="L21" s="19">
        <v>14.998832533333335</v>
      </c>
      <c r="M21" s="19">
        <v>277.95694117647065</v>
      </c>
      <c r="N21" s="21" t="s">
        <v>102</v>
      </c>
      <c r="O21" s="19">
        <v>50.396829359999998</v>
      </c>
      <c r="P21" s="19">
        <v>767.82937500000003</v>
      </c>
      <c r="Q21" s="21" t="s">
        <v>102</v>
      </c>
      <c r="R21" s="19" t="s">
        <v>102</v>
      </c>
      <c r="S21" s="19" t="s">
        <v>102</v>
      </c>
      <c r="T21" s="19" t="s">
        <v>102</v>
      </c>
      <c r="U21" s="19" t="s">
        <v>102</v>
      </c>
      <c r="V21" s="19" t="s">
        <v>102</v>
      </c>
      <c r="W21" s="21">
        <v>13.928373536999999</v>
      </c>
      <c r="X21" s="21">
        <v>442.82306</v>
      </c>
      <c r="Y21" s="21">
        <v>82.389145059523813</v>
      </c>
      <c r="Z21" s="21">
        <v>1913.9432606652167</v>
      </c>
    </row>
    <row r="22" spans="1:26" s="17" customFormat="1" ht="19.5" customHeight="1" x14ac:dyDescent="0.25">
      <c r="A22" s="22" t="s">
        <v>125</v>
      </c>
      <c r="B22" s="23">
        <v>4670.5343999999996</v>
      </c>
      <c r="C22" s="23">
        <v>17.040764399999997</v>
      </c>
      <c r="D22" s="23" t="s">
        <v>102</v>
      </c>
      <c r="E22" s="23">
        <v>2461.7300909999999</v>
      </c>
      <c r="F22" s="23">
        <v>742.69808420000004</v>
      </c>
      <c r="G22" s="23">
        <v>1725.1555853333334</v>
      </c>
      <c r="H22" s="24">
        <v>1599.7383569666667</v>
      </c>
      <c r="I22" s="24">
        <v>796.86604616666659</v>
      </c>
      <c r="J22" s="23">
        <v>802.87231080000004</v>
      </c>
      <c r="K22" s="23">
        <v>573.52594444444458</v>
      </c>
      <c r="L22" s="23">
        <v>1000.967565</v>
      </c>
      <c r="M22" s="23">
        <v>380.78646957000007</v>
      </c>
      <c r="N22" s="24">
        <v>86.779333333333341</v>
      </c>
      <c r="O22" s="23">
        <v>358.26127464000001</v>
      </c>
      <c r="P22" s="23">
        <v>2563.7333333333336</v>
      </c>
      <c r="Q22" s="24">
        <v>15182.750493333335</v>
      </c>
      <c r="R22" s="23">
        <v>376.47947230769228</v>
      </c>
      <c r="S22" s="23">
        <v>24.832129500000001</v>
      </c>
      <c r="T22" s="23">
        <v>246.86500000000001</v>
      </c>
      <c r="U22" s="23">
        <v>4873.3540457999998</v>
      </c>
      <c r="V22" s="23">
        <v>77.279732539999998</v>
      </c>
      <c r="W22" s="24">
        <v>1885.0320284510001</v>
      </c>
      <c r="X22" s="24">
        <v>950.12735999999995</v>
      </c>
      <c r="Y22" s="24">
        <v>202.4810907142857</v>
      </c>
      <c r="Z22" s="24">
        <v>40000.152554867425</v>
      </c>
    </row>
    <row r="23" spans="1:26" s="17" customFormat="1" ht="19.5" customHeight="1" x14ac:dyDescent="0.25">
      <c r="A23" s="14" t="s">
        <v>124</v>
      </c>
      <c r="B23" s="15">
        <v>544.18326666666667</v>
      </c>
      <c r="C23" s="15">
        <v>2563.0988517999999</v>
      </c>
      <c r="D23" s="15">
        <v>78.278204385964926</v>
      </c>
      <c r="E23" s="15">
        <v>5964.3026959999997</v>
      </c>
      <c r="F23" s="15">
        <v>5433.4030997999998</v>
      </c>
      <c r="G23" s="15">
        <v>125.92135183333333</v>
      </c>
      <c r="H23" s="16">
        <v>22424.818924374998</v>
      </c>
      <c r="I23" s="16">
        <v>18695.763261174998</v>
      </c>
      <c r="J23" s="15">
        <v>3729.0556632000003</v>
      </c>
      <c r="K23" s="15">
        <v>43205.219342019998</v>
      </c>
      <c r="L23" s="15">
        <v>3580.2111573333336</v>
      </c>
      <c r="M23" s="15">
        <v>12077.140672214064</v>
      </c>
      <c r="N23" s="27">
        <v>0.35271600000000009</v>
      </c>
      <c r="O23" s="15">
        <v>987.28475034571431</v>
      </c>
      <c r="P23" s="15">
        <v>15001.462498000001</v>
      </c>
      <c r="Q23" s="16">
        <v>28795.671679166669</v>
      </c>
      <c r="R23" s="15">
        <v>5561.2846100866318</v>
      </c>
      <c r="S23" s="15">
        <v>818.50561607700001</v>
      </c>
      <c r="T23" s="15">
        <v>623.16301408163258</v>
      </c>
      <c r="U23" s="15">
        <v>31067.678188612663</v>
      </c>
      <c r="V23" s="15">
        <v>4932.9528607299999</v>
      </c>
      <c r="W23" s="16">
        <v>17318.603511898</v>
      </c>
      <c r="X23" s="16">
        <v>21597.054130000004</v>
      </c>
      <c r="Y23" s="16">
        <v>6302.774981119047</v>
      </c>
      <c r="Z23" s="16">
        <v>229003.3661225457</v>
      </c>
    </row>
    <row r="24" spans="1:26" s="17" customFormat="1" ht="19.5" customHeight="1" x14ac:dyDescent="0.25">
      <c r="A24" s="18" t="s">
        <v>123</v>
      </c>
      <c r="B24" s="19">
        <v>473.94739999999996</v>
      </c>
      <c r="C24" s="19">
        <v>57.334130699999996</v>
      </c>
      <c r="D24" s="19">
        <v>14.076599999999999</v>
      </c>
      <c r="E24" s="19">
        <v>2243.1608999999999</v>
      </c>
      <c r="F24" s="19">
        <v>3882.5632511999997</v>
      </c>
      <c r="G24" s="19" t="s">
        <v>102</v>
      </c>
      <c r="H24" s="21">
        <v>14084.689278725</v>
      </c>
      <c r="I24" s="21">
        <v>13963.632779525</v>
      </c>
      <c r="J24" s="19">
        <v>121.0564992</v>
      </c>
      <c r="K24" s="19">
        <v>8016.7026219799991</v>
      </c>
      <c r="L24" s="19">
        <v>2581.0114531666663</v>
      </c>
      <c r="M24" s="19">
        <v>614.24225784313728</v>
      </c>
      <c r="N24" s="21" t="s">
        <v>102</v>
      </c>
      <c r="O24" s="19">
        <v>215.39391509999999</v>
      </c>
      <c r="P24" s="19">
        <v>9436.9133483333335</v>
      </c>
      <c r="Q24" s="21">
        <v>18727.264148333332</v>
      </c>
      <c r="R24" s="19">
        <v>1940.9023349999998</v>
      </c>
      <c r="S24" s="19">
        <v>362.21523651450002</v>
      </c>
      <c r="T24" s="19">
        <v>57.211799999999997</v>
      </c>
      <c r="U24" s="19">
        <v>12639.498363417999</v>
      </c>
      <c r="V24" s="19">
        <v>3290.3327835899995</v>
      </c>
      <c r="W24" s="21">
        <v>6439.2106182559992</v>
      </c>
      <c r="X24" s="21">
        <v>14180.81502</v>
      </c>
      <c r="Y24" s="21">
        <v>1355.7775524999997</v>
      </c>
      <c r="Z24" s="21">
        <v>100613.26301465995</v>
      </c>
    </row>
    <row r="25" spans="1:26" s="17" customFormat="1" ht="19.5" customHeight="1" x14ac:dyDescent="0.25">
      <c r="A25" s="22" t="s">
        <v>122</v>
      </c>
      <c r="B25" s="23" t="s">
        <v>102</v>
      </c>
      <c r="C25" s="28">
        <v>1.3553099999999998E-2</v>
      </c>
      <c r="D25" s="23">
        <v>0.52592105263157896</v>
      </c>
      <c r="E25" s="23">
        <v>571.54159000000004</v>
      </c>
      <c r="F25" s="23">
        <v>16.599882000000001</v>
      </c>
      <c r="G25" s="23">
        <v>125.92135183333333</v>
      </c>
      <c r="H25" s="24">
        <v>5154.4653203999997</v>
      </c>
      <c r="I25" s="24">
        <v>1547.0758731999997</v>
      </c>
      <c r="J25" s="23">
        <v>3607.3894472000002</v>
      </c>
      <c r="K25" s="23">
        <v>178.81518893000001</v>
      </c>
      <c r="L25" s="23">
        <v>44.939385333333334</v>
      </c>
      <c r="M25" s="23">
        <v>19.034310841515154</v>
      </c>
      <c r="N25" s="24" t="s">
        <v>102</v>
      </c>
      <c r="O25" s="23">
        <v>33.336488000000003</v>
      </c>
      <c r="P25" s="23">
        <v>49.705604166666674</v>
      </c>
      <c r="Q25" s="24" t="s">
        <v>102</v>
      </c>
      <c r="R25" s="23">
        <v>496.83645000000007</v>
      </c>
      <c r="S25" s="23" t="s">
        <v>102</v>
      </c>
      <c r="T25" s="23">
        <v>12.702206530612242</v>
      </c>
      <c r="U25" s="23">
        <v>1070.998556</v>
      </c>
      <c r="V25" s="23">
        <v>153.25425862999998</v>
      </c>
      <c r="W25" s="24">
        <v>801.79585900699999</v>
      </c>
      <c r="X25" s="24">
        <v>431.97129999999999</v>
      </c>
      <c r="Y25" s="24">
        <v>1137.0679593333332</v>
      </c>
      <c r="Z25" s="24">
        <v>10299.525185158427</v>
      </c>
    </row>
    <row r="26" spans="1:26" s="17" customFormat="1" ht="19.5" customHeight="1" x14ac:dyDescent="0.25">
      <c r="A26" s="18" t="s">
        <v>121</v>
      </c>
      <c r="B26" s="19" t="s">
        <v>102</v>
      </c>
      <c r="C26" s="19" t="s">
        <v>102</v>
      </c>
      <c r="D26" s="19">
        <v>1.056</v>
      </c>
      <c r="E26" s="19">
        <v>90.878826000000004</v>
      </c>
      <c r="F26" s="19" t="s">
        <v>102</v>
      </c>
      <c r="G26" s="19" t="s">
        <v>102</v>
      </c>
      <c r="H26" s="21">
        <v>206.25332704166667</v>
      </c>
      <c r="I26" s="21">
        <v>206.25332704166667</v>
      </c>
      <c r="J26" s="19" t="s">
        <v>102</v>
      </c>
      <c r="K26" s="19">
        <v>276.79079060999999</v>
      </c>
      <c r="L26" s="19">
        <v>6.7050000000000001</v>
      </c>
      <c r="M26" s="19">
        <v>121.98048</v>
      </c>
      <c r="N26" s="21" t="s">
        <v>102</v>
      </c>
      <c r="O26" s="19">
        <v>188.83041428571426</v>
      </c>
      <c r="P26" s="19">
        <v>7.3712499999999999</v>
      </c>
      <c r="Q26" s="21" t="s">
        <v>102</v>
      </c>
      <c r="R26" s="19">
        <v>403.85082508663231</v>
      </c>
      <c r="S26" s="19" t="s">
        <v>102</v>
      </c>
      <c r="T26" s="19">
        <v>0.652757551020408</v>
      </c>
      <c r="U26" s="19">
        <v>643.60179866666658</v>
      </c>
      <c r="V26" s="19">
        <v>89.041151939999992</v>
      </c>
      <c r="W26" s="21">
        <v>435.00993446299998</v>
      </c>
      <c r="X26" s="21">
        <v>974.83721000000003</v>
      </c>
      <c r="Y26" s="21">
        <v>15.657082619047618</v>
      </c>
      <c r="Z26" s="21">
        <v>3462.5168482637478</v>
      </c>
    </row>
    <row r="27" spans="1:26" s="17" customFormat="1" ht="19.5" customHeight="1" x14ac:dyDescent="0.25">
      <c r="A27" s="22" t="s">
        <v>120</v>
      </c>
      <c r="B27" s="23">
        <v>70.235866666666666</v>
      </c>
      <c r="C27" s="23">
        <v>2505.7511679999998</v>
      </c>
      <c r="D27" s="23">
        <v>62.619683333333334</v>
      </c>
      <c r="E27" s="23">
        <v>3058.72138</v>
      </c>
      <c r="F27" s="23">
        <v>1534.2399665999997</v>
      </c>
      <c r="G27" s="23" t="s">
        <v>102</v>
      </c>
      <c r="H27" s="24">
        <v>2979.4109982083337</v>
      </c>
      <c r="I27" s="24">
        <v>2978.8012814083331</v>
      </c>
      <c r="J27" s="23">
        <v>0.60971680000000006</v>
      </c>
      <c r="K27" s="23">
        <v>34732.910740500003</v>
      </c>
      <c r="L27" s="23">
        <v>947.55531883333344</v>
      </c>
      <c r="M27" s="23">
        <v>11321.883623529413</v>
      </c>
      <c r="N27" s="29">
        <v>0.35271600000000009</v>
      </c>
      <c r="O27" s="23">
        <v>549.72393296000007</v>
      </c>
      <c r="P27" s="23">
        <v>5507.4722954999997</v>
      </c>
      <c r="Q27" s="24">
        <v>10068.407530833334</v>
      </c>
      <c r="R27" s="23">
        <v>2719.6950000000002</v>
      </c>
      <c r="S27" s="23">
        <v>456.29037956249999</v>
      </c>
      <c r="T27" s="23">
        <v>552.59625000000005</v>
      </c>
      <c r="U27" s="23">
        <v>16713.579470527999</v>
      </c>
      <c r="V27" s="23">
        <v>1400.3246665699999</v>
      </c>
      <c r="W27" s="24">
        <v>9642.5871001719988</v>
      </c>
      <c r="X27" s="24">
        <v>6009.4305999999997</v>
      </c>
      <c r="Y27" s="24">
        <v>3794.272386666667</v>
      </c>
      <c r="Z27" s="24">
        <v>114628.06107446359</v>
      </c>
    </row>
    <row r="28" spans="1:26" s="17" customFormat="1" ht="19.5" customHeight="1" x14ac:dyDescent="0.25">
      <c r="A28" s="14" t="s">
        <v>119</v>
      </c>
      <c r="B28" s="15">
        <v>8.2619333333333334</v>
      </c>
      <c r="C28" s="15">
        <v>40.161768299999999</v>
      </c>
      <c r="D28" s="15">
        <v>15955.7440984</v>
      </c>
      <c r="E28" s="15">
        <v>2005.4416054999999</v>
      </c>
      <c r="F28" s="15">
        <v>3151.2530617999996</v>
      </c>
      <c r="G28" s="15" t="s">
        <v>102</v>
      </c>
      <c r="H28" s="16">
        <v>554.41576666666663</v>
      </c>
      <c r="I28" s="16">
        <v>554.41576666666663</v>
      </c>
      <c r="J28" s="15" t="s">
        <v>102</v>
      </c>
      <c r="K28" s="15">
        <v>4265.5047676266668</v>
      </c>
      <c r="L28" s="15">
        <v>4161.1440574999997</v>
      </c>
      <c r="M28" s="15">
        <v>863.61738391900167</v>
      </c>
      <c r="N28" s="16" t="s">
        <v>102</v>
      </c>
      <c r="O28" s="15">
        <v>2313.4182301637661</v>
      </c>
      <c r="P28" s="15">
        <v>30103.379473166668</v>
      </c>
      <c r="Q28" s="16">
        <v>107017.75708533335</v>
      </c>
      <c r="R28" s="15">
        <v>1257.5456076324315</v>
      </c>
      <c r="S28" s="15">
        <v>6808.6401067197512</v>
      </c>
      <c r="T28" s="15">
        <v>1758.4676846938773</v>
      </c>
      <c r="U28" s="15">
        <v>16532.185204942136</v>
      </c>
      <c r="V28" s="15">
        <v>18515.641031089999</v>
      </c>
      <c r="W28" s="16">
        <v>48264.271688658999</v>
      </c>
      <c r="X28" s="16">
        <v>19471.10888</v>
      </c>
      <c r="Y28" s="16">
        <v>2925.2495039880951</v>
      </c>
      <c r="Z28" s="16">
        <v>285973.20893943473</v>
      </c>
    </row>
    <row r="29" spans="1:26" s="17" customFormat="1" ht="19.5" customHeight="1" x14ac:dyDescent="0.25">
      <c r="A29" s="18" t="s">
        <v>118</v>
      </c>
      <c r="B29" s="19">
        <v>8.2619333333333334</v>
      </c>
      <c r="C29" s="19">
        <v>25.8</v>
      </c>
      <c r="D29" s="19">
        <v>278.03750000000002</v>
      </c>
      <c r="E29" s="19">
        <v>473</v>
      </c>
      <c r="F29" s="19">
        <v>2130.96</v>
      </c>
      <c r="G29" s="19" t="s">
        <v>102</v>
      </c>
      <c r="H29" s="21">
        <v>554.41576666666663</v>
      </c>
      <c r="I29" s="21">
        <v>554.41576666666663</v>
      </c>
      <c r="J29" s="19" t="s">
        <v>102</v>
      </c>
      <c r="K29" s="19">
        <v>4180.8754936666674</v>
      </c>
      <c r="L29" s="19">
        <v>3278.9822999999997</v>
      </c>
      <c r="M29" s="19">
        <v>482.63078235294114</v>
      </c>
      <c r="N29" s="21" t="s">
        <v>102</v>
      </c>
      <c r="O29" s="19">
        <v>1597.543416</v>
      </c>
      <c r="P29" s="19">
        <v>20707.631333333331</v>
      </c>
      <c r="Q29" s="21">
        <v>52123.029750000002</v>
      </c>
      <c r="R29" s="19">
        <v>627.46956521739139</v>
      </c>
      <c r="S29" s="19">
        <v>3021.5392000000006</v>
      </c>
      <c r="T29" s="19">
        <v>222.42080000000001</v>
      </c>
      <c r="U29" s="19">
        <v>6628.13059428</v>
      </c>
      <c r="V29" s="19">
        <v>5760.2959465099993</v>
      </c>
      <c r="W29" s="21">
        <v>26823.340470497998</v>
      </c>
      <c r="X29" s="21">
        <v>7189.7996800000001</v>
      </c>
      <c r="Y29" s="21">
        <v>1208.4837399999999</v>
      </c>
      <c r="Z29" s="21">
        <v>137322.64827185831</v>
      </c>
    </row>
    <row r="30" spans="1:26" s="17" customFormat="1" ht="19.5" customHeight="1" x14ac:dyDescent="0.25">
      <c r="A30" s="22" t="s">
        <v>117</v>
      </c>
      <c r="B30" s="23" t="s">
        <v>102</v>
      </c>
      <c r="C30" s="23">
        <v>0.37045139999999999</v>
      </c>
      <c r="D30" s="23">
        <v>2044.0312256</v>
      </c>
      <c r="E30" s="23">
        <v>1099.7488800000001</v>
      </c>
      <c r="F30" s="23">
        <v>122.61874999999999</v>
      </c>
      <c r="G30" s="23" t="s">
        <v>102</v>
      </c>
      <c r="H30" s="24" t="s">
        <v>102</v>
      </c>
      <c r="I30" s="24" t="s">
        <v>102</v>
      </c>
      <c r="J30" s="23" t="s">
        <v>102</v>
      </c>
      <c r="K30" s="23">
        <v>20.527726364444447</v>
      </c>
      <c r="L30" s="23">
        <v>477.70313149999993</v>
      </c>
      <c r="M30" s="23">
        <v>34.755131156060607</v>
      </c>
      <c r="N30" s="24" t="s">
        <v>102</v>
      </c>
      <c r="O30" s="23">
        <v>203.20442455616879</v>
      </c>
      <c r="P30" s="23">
        <v>3455.8624251666665</v>
      </c>
      <c r="Q30" s="24">
        <v>5940.2600833333327</v>
      </c>
      <c r="R30" s="23">
        <v>379.29760000000005</v>
      </c>
      <c r="S30" s="23">
        <v>223.59263270625001</v>
      </c>
      <c r="T30" s="23">
        <v>209.69836326530609</v>
      </c>
      <c r="U30" s="23">
        <v>2330.8273474426665</v>
      </c>
      <c r="V30" s="23">
        <v>8003.214917190001</v>
      </c>
      <c r="W30" s="24">
        <v>11530.262715218001</v>
      </c>
      <c r="X30" s="24">
        <v>5907.6571999999987</v>
      </c>
      <c r="Y30" s="24">
        <v>696.45977380952365</v>
      </c>
      <c r="Z30" s="24">
        <v>42680.092778708422</v>
      </c>
    </row>
    <row r="31" spans="1:26" s="17" customFormat="1" ht="19.5" customHeight="1" x14ac:dyDescent="0.25">
      <c r="A31" s="18" t="s">
        <v>116</v>
      </c>
      <c r="B31" s="19" t="s">
        <v>102</v>
      </c>
      <c r="C31" s="19">
        <v>13.991316899999999</v>
      </c>
      <c r="D31" s="19">
        <v>13633.675372799999</v>
      </c>
      <c r="E31" s="19">
        <v>432.69272549999999</v>
      </c>
      <c r="F31" s="19">
        <v>897.67431179999994</v>
      </c>
      <c r="G31" s="19" t="s">
        <v>102</v>
      </c>
      <c r="H31" s="21" t="s">
        <v>102</v>
      </c>
      <c r="I31" s="21" t="s">
        <v>102</v>
      </c>
      <c r="J31" s="19" t="s">
        <v>102</v>
      </c>
      <c r="K31" s="19">
        <v>64.101547595555559</v>
      </c>
      <c r="L31" s="19">
        <v>404.45862600000004</v>
      </c>
      <c r="M31" s="19">
        <v>346.23147041000004</v>
      </c>
      <c r="N31" s="21" t="s">
        <v>102</v>
      </c>
      <c r="O31" s="19">
        <v>512.67038960759726</v>
      </c>
      <c r="P31" s="19">
        <v>5939.885714666666</v>
      </c>
      <c r="Q31" s="21">
        <v>48954.467252000002</v>
      </c>
      <c r="R31" s="19">
        <v>250.77844241503996</v>
      </c>
      <c r="S31" s="19">
        <v>3563.5082740135003</v>
      </c>
      <c r="T31" s="19">
        <v>1326.3485214285713</v>
      </c>
      <c r="U31" s="19">
        <v>7573.2272632194727</v>
      </c>
      <c r="V31" s="19">
        <v>4752.1301673899998</v>
      </c>
      <c r="W31" s="21">
        <v>9910.6685029429991</v>
      </c>
      <c r="X31" s="21">
        <v>6373.652</v>
      </c>
      <c r="Y31" s="21">
        <v>1020.3059901785714</v>
      </c>
      <c r="Z31" s="21">
        <v>105970.46788886796</v>
      </c>
    </row>
    <row r="32" spans="1:26" s="17" customFormat="1" ht="19.5" customHeight="1" x14ac:dyDescent="0.25">
      <c r="A32" s="14" t="s">
        <v>115</v>
      </c>
      <c r="B32" s="15">
        <v>17287.690866666668</v>
      </c>
      <c r="C32" s="15">
        <v>26.446615799999996</v>
      </c>
      <c r="D32" s="15">
        <v>1072.6637405000001</v>
      </c>
      <c r="E32" s="15">
        <v>642.11954736363623</v>
      </c>
      <c r="F32" s="15">
        <v>260.02711999999997</v>
      </c>
      <c r="G32" s="15">
        <v>5.9736156666666673</v>
      </c>
      <c r="H32" s="16">
        <v>226.52625844166667</v>
      </c>
      <c r="I32" s="16">
        <v>180.15313864166666</v>
      </c>
      <c r="J32" s="15">
        <v>46.373119800000005</v>
      </c>
      <c r="K32" s="15">
        <v>14952.716072140001</v>
      </c>
      <c r="L32" s="15">
        <v>2713.4447661666663</v>
      </c>
      <c r="M32" s="15">
        <v>185.13255631415328</v>
      </c>
      <c r="N32" s="16">
        <v>0.57946200000000014</v>
      </c>
      <c r="O32" s="15">
        <v>659.94104111870126</v>
      </c>
      <c r="P32" s="15">
        <v>60187.045156499997</v>
      </c>
      <c r="Q32" s="16">
        <v>147296.0836825</v>
      </c>
      <c r="R32" s="15">
        <v>3211.5597186304353</v>
      </c>
      <c r="S32" s="15">
        <v>274.63093620524995</v>
      </c>
      <c r="T32" s="15">
        <v>16.011535510204077</v>
      </c>
      <c r="U32" s="15">
        <v>53994.421147897992</v>
      </c>
      <c r="V32" s="15">
        <v>4066.8311261200001</v>
      </c>
      <c r="W32" s="16">
        <v>11107.272577596001</v>
      </c>
      <c r="X32" s="16">
        <v>6444.0152400000006</v>
      </c>
      <c r="Y32" s="16">
        <v>1880.7388258214287</v>
      </c>
      <c r="Z32" s="16">
        <v>326511.87160895945</v>
      </c>
    </row>
    <row r="33" spans="1:26" s="17" customFormat="1" ht="19.5" customHeight="1" x14ac:dyDescent="0.25">
      <c r="A33" s="22" t="s">
        <v>114</v>
      </c>
      <c r="B33" s="23">
        <v>388.22813333333329</v>
      </c>
      <c r="C33" s="23">
        <v>13.480816799999999</v>
      </c>
      <c r="D33" s="23">
        <v>87.292000000000002</v>
      </c>
      <c r="E33" s="23">
        <v>25.532</v>
      </c>
      <c r="F33" s="23" t="s">
        <v>102</v>
      </c>
      <c r="G33" s="23" t="s">
        <v>102</v>
      </c>
      <c r="H33" s="24">
        <v>2.8467117249999996</v>
      </c>
      <c r="I33" s="24">
        <v>2.8467117249999996</v>
      </c>
      <c r="J33" s="23" t="s">
        <v>102</v>
      </c>
      <c r="K33" s="23">
        <v>5061.7608526100003</v>
      </c>
      <c r="L33" s="23">
        <v>164.85850149999999</v>
      </c>
      <c r="M33" s="23">
        <v>22.12559896121212</v>
      </c>
      <c r="N33" s="24" t="s">
        <v>102</v>
      </c>
      <c r="O33" s="23">
        <v>364.80851157000001</v>
      </c>
      <c r="P33" s="23">
        <v>12947.629632000002</v>
      </c>
      <c r="Q33" s="24">
        <v>29731.199999999997</v>
      </c>
      <c r="R33" s="23">
        <v>4.5182391304347833</v>
      </c>
      <c r="S33" s="23">
        <v>100.10521182825001</v>
      </c>
      <c r="T33" s="23">
        <v>0.2049355102040816</v>
      </c>
      <c r="U33" s="23">
        <v>15252.341423831331</v>
      </c>
      <c r="V33" s="23">
        <v>1216.4141493299999</v>
      </c>
      <c r="W33" s="24">
        <v>2684.6232341630002</v>
      </c>
      <c r="X33" s="24">
        <v>210.07512</v>
      </c>
      <c r="Y33" s="24">
        <v>144.30666666666664</v>
      </c>
      <c r="Z33" s="24">
        <v>68422.35173895942</v>
      </c>
    </row>
    <row r="34" spans="1:26" s="17" customFormat="1" ht="19.5" customHeight="1" x14ac:dyDescent="0.25">
      <c r="A34" s="18" t="s">
        <v>113</v>
      </c>
      <c r="B34" s="19">
        <v>16483.633400000002</v>
      </c>
      <c r="C34" s="19">
        <v>12.965798999999999</v>
      </c>
      <c r="D34" s="19">
        <v>769.67823033333332</v>
      </c>
      <c r="E34" s="19">
        <v>200.82801136363636</v>
      </c>
      <c r="F34" s="19" t="s">
        <v>102</v>
      </c>
      <c r="G34" s="19">
        <v>5.9736156666666673</v>
      </c>
      <c r="H34" s="21">
        <v>49.155860475000004</v>
      </c>
      <c r="I34" s="21">
        <v>2.7827406749999999</v>
      </c>
      <c r="J34" s="19">
        <v>46.373119800000005</v>
      </c>
      <c r="K34" s="19">
        <v>1967.1187342644446</v>
      </c>
      <c r="L34" s="19">
        <v>1000.378134</v>
      </c>
      <c r="M34" s="19">
        <v>6.2414161764705902</v>
      </c>
      <c r="N34" s="21">
        <v>0.57946200000000014</v>
      </c>
      <c r="O34" s="19">
        <v>169.66838734999999</v>
      </c>
      <c r="P34" s="19">
        <v>33383.005169166667</v>
      </c>
      <c r="Q34" s="21">
        <v>86180.861892000015</v>
      </c>
      <c r="R34" s="19">
        <v>8.1487199999999991</v>
      </c>
      <c r="S34" s="19" t="s">
        <v>102</v>
      </c>
      <c r="T34" s="19">
        <v>4.8956816326530603</v>
      </c>
      <c r="U34" s="19">
        <v>25075.822955935997</v>
      </c>
      <c r="V34" s="19">
        <v>1639.6571097399999</v>
      </c>
      <c r="W34" s="21">
        <v>3029.374998455</v>
      </c>
      <c r="X34" s="21">
        <v>840.49108000000001</v>
      </c>
      <c r="Y34" s="21">
        <v>863.15162315476175</v>
      </c>
      <c r="Z34" s="21">
        <v>171691.63028071463</v>
      </c>
    </row>
    <row r="35" spans="1:26" s="17" customFormat="1" ht="19.5" customHeight="1" x14ac:dyDescent="0.25">
      <c r="A35" s="22" t="s">
        <v>112</v>
      </c>
      <c r="B35" s="23">
        <v>415.8293333333333</v>
      </c>
      <c r="C35" s="23" t="s">
        <v>102</v>
      </c>
      <c r="D35" s="23">
        <v>215.69351016666667</v>
      </c>
      <c r="E35" s="23">
        <v>404.84121599999997</v>
      </c>
      <c r="F35" s="23">
        <v>246.59711999999996</v>
      </c>
      <c r="G35" s="23" t="s">
        <v>102</v>
      </c>
      <c r="H35" s="24">
        <v>164.54420244166667</v>
      </c>
      <c r="I35" s="24">
        <v>164.54420244166667</v>
      </c>
      <c r="J35" s="23" t="s">
        <v>102</v>
      </c>
      <c r="K35" s="23">
        <v>7921.9785828088898</v>
      </c>
      <c r="L35" s="23">
        <v>1417.3412693333332</v>
      </c>
      <c r="M35" s="23">
        <v>155.404</v>
      </c>
      <c r="N35" s="24" t="s">
        <v>102</v>
      </c>
      <c r="O35" s="23">
        <v>113.41750748</v>
      </c>
      <c r="P35" s="23">
        <v>13276.682855333334</v>
      </c>
      <c r="Q35" s="24">
        <v>30702.405790499997</v>
      </c>
      <c r="R35" s="23">
        <v>3068.0218095</v>
      </c>
      <c r="S35" s="23">
        <v>159.76440295199998</v>
      </c>
      <c r="T35" s="23">
        <v>5.9431297959183658</v>
      </c>
      <c r="U35" s="23">
        <v>13666.256768130666</v>
      </c>
      <c r="V35" s="23">
        <v>1149.8246743499999</v>
      </c>
      <c r="W35" s="24">
        <v>5393.274344978</v>
      </c>
      <c r="X35" s="24">
        <v>5384.4330399999999</v>
      </c>
      <c r="Y35" s="24">
        <v>825.30549400000007</v>
      </c>
      <c r="Z35" s="24">
        <v>84687.559051103803</v>
      </c>
    </row>
    <row r="36" spans="1:26" s="17" customFormat="1" ht="19.5" customHeight="1" x14ac:dyDescent="0.25">
      <c r="A36" s="18" t="s">
        <v>111</v>
      </c>
      <c r="B36" s="19" t="s">
        <v>102</v>
      </c>
      <c r="C36" s="19" t="s">
        <v>102</v>
      </c>
      <c r="D36" s="19" t="s">
        <v>102</v>
      </c>
      <c r="E36" s="19">
        <v>10.918320000000001</v>
      </c>
      <c r="F36" s="19">
        <v>13.43</v>
      </c>
      <c r="G36" s="19" t="s">
        <v>102</v>
      </c>
      <c r="H36" s="21">
        <v>9.9794837999999988</v>
      </c>
      <c r="I36" s="21">
        <v>9.9794837999999988</v>
      </c>
      <c r="J36" s="19" t="s">
        <v>102</v>
      </c>
      <c r="K36" s="19">
        <v>1.8579024566666669</v>
      </c>
      <c r="L36" s="19">
        <v>130.8668613333333</v>
      </c>
      <c r="M36" s="19">
        <v>1.3615411764705885</v>
      </c>
      <c r="N36" s="21" t="s">
        <v>102</v>
      </c>
      <c r="O36" s="19">
        <v>12.046634718701297</v>
      </c>
      <c r="P36" s="19">
        <v>579.72749999999996</v>
      </c>
      <c r="Q36" s="21">
        <v>681.61599999999999</v>
      </c>
      <c r="R36" s="19">
        <v>130.87095000000002</v>
      </c>
      <c r="S36" s="19">
        <v>14.761321425</v>
      </c>
      <c r="T36" s="19">
        <v>4.9677885714285708</v>
      </c>
      <c r="U36" s="19" t="s">
        <v>102</v>
      </c>
      <c r="V36" s="19">
        <v>60.935192699999995</v>
      </c>
      <c r="W36" s="21" t="s">
        <v>102</v>
      </c>
      <c r="X36" s="21">
        <v>9.016</v>
      </c>
      <c r="Y36" s="21">
        <v>47.975042000000002</v>
      </c>
      <c r="Z36" s="21">
        <v>1710.3305381816003</v>
      </c>
    </row>
    <row r="37" spans="1:26" s="17" customFormat="1" ht="19.5" customHeight="1" thickBot="1" x14ac:dyDescent="0.3">
      <c r="A37" s="30" t="s">
        <v>65</v>
      </c>
      <c r="B37" s="31">
        <v>23159.117125925932</v>
      </c>
      <c r="C37" s="31">
        <v>2881.7866175999998</v>
      </c>
      <c r="D37" s="31">
        <v>19245.909120175442</v>
      </c>
      <c r="E37" s="31">
        <v>13568.694231257936</v>
      </c>
      <c r="F37" s="31">
        <v>8876.1203937999999</v>
      </c>
      <c r="G37" s="31">
        <v>4155.3887001666662</v>
      </c>
      <c r="H37" s="32">
        <v>25845.567421733329</v>
      </c>
      <c r="I37" s="32">
        <v>20252.552072133331</v>
      </c>
      <c r="J37" s="31">
        <v>5593.0153496000003</v>
      </c>
      <c r="K37" s="31">
        <v>71503.853140891108</v>
      </c>
      <c r="L37" s="31">
        <v>13680.473378833336</v>
      </c>
      <c r="M37" s="31">
        <v>16322.820129019394</v>
      </c>
      <c r="N37" s="32">
        <v>88.358157333333338</v>
      </c>
      <c r="O37" s="31">
        <v>11496.778964859999</v>
      </c>
      <c r="P37" s="31">
        <v>126055.59503542857</v>
      </c>
      <c r="Q37" s="32">
        <v>326798.78946880001</v>
      </c>
      <c r="R37" s="31">
        <v>10669.235168099209</v>
      </c>
      <c r="S37" s="31">
        <v>7941.3577805452496</v>
      </c>
      <c r="T37" s="31">
        <v>6079.0817363265296</v>
      </c>
      <c r="U37" s="31">
        <v>142922.520571887</v>
      </c>
      <c r="V37" s="31">
        <v>27750.274439730001</v>
      </c>
      <c r="W37" s="32">
        <v>82432.545772369005</v>
      </c>
      <c r="X37" s="32">
        <v>46402.462709999993</v>
      </c>
      <c r="Y37" s="32">
        <v>14976.598222857141</v>
      </c>
      <c r="Z37" s="32">
        <v>1002853.3282876392</v>
      </c>
    </row>
    <row r="38" spans="1:26" ht="15" thickTop="1" x14ac:dyDescent="0.25">
      <c r="A38" s="186" t="s">
        <v>161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</row>
    <row r="39" spans="1:26" x14ac:dyDescent="0.25">
      <c r="A39" s="185" t="s">
        <v>162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</row>
    <row r="40" spans="1:26" x14ac:dyDescent="0.25">
      <c r="A40" s="185" t="s">
        <v>163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</row>
    <row r="41" spans="1:26" x14ac:dyDescent="0.25">
      <c r="A41" s="185" t="s">
        <v>156</v>
      </c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</row>
    <row r="42" spans="1:26" x14ac:dyDescent="0.25">
      <c r="A42" s="1" t="s">
        <v>164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85" t="s">
        <v>110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</row>
  </sheetData>
  <mergeCells count="5">
    <mergeCell ref="A41:Z41"/>
    <mergeCell ref="A40:Z40"/>
    <mergeCell ref="A39:Z39"/>
    <mergeCell ref="A38:Z38"/>
    <mergeCell ref="A43:Z4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23C1-4D5C-463F-B142-E57889185FBB}">
  <sheetPr>
    <pageSetUpPr fitToPage="1"/>
  </sheetPr>
  <dimension ref="A1:V42"/>
  <sheetViews>
    <sheetView showGridLines="0" zoomScaleNormal="100" workbookViewId="0">
      <pane xSplit="1" ySplit="3" topLeftCell="F25" activePane="bottomRight" state="frozen"/>
      <selection activeCell="A7" sqref="A7"/>
      <selection pane="topRight" activeCell="A7" sqref="A7"/>
      <selection pane="bottomLeft" activeCell="A7" sqref="A7"/>
      <selection pane="bottomRight" activeCell="A3" sqref="A3:I32"/>
    </sheetView>
  </sheetViews>
  <sheetFormatPr defaultColWidth="8.85546875" defaultRowHeight="17.25" x14ac:dyDescent="0.3"/>
  <cols>
    <col min="1" max="1" width="21.7109375" style="148" customWidth="1"/>
    <col min="2" max="6" width="19.140625" style="148" customWidth="1"/>
    <col min="7" max="8" width="13.140625" style="148" bestFit="1" customWidth="1"/>
    <col min="9" max="9" width="10.140625" style="148" bestFit="1" customWidth="1"/>
    <col min="10" max="16384" width="8.85546875" style="148"/>
  </cols>
  <sheetData>
    <row r="1" spans="1:22" ht="15.6" customHeight="1" x14ac:dyDescent="0.3">
      <c r="A1" s="174" t="s">
        <v>96</v>
      </c>
      <c r="B1" s="174"/>
      <c r="C1" s="174"/>
      <c r="D1" s="174"/>
      <c r="E1" s="174"/>
      <c r="F1" s="174"/>
      <c r="G1" s="174"/>
      <c r="H1" s="174"/>
      <c r="I1" s="174"/>
    </row>
    <row r="2" spans="1:22" x14ac:dyDescent="0.3">
      <c r="A2" s="175" t="s">
        <v>67</v>
      </c>
      <c r="B2" s="175"/>
      <c r="C2" s="175"/>
      <c r="D2" s="175"/>
      <c r="E2" s="175"/>
      <c r="F2" s="175"/>
      <c r="G2" s="176"/>
      <c r="H2" s="176"/>
      <c r="I2" s="176"/>
    </row>
    <row r="3" spans="1:22" ht="35.25" thickBot="1" x14ac:dyDescent="0.35">
      <c r="A3" s="149" t="s">
        <v>68</v>
      </c>
      <c r="B3" s="150">
        <v>2017</v>
      </c>
      <c r="C3" s="150">
        <v>2018</v>
      </c>
      <c r="D3" s="150">
        <v>2019</v>
      </c>
      <c r="E3" s="150">
        <v>2020</v>
      </c>
      <c r="F3" s="150">
        <v>2021</v>
      </c>
      <c r="G3" s="151" t="s">
        <v>154</v>
      </c>
      <c r="H3" s="151" t="s">
        <v>153</v>
      </c>
      <c r="I3" s="152" t="s">
        <v>152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1:22" ht="20.25" customHeight="1" thickTop="1" x14ac:dyDescent="0.3">
      <c r="A4" s="154" t="s">
        <v>151</v>
      </c>
      <c r="B4" s="155">
        <v>12664571047.792778</v>
      </c>
      <c r="C4" s="155">
        <v>18861449914.273209</v>
      </c>
      <c r="D4" s="155">
        <v>21692809269.874691</v>
      </c>
      <c r="E4" s="155">
        <v>23426114930.339771</v>
      </c>
      <c r="F4" s="155">
        <v>23159117125.925922</v>
      </c>
      <c r="G4" s="156">
        <v>7.9902314121765849</v>
      </c>
      <c r="H4" s="156">
        <v>-1.1397442777336231</v>
      </c>
      <c r="I4" s="157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ht="20.25" customHeight="1" x14ac:dyDescent="0.3">
      <c r="A5" s="159" t="s">
        <v>90</v>
      </c>
      <c r="B5" s="160">
        <v>1892623837.2443347</v>
      </c>
      <c r="C5" s="160">
        <v>1710554947.4269686</v>
      </c>
      <c r="D5" s="160">
        <v>1989929386.0877059</v>
      </c>
      <c r="E5" s="160">
        <v>2746417792.2070351</v>
      </c>
      <c r="F5" s="160">
        <v>2881786617.5999999</v>
      </c>
      <c r="G5" s="161">
        <v>38.015841738315181</v>
      </c>
      <c r="H5" s="161">
        <v>4.9289232605859823</v>
      </c>
      <c r="I5" s="162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1:22" ht="20.25" customHeight="1" x14ac:dyDescent="0.3">
      <c r="A6" s="154" t="s">
        <v>82</v>
      </c>
      <c r="B6" s="155">
        <v>16173285571.593578</v>
      </c>
      <c r="C6" s="155">
        <v>13476127959.496199</v>
      </c>
      <c r="D6" s="155">
        <v>12729575078.122639</v>
      </c>
      <c r="E6" s="155">
        <v>17554452800.072563</v>
      </c>
      <c r="F6" s="155">
        <v>19245909120.175442</v>
      </c>
      <c r="G6" s="156">
        <v>37.902896933630402</v>
      </c>
      <c r="H6" s="156">
        <v>9.6354830273939882</v>
      </c>
      <c r="I6" s="157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</row>
    <row r="7" spans="1:22" ht="20.25" customHeight="1" x14ac:dyDescent="0.3">
      <c r="A7" s="159" t="s">
        <v>80</v>
      </c>
      <c r="B7" s="160">
        <v>15971634331.009378</v>
      </c>
      <c r="C7" s="160">
        <v>13835019728.589197</v>
      </c>
      <c r="D7" s="160">
        <v>15935098848.919701</v>
      </c>
      <c r="E7" s="160">
        <v>13888305784.272364</v>
      </c>
      <c r="F7" s="160">
        <v>13568694231.257936</v>
      </c>
      <c r="G7" s="161">
        <v>-12.844558317792277</v>
      </c>
      <c r="H7" s="161">
        <v>-2.301299798398504</v>
      </c>
      <c r="I7" s="162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ht="20.25" customHeight="1" x14ac:dyDescent="0.3">
      <c r="A8" s="154" t="s">
        <v>86</v>
      </c>
      <c r="B8" s="155">
        <v>5791911895.593914</v>
      </c>
      <c r="C8" s="155">
        <v>5532508461.2116194</v>
      </c>
      <c r="D8" s="155">
        <v>10352742762.205835</v>
      </c>
      <c r="E8" s="155">
        <v>8311208346.0925388</v>
      </c>
      <c r="F8" s="155">
        <v>8876120393.7999992</v>
      </c>
      <c r="G8" s="156">
        <v>-19.719744448458709</v>
      </c>
      <c r="H8" s="156">
        <v>6.796990572051409</v>
      </c>
      <c r="I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</row>
    <row r="9" spans="1:22" ht="20.25" customHeight="1" x14ac:dyDescent="0.3">
      <c r="A9" s="159" t="s">
        <v>89</v>
      </c>
      <c r="B9" s="160">
        <v>2022367282.3851361</v>
      </c>
      <c r="C9" s="160">
        <v>2741572112.9690876</v>
      </c>
      <c r="D9" s="160">
        <v>2879369488.660532</v>
      </c>
      <c r="E9" s="160">
        <v>3616490800.0983591</v>
      </c>
      <c r="F9" s="160">
        <v>4155388700.1666665</v>
      </c>
      <c r="G9" s="161">
        <v>25.600094546418649</v>
      </c>
      <c r="H9" s="161">
        <v>14.901127359529042</v>
      </c>
      <c r="I9" s="162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20.25" customHeight="1" x14ac:dyDescent="0.3">
      <c r="A10" s="154" t="s">
        <v>73</v>
      </c>
      <c r="B10" s="155">
        <v>30880707389.940334</v>
      </c>
      <c r="C10" s="155">
        <v>34001009656.489967</v>
      </c>
      <c r="D10" s="155">
        <v>25238741004.325817</v>
      </c>
      <c r="E10" s="155">
        <v>36080537150.686417</v>
      </c>
      <c r="F10" s="155">
        <v>25845567421.73333</v>
      </c>
      <c r="G10" s="156">
        <v>42.956961064350871</v>
      </c>
      <c r="H10" s="156">
        <v>-28.36701040843116</v>
      </c>
      <c r="I10" s="157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2" ht="20.25" customHeight="1" x14ac:dyDescent="0.3">
      <c r="A11" s="159" t="s">
        <v>71</v>
      </c>
      <c r="B11" s="160">
        <v>99871989593.281998</v>
      </c>
      <c r="C11" s="160">
        <v>83171816221.350586</v>
      </c>
      <c r="D11" s="160">
        <v>75140778690.75885</v>
      </c>
      <c r="E11" s="160">
        <v>72809501106.978668</v>
      </c>
      <c r="F11" s="160">
        <v>71503853140.891113</v>
      </c>
      <c r="G11" s="161">
        <v>-3.1025464792886037</v>
      </c>
      <c r="H11" s="161">
        <v>-1.7932384458577366</v>
      </c>
      <c r="I11" s="162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2" ht="20.25" customHeight="1" x14ac:dyDescent="0.3">
      <c r="A12" s="154" t="s">
        <v>98</v>
      </c>
      <c r="B12" s="155">
        <v>2722062622.335659</v>
      </c>
      <c r="C12" s="163" t="s">
        <v>102</v>
      </c>
      <c r="D12" s="163" t="s">
        <v>102</v>
      </c>
      <c r="E12" s="163" t="s">
        <v>102</v>
      </c>
      <c r="F12" s="163" t="s">
        <v>102</v>
      </c>
      <c r="G12" s="156" t="s">
        <v>102</v>
      </c>
      <c r="H12" s="156" t="s">
        <v>102</v>
      </c>
      <c r="I12" s="157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</row>
    <row r="13" spans="1:22" ht="20.25" customHeight="1" x14ac:dyDescent="0.3">
      <c r="A13" s="159" t="s">
        <v>84</v>
      </c>
      <c r="B13" s="160">
        <v>12166169235.049658</v>
      </c>
      <c r="C13" s="160">
        <v>7870325269.4669485</v>
      </c>
      <c r="D13" s="160">
        <v>12337365801.731993</v>
      </c>
      <c r="E13" s="160">
        <v>13661357761.216484</v>
      </c>
      <c r="F13" s="160">
        <v>13680473378.833336</v>
      </c>
      <c r="G13" s="161">
        <v>10.731561183819505</v>
      </c>
      <c r="H13" s="161">
        <v>0.13992472747561546</v>
      </c>
      <c r="I13" s="162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</row>
    <row r="14" spans="1:22" ht="20.25" customHeight="1" x14ac:dyDescent="0.3">
      <c r="A14" s="154" t="s">
        <v>99</v>
      </c>
      <c r="B14" s="155" t="s">
        <v>102</v>
      </c>
      <c r="C14" s="163" t="s">
        <v>102</v>
      </c>
      <c r="D14" s="163" t="s">
        <v>102</v>
      </c>
      <c r="E14" s="163" t="s">
        <v>102</v>
      </c>
      <c r="F14" s="163" t="s">
        <v>102</v>
      </c>
      <c r="G14" s="156" t="s">
        <v>102</v>
      </c>
      <c r="H14" s="156" t="s">
        <v>102</v>
      </c>
      <c r="I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</row>
    <row r="15" spans="1:22" ht="20.25" customHeight="1" x14ac:dyDescent="0.3">
      <c r="A15" s="159" t="s">
        <v>74</v>
      </c>
      <c r="B15" s="160">
        <v>20941455652.34734</v>
      </c>
      <c r="C15" s="160">
        <v>16987195803.385286</v>
      </c>
      <c r="D15" s="160">
        <v>16994236858.12208</v>
      </c>
      <c r="E15" s="160">
        <v>15415669078.039787</v>
      </c>
      <c r="F15" s="160">
        <v>16322820129.019394</v>
      </c>
      <c r="G15" s="161">
        <v>-9.288841818912541</v>
      </c>
      <c r="H15" s="161">
        <v>5.8846038169817705</v>
      </c>
      <c r="I15" s="162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</row>
    <row r="16" spans="1:22" ht="20.25" customHeight="1" x14ac:dyDescent="0.3">
      <c r="A16" s="154" t="s">
        <v>91</v>
      </c>
      <c r="B16" s="155">
        <v>40290163.96093408</v>
      </c>
      <c r="C16" s="155">
        <v>65748668.400124915</v>
      </c>
      <c r="D16" s="155">
        <v>84834303.448281616</v>
      </c>
      <c r="E16" s="155">
        <v>103690273.92105018</v>
      </c>
      <c r="F16" s="155">
        <v>88358157.333333343</v>
      </c>
      <c r="G16" s="156">
        <v>22.22682300240011</v>
      </c>
      <c r="H16" s="156">
        <v>-14.78645586315136</v>
      </c>
      <c r="I16" s="157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</row>
    <row r="17" spans="1:22" ht="20.25" customHeight="1" x14ac:dyDescent="0.3">
      <c r="A17" s="159" t="s">
        <v>76</v>
      </c>
      <c r="B17" s="160">
        <v>17657010406.326939</v>
      </c>
      <c r="C17" s="160">
        <v>13330910963.235168</v>
      </c>
      <c r="D17" s="160">
        <v>10937424851.569771</v>
      </c>
      <c r="E17" s="160">
        <v>10886805603.946369</v>
      </c>
      <c r="F17" s="160">
        <v>11496778964.859999</v>
      </c>
      <c r="G17" s="161">
        <v>-0.46280772951904359</v>
      </c>
      <c r="H17" s="161">
        <v>5.6028681240759992</v>
      </c>
      <c r="I17" s="162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20.25" customHeight="1" x14ac:dyDescent="0.3">
      <c r="A18" s="154" t="s">
        <v>72</v>
      </c>
      <c r="B18" s="155">
        <v>70220078212.322266</v>
      </c>
      <c r="C18" s="155">
        <v>64274978196.79026</v>
      </c>
      <c r="D18" s="155">
        <v>81092802090.702972</v>
      </c>
      <c r="E18" s="155">
        <v>102343898991.31157</v>
      </c>
      <c r="F18" s="155">
        <v>126055595035.42857</v>
      </c>
      <c r="G18" s="156">
        <v>26.205897875916364</v>
      </c>
      <c r="H18" s="156">
        <v>23.168646375422931</v>
      </c>
      <c r="I18" s="157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</row>
    <row r="19" spans="1:22" ht="20.25" customHeight="1" x14ac:dyDescent="0.3">
      <c r="A19" s="159" t="s">
        <v>100</v>
      </c>
      <c r="B19" s="160">
        <v>1986413558.7506983</v>
      </c>
      <c r="C19" s="160" t="s">
        <v>102</v>
      </c>
      <c r="D19" s="164" t="s">
        <v>102</v>
      </c>
      <c r="E19" s="164" t="s">
        <v>102</v>
      </c>
      <c r="F19" s="164" t="s">
        <v>102</v>
      </c>
      <c r="G19" s="161" t="s">
        <v>102</v>
      </c>
      <c r="H19" s="161" t="s">
        <v>102</v>
      </c>
      <c r="I19" s="162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</row>
    <row r="20" spans="1:22" ht="20.25" customHeight="1" x14ac:dyDescent="0.3">
      <c r="A20" s="154" t="s">
        <v>70</v>
      </c>
      <c r="B20" s="155">
        <v>173252515941.35648</v>
      </c>
      <c r="C20" s="155">
        <v>194193677197.73883</v>
      </c>
      <c r="D20" s="155">
        <v>175540656494.85049</v>
      </c>
      <c r="E20" s="155">
        <v>250757849872.4837</v>
      </c>
      <c r="F20" s="155">
        <v>326798789468.79999</v>
      </c>
      <c r="G20" s="156">
        <v>42.848873235152631</v>
      </c>
      <c r="H20" s="156">
        <v>30.324450315308127</v>
      </c>
      <c r="I20" s="157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</row>
    <row r="21" spans="1:22" ht="20.25" customHeight="1" x14ac:dyDescent="0.3">
      <c r="A21" s="159" t="s">
        <v>78</v>
      </c>
      <c r="B21" s="160">
        <v>12106863073.644924</v>
      </c>
      <c r="C21" s="160">
        <v>12791737168.502628</v>
      </c>
      <c r="D21" s="160">
        <v>13202590052.805494</v>
      </c>
      <c r="E21" s="160">
        <v>11467821227.71236</v>
      </c>
      <c r="F21" s="160">
        <v>10669235168.099209</v>
      </c>
      <c r="G21" s="161">
        <v>-13.139609865599844</v>
      </c>
      <c r="H21" s="161">
        <v>-6.9637121451051502</v>
      </c>
      <c r="I21" s="162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</row>
    <row r="22" spans="1:22" ht="20.25" customHeight="1" x14ac:dyDescent="0.3">
      <c r="A22" s="154" t="s">
        <v>88</v>
      </c>
      <c r="B22" s="155">
        <v>3716283109.5951371</v>
      </c>
      <c r="C22" s="155">
        <v>5986760443.6939716</v>
      </c>
      <c r="D22" s="155">
        <v>5723748491.2193336</v>
      </c>
      <c r="E22" s="155">
        <v>8242907282.7601824</v>
      </c>
      <c r="F22" s="155">
        <v>7941357780.5452499</v>
      </c>
      <c r="G22" s="156">
        <v>44.012394943723152</v>
      </c>
      <c r="H22" s="156">
        <v>-3.6582905990658832</v>
      </c>
      <c r="I22" s="157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</row>
    <row r="23" spans="1:22" ht="20.25" customHeight="1" x14ac:dyDescent="0.3">
      <c r="A23" s="159" t="s">
        <v>87</v>
      </c>
      <c r="B23" s="160">
        <v>8365244817.7831516</v>
      </c>
      <c r="C23" s="160">
        <v>7121395940.2221251</v>
      </c>
      <c r="D23" s="160">
        <v>6947956460.3244562</v>
      </c>
      <c r="E23" s="160">
        <v>6059898046.4303188</v>
      </c>
      <c r="F23" s="160">
        <v>6079081736.3265295</v>
      </c>
      <c r="G23" s="161">
        <v>-12.781577129409172</v>
      </c>
      <c r="H23" s="161">
        <v>0.31656786548597271</v>
      </c>
      <c r="I23" s="162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</row>
    <row r="24" spans="1:22" ht="20.25" customHeight="1" x14ac:dyDescent="0.3">
      <c r="A24" s="154" t="s">
        <v>101</v>
      </c>
      <c r="B24" s="155">
        <v>4995029942.5903702</v>
      </c>
      <c r="C24" s="163" t="s">
        <v>102</v>
      </c>
      <c r="D24" s="163" t="s">
        <v>102</v>
      </c>
      <c r="E24" s="163" t="s">
        <v>102</v>
      </c>
      <c r="F24" s="163" t="s">
        <v>102</v>
      </c>
      <c r="G24" s="156" t="s">
        <v>102</v>
      </c>
      <c r="H24" s="156" t="s">
        <v>102</v>
      </c>
      <c r="I24" s="157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</row>
    <row r="25" spans="1:22" ht="20.25" customHeight="1" thickBot="1" x14ac:dyDescent="0.35">
      <c r="A25" s="165" t="s">
        <v>92</v>
      </c>
      <c r="B25" s="166">
        <v>513438507684.90497</v>
      </c>
      <c r="C25" s="166">
        <v>495952788653.24213</v>
      </c>
      <c r="D25" s="166">
        <v>488820659933.73065</v>
      </c>
      <c r="E25" s="166">
        <v>597372926848.56958</v>
      </c>
      <c r="F25" s="166">
        <v>688368926570.79602</v>
      </c>
      <c r="G25" s="167">
        <v>22.20697196586481</v>
      </c>
      <c r="H25" s="167">
        <v>15.23269562989309</v>
      </c>
      <c r="I25" s="168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</row>
    <row r="26" spans="1:22" ht="20.25" customHeight="1" thickTop="1" x14ac:dyDescent="0.3">
      <c r="A26" s="154" t="s">
        <v>77</v>
      </c>
      <c r="B26" s="155">
        <v>104345267413.50249</v>
      </c>
      <c r="C26" s="155">
        <v>105044505268.99062</v>
      </c>
      <c r="D26" s="155">
        <v>112479576060.27121</v>
      </c>
      <c r="E26" s="155">
        <v>129995191561.58943</v>
      </c>
      <c r="F26" s="155">
        <v>142922520571.88699</v>
      </c>
      <c r="G26" s="156">
        <v>15.572263085284588</v>
      </c>
      <c r="H26" s="156">
        <v>9.9444670645166369</v>
      </c>
      <c r="I26" s="157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</row>
    <row r="27" spans="1:22" ht="20.25" customHeight="1" x14ac:dyDescent="0.3">
      <c r="A27" s="159" t="s">
        <v>83</v>
      </c>
      <c r="B27" s="160">
        <v>23528346537.263863</v>
      </c>
      <c r="C27" s="160">
        <v>19054625759.425583</v>
      </c>
      <c r="D27" s="160">
        <v>22648530139.717728</v>
      </c>
      <c r="E27" s="160">
        <v>28022913177.311184</v>
      </c>
      <c r="F27" s="160">
        <v>27750274439.73</v>
      </c>
      <c r="G27" s="161">
        <v>23.729500344786778</v>
      </c>
      <c r="H27" s="161">
        <v>-0.97291361485545291</v>
      </c>
      <c r="I27" s="162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</row>
    <row r="28" spans="1:22" ht="20.25" customHeight="1" x14ac:dyDescent="0.3">
      <c r="A28" s="154" t="s">
        <v>79</v>
      </c>
      <c r="B28" s="155">
        <v>72897087792.33461</v>
      </c>
      <c r="C28" s="155">
        <v>72499736713.762009</v>
      </c>
      <c r="D28" s="155">
        <v>83475969224.192047</v>
      </c>
      <c r="E28" s="155">
        <v>80429826624.819046</v>
      </c>
      <c r="F28" s="155">
        <v>82432545772.369003</v>
      </c>
      <c r="G28" s="156">
        <v>-3.6491251646230682</v>
      </c>
      <c r="H28" s="156">
        <v>2.4900204707540174</v>
      </c>
      <c r="I28" s="157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</row>
    <row r="29" spans="1:22" ht="20.25" customHeight="1" x14ac:dyDescent="0.3">
      <c r="A29" s="159" t="s">
        <v>81</v>
      </c>
      <c r="B29" s="160">
        <v>44524368121.817589</v>
      </c>
      <c r="C29" s="160">
        <v>43862552707.116806</v>
      </c>
      <c r="D29" s="160">
        <v>43456066298.566086</v>
      </c>
      <c r="E29" s="160">
        <v>44182765296.909225</v>
      </c>
      <c r="F29" s="160">
        <v>46402462709.999992</v>
      </c>
      <c r="G29" s="161">
        <v>1.6722613440211864</v>
      </c>
      <c r="H29" s="161">
        <v>5.0238987944153157</v>
      </c>
      <c r="I29" s="162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</row>
    <row r="30" spans="1:22" ht="20.25" customHeight="1" x14ac:dyDescent="0.3">
      <c r="A30" s="154" t="s">
        <v>85</v>
      </c>
      <c r="B30" s="155">
        <v>16529590780.72574</v>
      </c>
      <c r="C30" s="155">
        <v>15031078524.386459</v>
      </c>
      <c r="D30" s="155">
        <v>15222709270.479586</v>
      </c>
      <c r="E30" s="155">
        <v>16655527365.262981</v>
      </c>
      <c r="F30" s="155">
        <v>14976598222.857141</v>
      </c>
      <c r="G30" s="156">
        <v>9.4123724583111255</v>
      </c>
      <c r="H30" s="156">
        <v>-10.080312112526924</v>
      </c>
      <c r="I30" s="157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</row>
    <row r="31" spans="1:22" ht="20.25" customHeight="1" thickBot="1" x14ac:dyDescent="0.35">
      <c r="A31" s="165" t="s">
        <v>93</v>
      </c>
      <c r="B31" s="166">
        <v>261824660645.64429</v>
      </c>
      <c r="C31" s="166">
        <v>255492498973.68152</v>
      </c>
      <c r="D31" s="166">
        <v>277282850993.22668</v>
      </c>
      <c r="E31" s="166">
        <v>299286224025.89191</v>
      </c>
      <c r="F31" s="166">
        <v>314484401716.84314</v>
      </c>
      <c r="G31" s="167">
        <v>7.9353529992385763</v>
      </c>
      <c r="H31" s="167">
        <v>5.0781414147670345</v>
      </c>
      <c r="I31" s="168"/>
      <c r="J31" s="153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3"/>
    </row>
    <row r="32" spans="1:22" ht="20.25" customHeight="1" thickTop="1" thickBot="1" x14ac:dyDescent="0.35">
      <c r="A32" s="169" t="s">
        <v>94</v>
      </c>
      <c r="B32" s="170">
        <v>775263168330.54932</v>
      </c>
      <c r="C32" s="170">
        <v>751445287626.92358</v>
      </c>
      <c r="D32" s="170">
        <v>766103510926.95728</v>
      </c>
      <c r="E32" s="170">
        <v>896659150874.46143</v>
      </c>
      <c r="F32" s="170">
        <v>1002853328287.6392</v>
      </c>
      <c r="G32" s="171">
        <v>17.041514375718837</v>
      </c>
      <c r="H32" s="171">
        <v>11.843316081658518</v>
      </c>
      <c r="I32" s="172"/>
      <c r="J32" s="173"/>
      <c r="K32" s="153"/>
      <c r="L32" s="158"/>
      <c r="M32" s="153"/>
      <c r="N32" s="153"/>
      <c r="O32" s="153"/>
      <c r="P32" s="153"/>
      <c r="Q32" s="153"/>
      <c r="R32" s="153"/>
      <c r="S32" s="153"/>
      <c r="T32" s="153"/>
      <c r="U32" s="153"/>
      <c r="V32" s="153"/>
    </row>
    <row r="33" spans="1:22" s="33" customFormat="1" ht="39.75" customHeight="1" thickTop="1" x14ac:dyDescent="0.25">
      <c r="A33" s="186" t="s">
        <v>165</v>
      </c>
      <c r="B33" s="186"/>
      <c r="C33" s="186"/>
      <c r="D33" s="186"/>
      <c r="E33" s="186"/>
      <c r="F33" s="186"/>
      <c r="G33" s="186"/>
      <c r="H33" s="186"/>
      <c r="I33" s="186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</row>
    <row r="34" spans="1:22" s="33" customFormat="1" ht="14.25" x14ac:dyDescent="0.25">
      <c r="A34" s="185" t="s">
        <v>166</v>
      </c>
      <c r="B34" s="185"/>
      <c r="C34" s="185"/>
      <c r="D34" s="185"/>
      <c r="E34" s="185"/>
      <c r="F34" s="185"/>
      <c r="G34" s="185"/>
      <c r="H34" s="185"/>
      <c r="I34" s="185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</row>
    <row r="35" spans="1:22" s="33" customFormat="1" ht="42.75" customHeight="1" x14ac:dyDescent="0.25">
      <c r="A35" s="185" t="s">
        <v>167</v>
      </c>
      <c r="B35" s="185"/>
      <c r="C35" s="185"/>
      <c r="D35" s="185"/>
      <c r="E35" s="185"/>
      <c r="F35" s="185"/>
      <c r="G35" s="185"/>
      <c r="H35" s="185"/>
      <c r="I35" s="185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</row>
    <row r="36" spans="1:22" s="33" customFormat="1" ht="27.75" customHeight="1" x14ac:dyDescent="0.25">
      <c r="A36" s="185" t="s">
        <v>150</v>
      </c>
      <c r="B36" s="185"/>
      <c r="C36" s="185"/>
      <c r="D36" s="185"/>
      <c r="E36" s="185"/>
      <c r="F36" s="185"/>
      <c r="G36" s="185"/>
      <c r="H36" s="185"/>
      <c r="I36" s="185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</row>
    <row r="37" spans="1:22" s="33" customFormat="1" ht="27.75" customHeight="1" x14ac:dyDescent="0.25">
      <c r="A37" s="185" t="s">
        <v>168</v>
      </c>
      <c r="B37" s="185"/>
      <c r="C37" s="185"/>
      <c r="D37" s="185"/>
      <c r="E37" s="185"/>
      <c r="F37" s="185"/>
      <c r="G37" s="185"/>
      <c r="H37" s="185"/>
      <c r="I37" s="185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</row>
    <row r="38" spans="1:22" s="33" customFormat="1" ht="14.25" x14ac:dyDescent="0.25">
      <c r="A38" s="185" t="s">
        <v>149</v>
      </c>
      <c r="B38" s="185"/>
      <c r="C38" s="185"/>
      <c r="D38" s="185"/>
      <c r="E38" s="185"/>
      <c r="F38" s="185"/>
      <c r="G38" s="185"/>
      <c r="H38" s="185"/>
      <c r="I38" s="185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</row>
    <row r="39" spans="1:22" s="33" customFormat="1" ht="14.25" x14ac:dyDescent="0.25">
      <c r="A39" s="185" t="s">
        <v>155</v>
      </c>
      <c r="B39" s="185"/>
      <c r="C39" s="185"/>
      <c r="D39" s="185"/>
      <c r="E39" s="185"/>
      <c r="F39" s="185"/>
      <c r="G39" s="185"/>
      <c r="H39" s="185"/>
      <c r="I39" s="18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3" customFormat="1" ht="27" customHeight="1" x14ac:dyDescent="0.25">
      <c r="A40" s="185" t="s">
        <v>169</v>
      </c>
      <c r="B40" s="185"/>
      <c r="C40" s="185"/>
      <c r="D40" s="185"/>
      <c r="E40" s="185"/>
      <c r="F40" s="185"/>
      <c r="G40" s="185"/>
      <c r="H40" s="185"/>
      <c r="I40" s="185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</row>
    <row r="41" spans="1:22" s="33" customFormat="1" ht="14.25" x14ac:dyDescent="0.25">
      <c r="A41" s="185" t="s">
        <v>110</v>
      </c>
      <c r="B41" s="185"/>
      <c r="C41" s="185"/>
      <c r="D41" s="185"/>
      <c r="E41" s="185"/>
      <c r="F41" s="185"/>
      <c r="G41" s="185"/>
      <c r="H41" s="185"/>
      <c r="I41" s="185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</row>
    <row r="42" spans="1:22" s="33" customFormat="1" ht="14.25" x14ac:dyDescent="0.25"/>
  </sheetData>
  <mergeCells count="9">
    <mergeCell ref="A41:I41"/>
    <mergeCell ref="A40:I40"/>
    <mergeCell ref="A39:I39"/>
    <mergeCell ref="A34:I34"/>
    <mergeCell ref="A33:I33"/>
    <mergeCell ref="A38:I38"/>
    <mergeCell ref="A37:I37"/>
    <mergeCell ref="A36:I36"/>
    <mergeCell ref="A35:I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99DBCDD-BD42-4E86-8666-FC96A1D528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7AB9B52B-E529-43ED-A8E2-3B5FD62C28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6D17894F-7CD6-421C-BD38-3231FBEDF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'VBP Brasil'!B4:F4</xm:f>
              <xm:sqref>I4</xm:sqref>
            </x14:sparkline>
            <x14:sparkline>
              <xm:f>'VBP Brasil'!B5:F5</xm:f>
              <xm:sqref>I5</xm:sqref>
            </x14:sparkline>
            <x14:sparkline>
              <xm:f>'VBP Brasil'!B6:F6</xm:f>
              <xm:sqref>I6</xm:sqref>
            </x14:sparkline>
            <x14:sparkline>
              <xm:f>'VBP Brasil'!B7:F7</xm:f>
              <xm:sqref>I7</xm:sqref>
            </x14:sparkline>
            <x14:sparkline>
              <xm:f>'VBP Brasil'!B8:F8</xm:f>
              <xm:sqref>I8</xm:sqref>
            </x14:sparkline>
            <x14:sparkline>
              <xm:f>'VBP Brasil'!B9:F9</xm:f>
              <xm:sqref>I9</xm:sqref>
            </x14:sparkline>
            <x14:sparkline>
              <xm:f>'VBP Brasil'!B10:F10</xm:f>
              <xm:sqref>I10</xm:sqref>
            </x14:sparkline>
            <x14:sparkline>
              <xm:f>'VBP Brasil'!B11:F11</xm:f>
              <xm:sqref>I11</xm:sqref>
            </x14:sparkline>
            <x14:sparkline>
              <xm:f>'VBP Brasil'!B12:F12</xm:f>
              <xm:sqref>I12</xm:sqref>
            </x14:sparkline>
            <x14:sparkline>
              <xm:f>'VBP Brasil'!B13:F13</xm:f>
              <xm:sqref>I13</xm:sqref>
            </x14:sparkline>
            <x14:sparkline>
              <xm:f>'VBP Brasil'!B14:F14</xm:f>
              <xm:sqref>I14</xm:sqref>
            </x14:sparkline>
            <x14:sparkline>
              <xm:f>'VBP Brasil'!B15:F15</xm:f>
              <xm:sqref>I15</xm:sqref>
            </x14:sparkline>
            <x14:sparkline>
              <xm:f>'VBP Brasil'!B16:F16</xm:f>
              <xm:sqref>I16</xm:sqref>
            </x14:sparkline>
            <x14:sparkline>
              <xm:f>'VBP Brasil'!B17:F17</xm:f>
              <xm:sqref>I17</xm:sqref>
            </x14:sparkline>
            <x14:sparkline>
              <xm:f>'VBP Brasil'!B18:F18</xm:f>
              <xm:sqref>I18</xm:sqref>
            </x14:sparkline>
            <x14:sparkline>
              <xm:f>'VBP Brasil'!B19:F19</xm:f>
              <xm:sqref>I19</xm:sqref>
            </x14:sparkline>
            <x14:sparkline>
              <xm:f>'VBP Brasil'!B20:F20</xm:f>
              <xm:sqref>I20</xm:sqref>
            </x14:sparkline>
            <x14:sparkline>
              <xm:f>'VBP Brasil'!B21:F21</xm:f>
              <xm:sqref>I21</xm:sqref>
            </x14:sparkline>
            <x14:sparkline>
              <xm:f>'VBP Brasil'!B22:F22</xm:f>
              <xm:sqref>I22</xm:sqref>
            </x14:sparkline>
            <x14:sparkline>
              <xm:f>'VBP Brasil'!B23:F23</xm:f>
              <xm:sqref>I23</xm:sqref>
            </x14:sparkline>
            <x14:sparkline>
              <xm:f>'VBP Brasil'!B24:F24</xm:f>
              <xm:sqref>I24</xm:sqref>
            </x14:sparkline>
            <x14:sparkline>
              <xm:f>'VBP Brasil'!B25:F25</xm:f>
              <xm:sqref>I25</xm:sqref>
            </x14:sparkline>
            <x14:sparkline>
              <xm:f>'VBP Brasil'!B26:F26</xm:f>
              <xm:sqref>I26</xm:sqref>
            </x14:sparkline>
            <x14:sparkline>
              <xm:f>'VBP Brasil'!B27:F27</xm:f>
              <xm:sqref>I27</xm:sqref>
            </x14:sparkline>
            <x14:sparkline>
              <xm:f>'VBP Brasil'!B28:F28</xm:f>
              <xm:sqref>I28</xm:sqref>
            </x14:sparkline>
            <x14:sparkline>
              <xm:f>'VBP Brasil'!B29:F29</xm:f>
              <xm:sqref>I29</xm:sqref>
            </x14:sparkline>
            <x14:sparkline>
              <xm:f>'VBP Brasil'!B30:F30</xm:f>
              <xm:sqref>I30</xm:sqref>
            </x14:sparkline>
            <x14:sparkline>
              <xm:f>'VBP Brasil'!B31:F31</xm:f>
              <xm:sqref>I31</xm:sqref>
            </x14:sparkline>
            <x14:sparkline>
              <xm:f>'VBP Brasil'!B32:F32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topLeftCell="N19" zoomScaleNormal="100" workbookViewId="0">
      <selection activeCell="Q17" sqref="Q17"/>
    </sheetView>
  </sheetViews>
  <sheetFormatPr defaultColWidth="9.140625" defaultRowHeight="16.5" x14ac:dyDescent="0.3"/>
  <cols>
    <col min="1" max="1" width="10.140625" style="80" customWidth="1"/>
    <col min="2" max="2" width="21.140625" style="2" customWidth="1"/>
    <col min="3" max="3" width="20.42578125" style="2" bestFit="1" customWidth="1"/>
    <col min="4" max="4" width="9.5703125" style="2" customWidth="1"/>
    <col min="5" max="5" width="8.85546875" style="2"/>
    <col min="6" max="6" width="10.42578125" style="2" bestFit="1" customWidth="1"/>
    <col min="7" max="7" width="22.140625" style="2" customWidth="1"/>
    <col min="8" max="8" width="16.7109375" style="2" customWidth="1"/>
    <col min="9" max="10" width="9.140625" style="2"/>
    <col min="11" max="11" width="8.85546875" style="84" customWidth="1"/>
    <col min="12" max="12" width="18" style="84" bestFit="1" customWidth="1"/>
    <col min="13" max="13" width="20.5703125" style="79" bestFit="1" customWidth="1"/>
    <col min="14" max="14" width="8.85546875" style="79" bestFit="1" customWidth="1"/>
    <col min="15" max="15" width="4.5703125" style="79" customWidth="1"/>
    <col min="16" max="16" width="10.42578125" style="79" bestFit="1" customWidth="1"/>
    <col min="17" max="17" width="18.7109375" style="79" customWidth="1"/>
    <col min="18" max="18" width="21" style="79" customWidth="1"/>
    <col min="19" max="19" width="9.28515625" style="79" bestFit="1" customWidth="1"/>
    <col min="20" max="20" width="16.140625" style="79" bestFit="1" customWidth="1"/>
    <col min="21" max="16384" width="9.140625" style="79"/>
  </cols>
  <sheetData>
    <row r="1" spans="1:20" s="147" customFormat="1" ht="22.15" customHeight="1" x14ac:dyDescent="0.3">
      <c r="A1" s="191" t="s">
        <v>66</v>
      </c>
      <c r="B1" s="191"/>
      <c r="C1" s="191"/>
      <c r="D1" s="191"/>
      <c r="E1" s="58"/>
      <c r="F1" s="194" t="s">
        <v>107</v>
      </c>
      <c r="G1" s="191"/>
      <c r="H1" s="191"/>
      <c r="I1" s="58"/>
      <c r="J1" s="58"/>
      <c r="K1" s="191" t="s">
        <v>95</v>
      </c>
      <c r="L1" s="191"/>
      <c r="M1" s="191"/>
      <c r="N1" s="191"/>
      <c r="P1" s="189" t="s">
        <v>0</v>
      </c>
      <c r="Q1" s="189"/>
      <c r="R1" s="189"/>
      <c r="S1" s="182"/>
    </row>
    <row r="2" spans="1:20" ht="16.149999999999999" customHeight="1" x14ac:dyDescent="0.3">
      <c r="B2" s="192" t="s">
        <v>67</v>
      </c>
      <c r="C2" s="192"/>
      <c r="F2" s="190" t="s">
        <v>1</v>
      </c>
      <c r="G2" s="190"/>
      <c r="H2" s="190"/>
      <c r="K2" s="195" t="s">
        <v>67</v>
      </c>
      <c r="L2" s="195"/>
      <c r="M2" s="195"/>
      <c r="N2" s="195"/>
      <c r="P2" s="190" t="s">
        <v>1</v>
      </c>
      <c r="Q2" s="190"/>
      <c r="R2" s="190"/>
      <c r="S2" s="81"/>
    </row>
    <row r="3" spans="1:20" ht="17.25" thickBot="1" x14ac:dyDescent="0.35">
      <c r="A3" s="82" t="s">
        <v>4</v>
      </c>
      <c r="B3" s="82" t="s">
        <v>68</v>
      </c>
      <c r="C3" s="83">
        <v>2021</v>
      </c>
      <c r="D3" s="83" t="s">
        <v>69</v>
      </c>
      <c r="F3" s="82" t="s">
        <v>4</v>
      </c>
      <c r="G3" s="82" t="s">
        <v>68</v>
      </c>
      <c r="H3" s="83">
        <v>2021</v>
      </c>
      <c r="M3" s="84"/>
      <c r="N3" s="84"/>
    </row>
    <row r="4" spans="1:20" ht="20.25" customHeight="1" thickTop="1" thickBot="1" x14ac:dyDescent="0.35">
      <c r="A4" s="85" t="s">
        <v>6</v>
      </c>
      <c r="B4" s="86" t="s">
        <v>70</v>
      </c>
      <c r="C4" s="87">
        <v>326798789468.79999</v>
      </c>
      <c r="D4" s="88">
        <v>0.32586897829496686</v>
      </c>
      <c r="F4" s="85" t="s">
        <v>6</v>
      </c>
      <c r="G4" s="86" t="s">
        <v>70</v>
      </c>
      <c r="H4" s="87">
        <v>326798789468.79999</v>
      </c>
      <c r="K4" s="89" t="s">
        <v>2</v>
      </c>
      <c r="L4" s="89" t="s">
        <v>3</v>
      </c>
      <c r="M4" s="90">
        <v>2021</v>
      </c>
      <c r="N4" s="89" t="s">
        <v>69</v>
      </c>
      <c r="P4" s="82" t="s">
        <v>4</v>
      </c>
      <c r="Q4" s="82" t="s">
        <v>5</v>
      </c>
      <c r="R4" s="91">
        <v>2021</v>
      </c>
      <c r="S4" s="89" t="s">
        <v>69</v>
      </c>
    </row>
    <row r="5" spans="1:20" ht="20.25" customHeight="1" thickTop="1" x14ac:dyDescent="0.3">
      <c r="A5" s="92" t="s">
        <v>9</v>
      </c>
      <c r="B5" s="93" t="s">
        <v>72</v>
      </c>
      <c r="C5" s="94">
        <v>126055595035.42857</v>
      </c>
      <c r="D5" s="95">
        <v>0.12569694039971638</v>
      </c>
      <c r="F5" s="96" t="s">
        <v>9</v>
      </c>
      <c r="G5" s="97" t="s">
        <v>72</v>
      </c>
      <c r="H5" s="98">
        <v>126055595035.42857</v>
      </c>
      <c r="K5" s="99" t="s">
        <v>6</v>
      </c>
      <c r="L5" s="100" t="s">
        <v>7</v>
      </c>
      <c r="M5" s="101">
        <v>171691630280.71463</v>
      </c>
      <c r="N5" s="102">
        <v>0.17120313154255185</v>
      </c>
      <c r="P5" s="103" t="s">
        <v>6</v>
      </c>
      <c r="Q5" s="104" t="s">
        <v>8</v>
      </c>
      <c r="R5" s="105">
        <v>326511871608.95947</v>
      </c>
      <c r="S5" s="102">
        <f>R5/T$12</f>
        <v>0.32878512539768129</v>
      </c>
    </row>
    <row r="6" spans="1:20" ht="20.25" customHeight="1" x14ac:dyDescent="0.3">
      <c r="A6" s="85" t="s">
        <v>12</v>
      </c>
      <c r="B6" s="86" t="s">
        <v>71</v>
      </c>
      <c r="C6" s="87">
        <v>71503853140.891113</v>
      </c>
      <c r="D6" s="88">
        <v>7.1300409665073505E-2</v>
      </c>
      <c r="F6" s="85" t="s">
        <v>12</v>
      </c>
      <c r="G6" s="86" t="s">
        <v>71</v>
      </c>
      <c r="H6" s="87">
        <v>71503853140.891113</v>
      </c>
      <c r="K6" s="106" t="s">
        <v>9</v>
      </c>
      <c r="L6" s="107" t="s">
        <v>10</v>
      </c>
      <c r="M6" s="108">
        <v>137322648271.85832</v>
      </c>
      <c r="N6" s="109">
        <v>0.13693193650395039</v>
      </c>
      <c r="P6" s="110" t="s">
        <v>9</v>
      </c>
      <c r="Q6" s="111" t="s">
        <v>11</v>
      </c>
      <c r="R6" s="112">
        <v>285973208939.43475</v>
      </c>
      <c r="S6" s="109">
        <f t="shared" ref="S6:S9" si="0">R6/T$12</f>
        <v>0.28796422285721679</v>
      </c>
    </row>
    <row r="7" spans="1:20" ht="20.25" customHeight="1" x14ac:dyDescent="0.3">
      <c r="A7" s="92" t="s">
        <v>15</v>
      </c>
      <c r="B7" s="113" t="s">
        <v>73</v>
      </c>
      <c r="C7" s="114">
        <v>25845567421.73333</v>
      </c>
      <c r="D7" s="95">
        <v>2.5772031355636368E-2</v>
      </c>
      <c r="F7" s="96" t="s">
        <v>15</v>
      </c>
      <c r="G7" s="97" t="s">
        <v>73</v>
      </c>
      <c r="H7" s="98">
        <v>25845567421.73333</v>
      </c>
      <c r="K7" s="103" t="s">
        <v>12</v>
      </c>
      <c r="L7" s="115" t="s">
        <v>13</v>
      </c>
      <c r="M7" s="116">
        <v>114628061074.46359</v>
      </c>
      <c r="N7" s="117">
        <v>0.11430192017230448</v>
      </c>
      <c r="P7" s="103" t="s">
        <v>12</v>
      </c>
      <c r="Q7" s="104" t="s">
        <v>14</v>
      </c>
      <c r="R7" s="105">
        <v>229003366122.54572</v>
      </c>
      <c r="S7" s="117">
        <f t="shared" si="0"/>
        <v>0.2305977423610048</v>
      </c>
    </row>
    <row r="8" spans="1:20" ht="20.25" customHeight="1" x14ac:dyDescent="0.3">
      <c r="A8" s="85" t="s">
        <v>18</v>
      </c>
      <c r="B8" s="86" t="s">
        <v>151</v>
      </c>
      <c r="C8" s="87">
        <v>23159117125.925922</v>
      </c>
      <c r="D8" s="118">
        <v>2.3093224574993292E-2</v>
      </c>
      <c r="F8" s="85" t="s">
        <v>18</v>
      </c>
      <c r="G8" s="86" t="s">
        <v>151</v>
      </c>
      <c r="H8" s="87">
        <v>23159117125.925922</v>
      </c>
      <c r="K8" s="106" t="s">
        <v>15</v>
      </c>
      <c r="L8" s="119" t="s">
        <v>19</v>
      </c>
      <c r="M8" s="120">
        <v>105970467888.86797</v>
      </c>
      <c r="N8" s="109">
        <v>0.10566895965715281</v>
      </c>
      <c r="P8" s="110" t="s">
        <v>15</v>
      </c>
      <c r="Q8" s="111" t="s">
        <v>17</v>
      </c>
      <c r="R8" s="112">
        <v>87198794165.209061</v>
      </c>
      <c r="S8" s="109">
        <f t="shared" si="0"/>
        <v>8.7805893038004221E-2</v>
      </c>
    </row>
    <row r="9" spans="1:20" ht="20.25" customHeight="1" thickBot="1" x14ac:dyDescent="0.35">
      <c r="A9" s="92" t="s">
        <v>21</v>
      </c>
      <c r="B9" s="93" t="s">
        <v>82</v>
      </c>
      <c r="C9" s="94">
        <v>19245909120.175442</v>
      </c>
      <c r="D9" s="121">
        <v>1.9191150467673689E-2</v>
      </c>
      <c r="F9" s="82" t="s">
        <v>4</v>
      </c>
      <c r="G9" s="82" t="s">
        <v>75</v>
      </c>
      <c r="H9" s="83">
        <v>2021</v>
      </c>
      <c r="K9" s="103" t="s">
        <v>18</v>
      </c>
      <c r="L9" s="115" t="s">
        <v>16</v>
      </c>
      <c r="M9" s="116">
        <v>100613263014.65996</v>
      </c>
      <c r="N9" s="117">
        <v>0.10032699715566182</v>
      </c>
      <c r="P9" s="103" t="s">
        <v>18</v>
      </c>
      <c r="Q9" s="104" t="s">
        <v>20</v>
      </c>
      <c r="R9" s="105">
        <v>64398657481.263489</v>
      </c>
      <c r="S9" s="117">
        <f t="shared" si="0"/>
        <v>6.4847016346092787E-2</v>
      </c>
    </row>
    <row r="10" spans="1:20" ht="20.25" customHeight="1" thickTop="1" thickBot="1" x14ac:dyDescent="0.35">
      <c r="A10" s="85" t="s">
        <v>24</v>
      </c>
      <c r="B10" s="122" t="s">
        <v>74</v>
      </c>
      <c r="C10" s="123">
        <v>16322820129.019394</v>
      </c>
      <c r="D10" s="118">
        <v>1.6276378278457158E-2</v>
      </c>
      <c r="F10" s="85" t="s">
        <v>6</v>
      </c>
      <c r="G10" s="86" t="s">
        <v>77</v>
      </c>
      <c r="H10" s="87">
        <v>142922520571.88699</v>
      </c>
      <c r="K10" s="106" t="s">
        <v>21</v>
      </c>
      <c r="L10" s="107" t="s">
        <v>22</v>
      </c>
      <c r="M10" s="108">
        <v>84687559051.103806</v>
      </c>
      <c r="N10" s="109">
        <v>8.4446605163794861E-2</v>
      </c>
      <c r="P10" s="82" t="s">
        <v>4</v>
      </c>
      <c r="Q10" s="82" t="s">
        <v>23</v>
      </c>
      <c r="R10" s="91">
        <v>2021</v>
      </c>
      <c r="S10" s="124">
        <f>SUM(S5:S9)</f>
        <v>0.99999999999999989</v>
      </c>
    </row>
    <row r="11" spans="1:20" ht="20.25" customHeight="1" thickTop="1" x14ac:dyDescent="0.3">
      <c r="A11" s="92" t="s">
        <v>26</v>
      </c>
      <c r="B11" s="93" t="s">
        <v>84</v>
      </c>
      <c r="C11" s="94">
        <v>13680473378.833336</v>
      </c>
      <c r="D11" s="121">
        <v>1.3641549559587733E-2</v>
      </c>
      <c r="F11" s="96" t="s">
        <v>9</v>
      </c>
      <c r="G11" s="97" t="s">
        <v>79</v>
      </c>
      <c r="H11" s="98">
        <v>82432545772.369003</v>
      </c>
      <c r="K11" s="103" t="s">
        <v>24</v>
      </c>
      <c r="L11" s="125" t="s">
        <v>27</v>
      </c>
      <c r="M11" s="126">
        <v>68422351738.959419</v>
      </c>
      <c r="N11" s="117">
        <v>6.8227675781651759E-2</v>
      </c>
      <c r="P11" s="103" t="s">
        <v>6</v>
      </c>
      <c r="Q11" s="104" t="s">
        <v>7</v>
      </c>
      <c r="R11" s="105">
        <v>171691630280.71463</v>
      </c>
    </row>
    <row r="12" spans="1:20" ht="20.25" customHeight="1" x14ac:dyDescent="0.3">
      <c r="A12" s="85" t="s">
        <v>28</v>
      </c>
      <c r="B12" s="122" t="s">
        <v>80</v>
      </c>
      <c r="C12" s="123">
        <v>13568694231.257936</v>
      </c>
      <c r="D12" s="118">
        <v>1.3530088447157402E-2</v>
      </c>
      <c r="F12" s="85" t="s">
        <v>12</v>
      </c>
      <c r="G12" s="86" t="s">
        <v>81</v>
      </c>
      <c r="H12" s="87">
        <v>46402462709.999992</v>
      </c>
      <c r="K12" s="106" t="s">
        <v>26</v>
      </c>
      <c r="L12" s="119" t="s">
        <v>29</v>
      </c>
      <c r="M12" s="120">
        <v>42680092778.70842</v>
      </c>
      <c r="N12" s="109">
        <v>4.2558658953233172E-2</v>
      </c>
      <c r="P12" s="110" t="s">
        <v>9</v>
      </c>
      <c r="Q12" s="111" t="s">
        <v>10</v>
      </c>
      <c r="R12" s="112">
        <v>137322648271.85832</v>
      </c>
      <c r="T12" s="127">
        <f>SUM(R5:R9)</f>
        <v>993085898317.4126</v>
      </c>
    </row>
    <row r="13" spans="1:20" ht="20.25" customHeight="1" x14ac:dyDescent="0.3">
      <c r="A13" s="92" t="s">
        <v>30</v>
      </c>
      <c r="B13" s="113" t="s">
        <v>76</v>
      </c>
      <c r="C13" s="114">
        <v>11496778964.859999</v>
      </c>
      <c r="D13" s="121">
        <v>1.146406821473148E-2</v>
      </c>
      <c r="F13" s="96" t="s">
        <v>15</v>
      </c>
      <c r="G13" s="97" t="s">
        <v>83</v>
      </c>
      <c r="H13" s="98">
        <v>27750274439.73</v>
      </c>
      <c r="K13" s="103" t="s">
        <v>28</v>
      </c>
      <c r="L13" s="115" t="s">
        <v>25</v>
      </c>
      <c r="M13" s="116">
        <v>40000152554.867424</v>
      </c>
      <c r="N13" s="117">
        <v>3.9886343722034846E-2</v>
      </c>
      <c r="P13" s="103" t="s">
        <v>12</v>
      </c>
      <c r="Q13" s="104" t="s">
        <v>13</v>
      </c>
      <c r="R13" s="105">
        <v>114628061074.46359</v>
      </c>
    </row>
    <row r="14" spans="1:20" ht="20.25" customHeight="1" x14ac:dyDescent="0.3">
      <c r="A14" s="85" t="s">
        <v>32</v>
      </c>
      <c r="B14" s="122" t="s">
        <v>78</v>
      </c>
      <c r="C14" s="123">
        <v>10669235168.099209</v>
      </c>
      <c r="D14" s="118">
        <v>1.0638878953831473E-2</v>
      </c>
      <c r="F14" s="85" t="s">
        <v>18</v>
      </c>
      <c r="G14" s="86" t="s">
        <v>85</v>
      </c>
      <c r="H14" s="87">
        <v>14976598222.857141</v>
      </c>
      <c r="K14" s="106" t="s">
        <v>30</v>
      </c>
      <c r="L14" s="107" t="s">
        <v>31</v>
      </c>
      <c r="M14" s="108">
        <v>22975930727.645996</v>
      </c>
      <c r="N14" s="109">
        <v>2.2910559380480037E-2</v>
      </c>
      <c r="P14" s="110" t="s">
        <v>15</v>
      </c>
      <c r="Q14" s="111" t="s">
        <v>19</v>
      </c>
      <c r="R14" s="112">
        <v>105970467888.86797</v>
      </c>
    </row>
    <row r="15" spans="1:20" ht="20.25" customHeight="1" x14ac:dyDescent="0.3">
      <c r="A15" s="92" t="s">
        <v>34</v>
      </c>
      <c r="B15" s="113" t="s">
        <v>86</v>
      </c>
      <c r="C15" s="114">
        <v>8876120393.7999992</v>
      </c>
      <c r="D15" s="121">
        <v>8.8508659675646442E-3</v>
      </c>
      <c r="K15" s="103" t="s">
        <v>32</v>
      </c>
      <c r="L15" s="125" t="s">
        <v>33</v>
      </c>
      <c r="M15" s="126">
        <v>17834191914.148682</v>
      </c>
      <c r="N15" s="117">
        <v>1.7783449893515699E-2</v>
      </c>
      <c r="P15" s="103" t="s">
        <v>18</v>
      </c>
      <c r="Q15" s="104" t="s">
        <v>16</v>
      </c>
      <c r="R15" s="105">
        <v>100613263014.65996</v>
      </c>
    </row>
    <row r="16" spans="1:20" ht="20.25" customHeight="1" x14ac:dyDescent="0.3">
      <c r="A16" s="85" t="s">
        <v>36</v>
      </c>
      <c r="B16" s="122" t="s">
        <v>88</v>
      </c>
      <c r="C16" s="123">
        <v>7941357780.5452499</v>
      </c>
      <c r="D16" s="118">
        <v>7.9187629502162887E-3</v>
      </c>
      <c r="K16" s="106" t="s">
        <v>34</v>
      </c>
      <c r="L16" s="119" t="s">
        <v>39</v>
      </c>
      <c r="M16" s="120">
        <v>15472843393.126066</v>
      </c>
      <c r="N16" s="109">
        <v>1.5428819904846677E-2</v>
      </c>
    </row>
    <row r="17" spans="1:22" ht="20.25" customHeight="1" x14ac:dyDescent="0.3">
      <c r="A17" s="92" t="s">
        <v>38</v>
      </c>
      <c r="B17" s="113" t="s">
        <v>87</v>
      </c>
      <c r="C17" s="114">
        <v>6079081736.3265295</v>
      </c>
      <c r="D17" s="121">
        <v>6.061785472364631E-3</v>
      </c>
      <c r="K17" s="103" t="s">
        <v>36</v>
      </c>
      <c r="L17" s="115" t="s">
        <v>37</v>
      </c>
      <c r="M17" s="116">
        <v>15206622709.445553</v>
      </c>
      <c r="N17" s="117">
        <v>1.5163356674909471E-2</v>
      </c>
    </row>
    <row r="18" spans="1:22" ht="20.25" customHeight="1" x14ac:dyDescent="0.3">
      <c r="A18" s="85" t="s">
        <v>40</v>
      </c>
      <c r="B18" s="122" t="s">
        <v>89</v>
      </c>
      <c r="C18" s="123">
        <v>4155388700.1666665</v>
      </c>
      <c r="D18" s="118">
        <v>4.1435657468096021E-3</v>
      </c>
      <c r="K18" s="106" t="s">
        <v>38</v>
      </c>
      <c r="L18" s="119" t="s">
        <v>43</v>
      </c>
      <c r="M18" s="120">
        <v>11682763927.184225</v>
      </c>
      <c r="N18" s="109">
        <v>1.1649524010786715E-2</v>
      </c>
      <c r="Q18" s="79" t="s">
        <v>106</v>
      </c>
      <c r="V18" s="79" t="s">
        <v>105</v>
      </c>
    </row>
    <row r="19" spans="1:22" ht="20.25" customHeight="1" x14ac:dyDescent="0.3">
      <c r="A19" s="92" t="s">
        <v>42</v>
      </c>
      <c r="B19" s="93" t="s">
        <v>90</v>
      </c>
      <c r="C19" s="94">
        <v>2881786617.5999999</v>
      </c>
      <c r="D19" s="121">
        <v>2.8735873295854921E-3</v>
      </c>
      <c r="K19" s="103" t="s">
        <v>40</v>
      </c>
      <c r="L19" s="125" t="s">
        <v>35</v>
      </c>
      <c r="M19" s="126">
        <v>10299525185.158426</v>
      </c>
      <c r="N19" s="117">
        <v>1.0270220873419994E-2</v>
      </c>
    </row>
    <row r="20" spans="1:22" ht="20.25" customHeight="1" x14ac:dyDescent="0.3">
      <c r="A20" s="85" t="s">
        <v>44</v>
      </c>
      <c r="B20" s="86" t="s">
        <v>91</v>
      </c>
      <c r="C20" s="87">
        <v>88358157.333333343</v>
      </c>
      <c r="D20" s="128">
        <v>8.8106759823197578E-5</v>
      </c>
      <c r="K20" s="106" t="s">
        <v>42</v>
      </c>
      <c r="L20" s="107" t="s">
        <v>41</v>
      </c>
      <c r="M20" s="108">
        <v>7377623264.7326727</v>
      </c>
      <c r="N20" s="109">
        <v>7.3566323774682807E-3</v>
      </c>
    </row>
    <row r="21" spans="1:22" ht="20.25" customHeight="1" thickBot="1" x14ac:dyDescent="0.35">
      <c r="A21" s="129"/>
      <c r="B21" s="130" t="s">
        <v>92</v>
      </c>
      <c r="C21" s="131">
        <v>688368926570.79602</v>
      </c>
      <c r="D21" s="132">
        <v>0.68641037243818925</v>
      </c>
      <c r="K21" s="103" t="s">
        <v>44</v>
      </c>
      <c r="L21" s="115" t="s">
        <v>49</v>
      </c>
      <c r="M21" s="116">
        <v>4333049223.587719</v>
      </c>
      <c r="N21" s="117">
        <v>4.3207207887382216E-3</v>
      </c>
    </row>
    <row r="22" spans="1:22" ht="20.25" customHeight="1" thickTop="1" x14ac:dyDescent="0.3">
      <c r="A22" s="85" t="s">
        <v>6</v>
      </c>
      <c r="B22" s="86" t="s">
        <v>77</v>
      </c>
      <c r="C22" s="87">
        <v>142922520571.88699</v>
      </c>
      <c r="D22" s="118">
        <v>0.14251587599148283</v>
      </c>
      <c r="K22" s="106" t="s">
        <v>46</v>
      </c>
      <c r="L22" s="119" t="s">
        <v>45</v>
      </c>
      <c r="M22" s="120">
        <v>3999782822.686532</v>
      </c>
      <c r="N22" s="109">
        <v>3.988402600723394E-3</v>
      </c>
    </row>
    <row r="23" spans="1:22" ht="20.25" customHeight="1" x14ac:dyDescent="0.3">
      <c r="A23" s="92" t="s">
        <v>9</v>
      </c>
      <c r="B23" s="93" t="s">
        <v>79</v>
      </c>
      <c r="C23" s="94">
        <v>82432545772.369003</v>
      </c>
      <c r="D23" s="121">
        <v>8.2198007871322171E-2</v>
      </c>
      <c r="K23" s="103" t="s">
        <v>48</v>
      </c>
      <c r="L23" s="125" t="s">
        <v>104</v>
      </c>
      <c r="M23" s="126">
        <v>3462516848.2637477</v>
      </c>
      <c r="N23" s="117">
        <v>3.4526652608073373E-3</v>
      </c>
    </row>
    <row r="24" spans="1:22" ht="20.25" customHeight="1" x14ac:dyDescent="0.3">
      <c r="A24" s="85" t="s">
        <v>12</v>
      </c>
      <c r="B24" s="122" t="s">
        <v>81</v>
      </c>
      <c r="C24" s="123">
        <v>46402462709.999992</v>
      </c>
      <c r="D24" s="118">
        <v>4.6270437960485883E-2</v>
      </c>
      <c r="K24" s="106" t="s">
        <v>50</v>
      </c>
      <c r="L24" s="107" t="s">
        <v>47</v>
      </c>
      <c r="M24" s="108">
        <v>3382390848.7191563</v>
      </c>
      <c r="N24" s="109">
        <v>3.3727672365554701E-3</v>
      </c>
    </row>
    <row r="25" spans="1:22" ht="20.25" customHeight="1" x14ac:dyDescent="0.3">
      <c r="A25" s="92" t="s">
        <v>15</v>
      </c>
      <c r="B25" s="93" t="s">
        <v>83</v>
      </c>
      <c r="C25" s="94">
        <v>27750274439.73</v>
      </c>
      <c r="D25" s="121">
        <v>2.7671319082236367E-2</v>
      </c>
      <c r="K25" s="103" t="s">
        <v>51</v>
      </c>
      <c r="L25" s="125" t="s">
        <v>52</v>
      </c>
      <c r="M25" s="126">
        <v>2589374663.7218256</v>
      </c>
      <c r="N25" s="117">
        <v>2.5820073491137074E-3</v>
      </c>
    </row>
    <row r="26" spans="1:22" ht="20.25" customHeight="1" x14ac:dyDescent="0.3">
      <c r="A26" s="85" t="s">
        <v>18</v>
      </c>
      <c r="B26" s="86" t="s">
        <v>85</v>
      </c>
      <c r="C26" s="87">
        <v>14976598222.857141</v>
      </c>
      <c r="D26" s="118">
        <v>1.4933986656283541E-2</v>
      </c>
      <c r="K26" s="106" t="s">
        <v>53</v>
      </c>
      <c r="L26" s="107" t="s">
        <v>56</v>
      </c>
      <c r="M26" s="108">
        <v>1913943260.6652167</v>
      </c>
      <c r="N26" s="109">
        <v>1.9084976902188212E-3</v>
      </c>
    </row>
    <row r="27" spans="1:22" ht="20.25" customHeight="1" thickBot="1" x14ac:dyDescent="0.35">
      <c r="A27" s="129"/>
      <c r="B27" s="130" t="s">
        <v>93</v>
      </c>
      <c r="C27" s="131">
        <v>314484401716.84314</v>
      </c>
      <c r="D27" s="132">
        <v>0.3135896275618108</v>
      </c>
      <c r="K27" s="103" t="s">
        <v>55</v>
      </c>
      <c r="L27" s="115" t="s">
        <v>54</v>
      </c>
      <c r="M27" s="116">
        <v>1830863415.8419352</v>
      </c>
      <c r="N27" s="117">
        <v>1.8256542249982996E-3</v>
      </c>
      <c r="P27" s="133"/>
    </row>
    <row r="28" spans="1:22" ht="20.25" customHeight="1" thickTop="1" thickBot="1" x14ac:dyDescent="0.35">
      <c r="A28" s="134"/>
      <c r="B28" s="135" t="s">
        <v>94</v>
      </c>
      <c r="C28" s="136">
        <v>1002853328287.6392</v>
      </c>
      <c r="D28" s="137">
        <v>1</v>
      </c>
      <c r="K28" s="106" t="s">
        <v>57</v>
      </c>
      <c r="L28" s="119" t="s">
        <v>60</v>
      </c>
      <c r="M28" s="120">
        <v>1804651361.0663471</v>
      </c>
      <c r="N28" s="109">
        <v>1.7995167490222814E-3</v>
      </c>
    </row>
    <row r="29" spans="1:22" ht="20.25" customHeight="1" thickTop="1" x14ac:dyDescent="0.3">
      <c r="A29" s="193" t="s">
        <v>109</v>
      </c>
      <c r="B29" s="193"/>
      <c r="C29" s="193"/>
      <c r="D29" s="193"/>
      <c r="K29" s="103" t="s">
        <v>59</v>
      </c>
      <c r="L29" s="125" t="s">
        <v>58</v>
      </c>
      <c r="M29" s="126">
        <v>1710330538.1816003</v>
      </c>
      <c r="N29" s="117">
        <v>1.7054642886831423E-3</v>
      </c>
    </row>
    <row r="30" spans="1:22" ht="20.25" customHeight="1" x14ac:dyDescent="0.3">
      <c r="A30" s="179" t="s">
        <v>156</v>
      </c>
      <c r="B30" s="180"/>
      <c r="C30" s="180"/>
      <c r="D30" s="180"/>
      <c r="K30" s="106" t="s">
        <v>61</v>
      </c>
      <c r="L30" s="119" t="s">
        <v>62</v>
      </c>
      <c r="M30" s="120">
        <v>917550070.63421285</v>
      </c>
      <c r="N30" s="109">
        <v>9.1493944802568418E-4</v>
      </c>
    </row>
    <row r="31" spans="1:22" ht="20.25" customHeight="1" x14ac:dyDescent="0.3">
      <c r="A31" s="138"/>
      <c r="B31" s="58"/>
      <c r="C31" s="58"/>
      <c r="D31" s="58"/>
      <c r="K31" s="139" t="s">
        <v>63</v>
      </c>
      <c r="L31" s="140" t="s">
        <v>64</v>
      </c>
      <c r="M31" s="141">
        <v>275717488.39898098</v>
      </c>
      <c r="N31" s="142">
        <v>2.7493301425220927E-4</v>
      </c>
    </row>
    <row r="32" spans="1:22" ht="20.25" customHeight="1" thickBot="1" x14ac:dyDescent="0.35">
      <c r="K32" s="183"/>
      <c r="L32" s="184" t="s">
        <v>65</v>
      </c>
      <c r="M32" s="143">
        <v>1002853328287.6392</v>
      </c>
      <c r="N32" s="181">
        <v>1</v>
      </c>
    </row>
    <row r="33" spans="11:15" ht="15" customHeight="1" thickTop="1" x14ac:dyDescent="0.3">
      <c r="K33" s="144" t="s">
        <v>109</v>
      </c>
      <c r="L33" s="145"/>
      <c r="M33" s="145"/>
      <c r="N33" s="145"/>
      <c r="O33" s="145"/>
    </row>
    <row r="34" spans="11:15" ht="17.25" x14ac:dyDescent="0.3">
      <c r="K34" s="187" t="s">
        <v>155</v>
      </c>
      <c r="L34" s="188"/>
      <c r="M34" s="188"/>
      <c r="N34" s="188"/>
      <c r="O34" s="188"/>
    </row>
    <row r="35" spans="11:15" ht="17.25" x14ac:dyDescent="0.3">
      <c r="K35" s="146"/>
      <c r="L35" s="146"/>
      <c r="M35" s="147"/>
      <c r="N35" s="147"/>
      <c r="O35" s="147"/>
    </row>
  </sheetData>
  <sortState xmlns:xlrd2="http://schemas.microsoft.com/office/spreadsheetml/2017/richdata2" ref="K5:N31">
    <sortCondition descending="1" ref="N5"/>
  </sortState>
  <mergeCells count="10">
    <mergeCell ref="K34:O34"/>
    <mergeCell ref="P1:R1"/>
    <mergeCell ref="P2:R2"/>
    <mergeCell ref="A1:D1"/>
    <mergeCell ref="B2:C2"/>
    <mergeCell ref="A29:D29"/>
    <mergeCell ref="F1:H1"/>
    <mergeCell ref="K1:N1"/>
    <mergeCell ref="K2:N2"/>
    <mergeCell ref="F2:H2"/>
  </mergeCells>
  <pageMargins left="0.51181102362204722" right="0.51181102362204722" top="0.78740157480314965" bottom="0.78740157480314965" header="0.31496062992125984" footer="0.31496062992125984"/>
  <pageSetup paperSize="9" scale="70" fitToWidth="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4"/>
  <sheetViews>
    <sheetView zoomScaleNormal="100" workbookViewId="0">
      <selection activeCell="I10" sqref="I10"/>
    </sheetView>
  </sheetViews>
  <sheetFormatPr defaultColWidth="8.85546875" defaultRowHeight="14.25" x14ac:dyDescent="0.25"/>
  <cols>
    <col min="1" max="1" width="15.28515625" style="2" bestFit="1" customWidth="1"/>
    <col min="2" max="4" width="6.42578125" style="2" bestFit="1" customWidth="1"/>
    <col min="5" max="5" width="8.85546875" style="77"/>
    <col min="6" max="16384" width="8.85546875" style="2"/>
  </cols>
  <sheetData>
    <row r="1" spans="1:5" s="58" customFormat="1" ht="17.25" x14ac:dyDescent="0.3">
      <c r="A1" s="55" t="s">
        <v>96</v>
      </c>
      <c r="B1" s="56"/>
      <c r="C1" s="56"/>
      <c r="D1" s="56"/>
      <c r="E1" s="57"/>
    </row>
    <row r="2" spans="1:5" s="58" customFormat="1" ht="17.25" x14ac:dyDescent="0.3">
      <c r="A2" s="196" t="s">
        <v>97</v>
      </c>
      <c r="B2" s="196"/>
      <c r="C2" s="196"/>
      <c r="D2" s="196"/>
      <c r="E2" s="57"/>
    </row>
    <row r="3" spans="1:5" s="62" customFormat="1" ht="33" customHeight="1" thickBot="1" x14ac:dyDescent="0.3">
      <c r="A3" s="59"/>
      <c r="B3" s="60" t="s">
        <v>103</v>
      </c>
      <c r="C3" s="60" t="s">
        <v>108</v>
      </c>
      <c r="D3" s="60" t="s">
        <v>159</v>
      </c>
      <c r="E3" s="61"/>
    </row>
    <row r="4" spans="1:5" s="66" customFormat="1" ht="18" customHeight="1" thickTop="1" x14ac:dyDescent="0.25">
      <c r="A4" s="63" t="s">
        <v>151</v>
      </c>
      <c r="B4" s="64">
        <v>21.69280926987469</v>
      </c>
      <c r="C4" s="64">
        <v>23.426114930339772</v>
      </c>
      <c r="D4" s="64">
        <v>23.159117125925924</v>
      </c>
      <c r="E4" s="65">
        <f>((D4/C4)-1)</f>
        <v>-1.139744277733612E-2</v>
      </c>
    </row>
    <row r="5" spans="1:5" s="66" customFormat="1" ht="18" customHeight="1" x14ac:dyDescent="0.25">
      <c r="A5" s="67" t="s">
        <v>90</v>
      </c>
      <c r="B5" s="68">
        <v>1.9899293860877059</v>
      </c>
      <c r="C5" s="68">
        <v>2.7464177922070352</v>
      </c>
      <c r="D5" s="68">
        <v>2.8817866176</v>
      </c>
      <c r="E5" s="65">
        <f t="shared" ref="E5:E32" si="0">((D5/C5)-1)</f>
        <v>4.9289232605859823E-2</v>
      </c>
    </row>
    <row r="6" spans="1:5" s="66" customFormat="1" ht="18" customHeight="1" x14ac:dyDescent="0.25">
      <c r="A6" s="63" t="s">
        <v>82</v>
      </c>
      <c r="B6" s="64">
        <v>12.72957507812264</v>
      </c>
      <c r="C6" s="64">
        <v>17.554452800072564</v>
      </c>
      <c r="D6" s="64">
        <v>19.24590912017544</v>
      </c>
      <c r="E6" s="65">
        <f t="shared" si="0"/>
        <v>9.6354830273939651E-2</v>
      </c>
    </row>
    <row r="7" spans="1:5" s="66" customFormat="1" ht="18" customHeight="1" x14ac:dyDescent="0.25">
      <c r="A7" s="67" t="s">
        <v>80</v>
      </c>
      <c r="B7" s="68">
        <v>15.935098848919701</v>
      </c>
      <c r="C7" s="68">
        <v>13.888305784272363</v>
      </c>
      <c r="D7" s="68">
        <v>13.568694231257936</v>
      </c>
      <c r="E7" s="65">
        <f t="shared" si="0"/>
        <v>-2.301299798398504E-2</v>
      </c>
    </row>
    <row r="8" spans="1:5" s="66" customFormat="1" ht="18" customHeight="1" x14ac:dyDescent="0.25">
      <c r="A8" s="63" t="s">
        <v>86</v>
      </c>
      <c r="B8" s="64">
        <v>10.352742762205835</v>
      </c>
      <c r="C8" s="64">
        <v>8.3112083460925383</v>
      </c>
      <c r="D8" s="64">
        <v>8.8761203937999991</v>
      </c>
      <c r="E8" s="65">
        <f t="shared" si="0"/>
        <v>6.7969905720514312E-2</v>
      </c>
    </row>
    <row r="9" spans="1:5" s="66" customFormat="1" ht="18" customHeight="1" x14ac:dyDescent="0.25">
      <c r="A9" s="67" t="s">
        <v>89</v>
      </c>
      <c r="B9" s="68">
        <v>2.8793694886605321</v>
      </c>
      <c r="C9" s="68">
        <v>3.6164908000983593</v>
      </c>
      <c r="D9" s="68">
        <v>4.1553887001666663</v>
      </c>
      <c r="E9" s="65">
        <f t="shared" si="0"/>
        <v>0.14901127359529021</v>
      </c>
    </row>
    <row r="10" spans="1:5" s="66" customFormat="1" ht="18" customHeight="1" x14ac:dyDescent="0.25">
      <c r="A10" s="63" t="s">
        <v>73</v>
      </c>
      <c r="B10" s="64">
        <v>25.238741004325817</v>
      </c>
      <c r="C10" s="64">
        <v>36.080537150686418</v>
      </c>
      <c r="D10" s="64">
        <v>25.845567421733328</v>
      </c>
      <c r="E10" s="65">
        <f t="shared" si="0"/>
        <v>-0.2836701040843117</v>
      </c>
    </row>
    <row r="11" spans="1:5" s="66" customFormat="1" ht="18" customHeight="1" x14ac:dyDescent="0.25">
      <c r="A11" s="67" t="s">
        <v>71</v>
      </c>
      <c r="B11" s="68">
        <v>75.14077869075885</v>
      </c>
      <c r="C11" s="68">
        <v>72.809501106978672</v>
      </c>
      <c r="D11" s="68">
        <v>71.50385314089111</v>
      </c>
      <c r="E11" s="65">
        <f t="shared" si="0"/>
        <v>-1.7932384458577477E-2</v>
      </c>
    </row>
    <row r="12" spans="1:5" s="66" customFormat="1" ht="18" customHeight="1" x14ac:dyDescent="0.25">
      <c r="A12" s="63" t="s">
        <v>98</v>
      </c>
      <c r="B12" s="64" t="s">
        <v>102</v>
      </c>
      <c r="C12" s="64" t="s">
        <v>102</v>
      </c>
      <c r="D12" s="69" t="s">
        <v>102</v>
      </c>
      <c r="E12" s="65" t="e">
        <f t="shared" si="0"/>
        <v>#VALUE!</v>
      </c>
    </row>
    <row r="13" spans="1:5" s="66" customFormat="1" ht="18" customHeight="1" x14ac:dyDescent="0.25">
      <c r="A13" s="67" t="s">
        <v>84</v>
      </c>
      <c r="B13" s="68">
        <v>12.337365801731993</v>
      </c>
      <c r="C13" s="68">
        <v>13.661357761216484</v>
      </c>
      <c r="D13" s="68">
        <v>13.680473378833335</v>
      </c>
      <c r="E13" s="65">
        <f t="shared" si="0"/>
        <v>1.3992472747561546E-3</v>
      </c>
    </row>
    <row r="14" spans="1:5" s="66" customFormat="1" ht="18" customHeight="1" x14ac:dyDescent="0.25">
      <c r="A14" s="63" t="s">
        <v>99</v>
      </c>
      <c r="B14" s="64" t="s">
        <v>102</v>
      </c>
      <c r="C14" s="69" t="s">
        <v>102</v>
      </c>
      <c r="D14" s="69" t="s">
        <v>102</v>
      </c>
      <c r="E14" s="65" t="e">
        <f t="shared" si="0"/>
        <v>#VALUE!</v>
      </c>
    </row>
    <row r="15" spans="1:5" s="66" customFormat="1" ht="18" customHeight="1" x14ac:dyDescent="0.25">
      <c r="A15" s="67" t="s">
        <v>74</v>
      </c>
      <c r="B15" s="68">
        <v>16.994236858122079</v>
      </c>
      <c r="C15" s="68">
        <v>15.415669078039787</v>
      </c>
      <c r="D15" s="68">
        <v>16.322820129019394</v>
      </c>
      <c r="E15" s="65">
        <f t="shared" si="0"/>
        <v>5.8846038169817705E-2</v>
      </c>
    </row>
    <row r="16" spans="1:5" s="66" customFormat="1" ht="18" customHeight="1" x14ac:dyDescent="0.25">
      <c r="A16" s="63" t="s">
        <v>91</v>
      </c>
      <c r="B16" s="64">
        <v>8.483430344828162E-2</v>
      </c>
      <c r="C16" s="64">
        <v>0.10369027392105018</v>
      </c>
      <c r="D16" s="64">
        <v>8.835815733333334E-2</v>
      </c>
      <c r="E16" s="65">
        <f t="shared" si="0"/>
        <v>-0.14786455863151371</v>
      </c>
    </row>
    <row r="17" spans="1:28" s="66" customFormat="1" ht="18" customHeight="1" x14ac:dyDescent="0.25">
      <c r="A17" s="67" t="s">
        <v>76</v>
      </c>
      <c r="B17" s="68">
        <v>10.937424851569771</v>
      </c>
      <c r="C17" s="68">
        <v>10.886805603946369</v>
      </c>
      <c r="D17" s="68">
        <v>11.496778964859999</v>
      </c>
      <c r="E17" s="65">
        <f t="shared" si="0"/>
        <v>5.6028681240759992E-2</v>
      </c>
    </row>
    <row r="18" spans="1:28" s="66" customFormat="1" ht="18" customHeight="1" x14ac:dyDescent="0.25">
      <c r="A18" s="63" t="s">
        <v>72</v>
      </c>
      <c r="B18" s="64">
        <v>81.092802090702975</v>
      </c>
      <c r="C18" s="64">
        <v>102.34389899131158</v>
      </c>
      <c r="D18" s="64">
        <v>126.05559503542857</v>
      </c>
      <c r="E18" s="65">
        <f t="shared" si="0"/>
        <v>0.23168646375422908</v>
      </c>
    </row>
    <row r="19" spans="1:28" s="66" customFormat="1" ht="18" customHeight="1" x14ac:dyDescent="0.25">
      <c r="A19" s="67" t="s">
        <v>100</v>
      </c>
      <c r="B19" s="68" t="s">
        <v>102</v>
      </c>
      <c r="C19" s="68" t="s">
        <v>102</v>
      </c>
      <c r="D19" s="70" t="s">
        <v>102</v>
      </c>
      <c r="E19" s="65" t="e">
        <f t="shared" si="0"/>
        <v>#VALUE!</v>
      </c>
    </row>
    <row r="20" spans="1:28" s="66" customFormat="1" ht="18" customHeight="1" x14ac:dyDescent="0.25">
      <c r="A20" s="63" t="s">
        <v>70</v>
      </c>
      <c r="B20" s="64">
        <v>175.54065649485048</v>
      </c>
      <c r="C20" s="64">
        <v>250.75784987248372</v>
      </c>
      <c r="D20" s="64">
        <v>326.79878946880001</v>
      </c>
      <c r="E20" s="65">
        <f t="shared" si="0"/>
        <v>0.30324450315308127</v>
      </c>
    </row>
    <row r="21" spans="1:28" s="66" customFormat="1" ht="18" customHeight="1" x14ac:dyDescent="0.25">
      <c r="A21" s="67" t="s">
        <v>78</v>
      </c>
      <c r="B21" s="68">
        <v>13.202590052805494</v>
      </c>
      <c r="C21" s="68">
        <v>11.46782122771236</v>
      </c>
      <c r="D21" s="68">
        <v>10.66923516809921</v>
      </c>
      <c r="E21" s="65">
        <f t="shared" si="0"/>
        <v>-6.9637121451051387E-2</v>
      </c>
    </row>
    <row r="22" spans="1:28" s="66" customFormat="1" ht="18" customHeight="1" x14ac:dyDescent="0.25">
      <c r="A22" s="63" t="s">
        <v>88</v>
      </c>
      <c r="B22" s="64">
        <v>5.7237484912193333</v>
      </c>
      <c r="C22" s="64">
        <v>8.2429072827601821</v>
      </c>
      <c r="D22" s="64">
        <v>7.9413577805452498</v>
      </c>
      <c r="E22" s="65">
        <f t="shared" si="0"/>
        <v>-3.6582905990658832E-2</v>
      </c>
    </row>
    <row r="23" spans="1:28" s="66" customFormat="1" ht="18" customHeight="1" x14ac:dyDescent="0.25">
      <c r="A23" s="67" t="s">
        <v>87</v>
      </c>
      <c r="B23" s="68">
        <v>6.9479564603244564</v>
      </c>
      <c r="C23" s="68">
        <v>6.0598980464303187</v>
      </c>
      <c r="D23" s="68">
        <v>6.0790817363265299</v>
      </c>
      <c r="E23" s="65">
        <f t="shared" si="0"/>
        <v>3.1656786548597271E-3</v>
      </c>
    </row>
    <row r="24" spans="1:28" s="66" customFormat="1" ht="18" customHeight="1" x14ac:dyDescent="0.25">
      <c r="A24" s="63" t="s">
        <v>101</v>
      </c>
      <c r="B24" s="64" t="s">
        <v>102</v>
      </c>
      <c r="C24" s="64" t="s">
        <v>102</v>
      </c>
      <c r="D24" s="69" t="s">
        <v>102</v>
      </c>
      <c r="E24" s="65" t="e">
        <f t="shared" si="0"/>
        <v>#VALUE!</v>
      </c>
    </row>
    <row r="25" spans="1:28" s="62" customFormat="1" ht="18" customHeight="1" thickBot="1" x14ac:dyDescent="0.3">
      <c r="A25" s="71" t="s">
        <v>92</v>
      </c>
      <c r="B25" s="72">
        <v>488.82065993373067</v>
      </c>
      <c r="C25" s="72">
        <v>597.37292684856948</v>
      </c>
      <c r="D25" s="72">
        <v>688.36892657079613</v>
      </c>
      <c r="E25" s="65">
        <f t="shared" si="0"/>
        <v>0.15232695629893112</v>
      </c>
      <c r="H25" s="66"/>
    </row>
    <row r="26" spans="1:28" s="66" customFormat="1" ht="18" customHeight="1" thickTop="1" x14ac:dyDescent="0.25">
      <c r="A26" s="63" t="s">
        <v>77</v>
      </c>
      <c r="B26" s="64">
        <v>112.47957606027121</v>
      </c>
      <c r="C26" s="64">
        <v>129.99519156158942</v>
      </c>
      <c r="D26" s="64">
        <v>142.92252057188699</v>
      </c>
      <c r="E26" s="65">
        <f t="shared" si="0"/>
        <v>9.9444670645166378E-2</v>
      </c>
    </row>
    <row r="27" spans="1:28" s="66" customFormat="1" ht="18" customHeight="1" x14ac:dyDescent="0.25">
      <c r="A27" s="67" t="s">
        <v>83</v>
      </c>
      <c r="B27" s="68">
        <v>22.648530139717728</v>
      </c>
      <c r="C27" s="68">
        <v>28.022913177311185</v>
      </c>
      <c r="D27" s="68">
        <v>27.750274439729999</v>
      </c>
      <c r="E27" s="65">
        <f t="shared" si="0"/>
        <v>-9.7291361485546402E-3</v>
      </c>
    </row>
    <row r="28" spans="1:28" s="66" customFormat="1" ht="18" customHeight="1" x14ac:dyDescent="0.25">
      <c r="A28" s="63" t="s">
        <v>79</v>
      </c>
      <c r="B28" s="64">
        <v>83.475969224192042</v>
      </c>
      <c r="C28" s="64">
        <v>80.429826624819043</v>
      </c>
      <c r="D28" s="64">
        <v>82.432545772368996</v>
      </c>
      <c r="E28" s="65">
        <f t="shared" si="0"/>
        <v>2.4900204707540174E-2</v>
      </c>
    </row>
    <row r="29" spans="1:28" s="66" customFormat="1" ht="18" customHeight="1" x14ac:dyDescent="0.25">
      <c r="A29" s="67" t="s">
        <v>81</v>
      </c>
      <c r="B29" s="68">
        <v>43.456066298566085</v>
      </c>
      <c r="C29" s="68">
        <v>44.182765296909224</v>
      </c>
      <c r="D29" s="68">
        <v>46.402462709999995</v>
      </c>
      <c r="E29" s="65">
        <f t="shared" si="0"/>
        <v>5.0238987944153157E-2</v>
      </c>
    </row>
    <row r="30" spans="1:28" s="66" customFormat="1" ht="18" customHeight="1" x14ac:dyDescent="0.25">
      <c r="A30" s="63" t="s">
        <v>85</v>
      </c>
      <c r="B30" s="64">
        <v>15.222709270479585</v>
      </c>
      <c r="C30" s="64">
        <v>16.65552736526298</v>
      </c>
      <c r="D30" s="64">
        <v>14.976598222857142</v>
      </c>
      <c r="E30" s="65">
        <f t="shared" si="0"/>
        <v>-0.10080312112526912</v>
      </c>
    </row>
    <row r="31" spans="1:28" s="62" customFormat="1" ht="18" customHeight="1" thickBot="1" x14ac:dyDescent="0.3">
      <c r="A31" s="71" t="s">
        <v>93</v>
      </c>
      <c r="B31" s="72">
        <v>277.28285099322665</v>
      </c>
      <c r="C31" s="72">
        <v>299.28622402589184</v>
      </c>
      <c r="D31" s="72">
        <v>314.48440171684314</v>
      </c>
      <c r="E31" s="65">
        <f t="shared" si="0"/>
        <v>5.0781414147670567E-2</v>
      </c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s="62" customFormat="1" ht="18" customHeight="1" thickTop="1" thickBot="1" x14ac:dyDescent="0.3">
      <c r="A32" s="73" t="s">
        <v>94</v>
      </c>
      <c r="B32" s="74">
        <v>766.10351092695737</v>
      </c>
      <c r="C32" s="74">
        <v>896.65915087446137</v>
      </c>
      <c r="D32" s="74">
        <v>1002.8533282876392</v>
      </c>
      <c r="E32" s="65">
        <f t="shared" si="0"/>
        <v>0.11843316081658517</v>
      </c>
      <c r="G32" s="66"/>
      <c r="H32" s="66"/>
    </row>
    <row r="33" spans="1:4" ht="15" thickTop="1" x14ac:dyDescent="0.25">
      <c r="A33" s="75" t="s">
        <v>155</v>
      </c>
      <c r="B33" s="76"/>
      <c r="C33" s="76"/>
      <c r="D33" s="76"/>
    </row>
    <row r="34" spans="1:4" x14ac:dyDescent="0.25">
      <c r="A34" s="78" t="s">
        <v>110</v>
      </c>
      <c r="B34" s="76"/>
      <c r="C34" s="76"/>
      <c r="D34" s="76"/>
    </row>
  </sheetData>
  <mergeCells count="1"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"/>
  <sheetViews>
    <sheetView topLeftCell="B2" zoomScale="70" zoomScaleNormal="70" workbookViewId="0">
      <selection activeCell="H6" sqref="H6"/>
    </sheetView>
  </sheetViews>
  <sheetFormatPr defaultColWidth="8.85546875" defaultRowHeight="30.75" x14ac:dyDescent="0.55000000000000004"/>
  <cols>
    <col min="1" max="1" width="57.28515625" style="37" customWidth="1"/>
    <col min="2" max="3" width="22.42578125" style="37" bestFit="1" customWidth="1"/>
    <col min="4" max="4" width="29.28515625" style="36" bestFit="1" customWidth="1"/>
    <col min="5" max="16384" width="8.85546875" style="37"/>
  </cols>
  <sheetData>
    <row r="1" spans="1:27" x14ac:dyDescent="0.55000000000000004">
      <c r="A1" s="34" t="s">
        <v>96</v>
      </c>
      <c r="B1" s="35"/>
      <c r="C1" s="35"/>
    </row>
    <row r="2" spans="1:27" x14ac:dyDescent="0.55000000000000004">
      <c r="A2" s="197" t="s">
        <v>157</v>
      </c>
      <c r="B2" s="197"/>
      <c r="C2" s="197"/>
    </row>
    <row r="3" spans="1:27" s="41" customFormat="1" ht="62.25" thickBot="1" x14ac:dyDescent="1">
      <c r="A3" s="38"/>
      <c r="B3" s="39" t="s">
        <v>108</v>
      </c>
      <c r="C3" s="39" t="s">
        <v>159</v>
      </c>
      <c r="D3" s="40" t="s">
        <v>160</v>
      </c>
    </row>
    <row r="4" spans="1:27" s="45" customFormat="1" ht="69" customHeight="1" thickTop="1" thickBot="1" x14ac:dyDescent="1">
      <c r="A4" s="42" t="s">
        <v>92</v>
      </c>
      <c r="B4" s="43">
        <f>Planilha1!C25</f>
        <v>597.37292684856948</v>
      </c>
      <c r="C4" s="43">
        <f>Planilha1!D25</f>
        <v>688.36892657079613</v>
      </c>
      <c r="D4" s="44">
        <f>Planilha1!E25</f>
        <v>0.15232695629893112</v>
      </c>
      <c r="G4" s="46"/>
    </row>
    <row r="5" spans="1:27" s="45" customFormat="1" ht="69" customHeight="1" thickTop="1" thickBot="1" x14ac:dyDescent="1">
      <c r="A5" s="42" t="s">
        <v>93</v>
      </c>
      <c r="B5" s="43">
        <f>Planilha1!C31</f>
        <v>299.28622402589184</v>
      </c>
      <c r="C5" s="43">
        <f>Planilha1!D31</f>
        <v>314.48440171684314</v>
      </c>
      <c r="D5" s="44">
        <f>Planilha1!E31</f>
        <v>5.0781414147670567E-2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s="45" customFormat="1" ht="69" customHeight="1" thickTop="1" thickBot="1" x14ac:dyDescent="1">
      <c r="A6" s="47" t="s">
        <v>94</v>
      </c>
      <c r="B6" s="48">
        <f>Planilha1!C32</f>
        <v>896.65915087446137</v>
      </c>
      <c r="C6" s="48">
        <f>Planilha1!D32</f>
        <v>1002.8533282876392</v>
      </c>
      <c r="D6" s="49">
        <f>Planilha1!E32</f>
        <v>0.11843316081658517</v>
      </c>
      <c r="F6" s="46"/>
      <c r="G6" s="46"/>
    </row>
    <row r="7" spans="1:27" ht="31.5" thickTop="1" x14ac:dyDescent="0.55000000000000004">
      <c r="A7" s="50" t="s">
        <v>155</v>
      </c>
      <c r="B7" s="51"/>
      <c r="C7" s="51"/>
    </row>
    <row r="8" spans="1:27" x14ac:dyDescent="0.55000000000000004">
      <c r="A8" s="52" t="s">
        <v>110</v>
      </c>
      <c r="B8" s="53"/>
      <c r="C8" s="53"/>
    </row>
    <row r="9" spans="1:27" x14ac:dyDescent="0.55000000000000004">
      <c r="A9" s="54"/>
    </row>
    <row r="10" spans="1:27" x14ac:dyDescent="0.55000000000000004">
      <c r="A10" s="54"/>
    </row>
  </sheetData>
  <mergeCells count="1">
    <mergeCell ref="A2:C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 VBP 2021 UFs</vt:lpstr>
      <vt:lpstr>VBP Brasil</vt:lpstr>
      <vt:lpstr>Ranking</vt:lpstr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Teles Bastos</dc:creator>
  <cp:lastModifiedBy>Eliana Bastos</cp:lastModifiedBy>
  <cp:lastPrinted>2021-02-11T13:49:21Z</cp:lastPrinted>
  <dcterms:created xsi:type="dcterms:W3CDTF">2018-04-13T12:06:05Z</dcterms:created>
  <dcterms:modified xsi:type="dcterms:W3CDTF">2021-02-11T19:16:06Z</dcterms:modified>
</cp:coreProperties>
</file>