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srv208\ACS\Imprensa\2019\JUNHO\"/>
    </mc:Choice>
  </mc:AlternateContent>
  <xr:revisionPtr revIDLastSave="0" documentId="8_{7E3F57FA-39D5-4272-A597-EBA2695F4EE3}" xr6:coauthVersionLast="40" xr6:coauthVersionMax="40" xr10:uidLastSave="{00000000-0000-0000-0000-000000000000}"/>
  <bookViews>
    <workbookView xWindow="0" yWindow="0" windowWidth="28800" windowHeight="12225" xr2:uid="{E58E4FC4-ADEB-45E5-B866-AB6E4DB6B219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9" i="1" l="1"/>
  <c r="L69" i="1"/>
  <c r="Z68" i="1"/>
  <c r="Y68" i="1"/>
  <c r="Y69" i="1" s="1"/>
  <c r="X68" i="1"/>
  <c r="X69" i="1" s="1"/>
  <c r="V68" i="1"/>
  <c r="W68" i="1" s="1"/>
  <c r="U68" i="1"/>
  <c r="U69" i="1" s="1"/>
  <c r="Q68" i="1"/>
  <c r="P68" i="1"/>
  <c r="P69" i="1" s="1"/>
  <c r="O68" i="1"/>
  <c r="O69" i="1" s="1"/>
  <c r="M68" i="1"/>
  <c r="N68" i="1" s="1"/>
  <c r="L68" i="1"/>
  <c r="R68" i="1" s="1"/>
  <c r="H68" i="1"/>
  <c r="G68" i="1"/>
  <c r="G69" i="1" s="1"/>
  <c r="F68" i="1"/>
  <c r="F69" i="1" s="1"/>
  <c r="D68" i="1"/>
  <c r="E68" i="1" s="1"/>
  <c r="C68" i="1"/>
  <c r="C69" i="1" s="1"/>
  <c r="Z66" i="1"/>
  <c r="Y66" i="1"/>
  <c r="Y67" i="1" s="1"/>
  <c r="Z67" i="1" s="1"/>
  <c r="X66" i="1"/>
  <c r="X67" i="1" s="1"/>
  <c r="V66" i="1"/>
  <c r="W66" i="1" s="1"/>
  <c r="U66" i="1"/>
  <c r="U67" i="1" s="1"/>
  <c r="AA67" i="1" s="1"/>
  <c r="Q66" i="1"/>
  <c r="P66" i="1"/>
  <c r="P67" i="1" s="1"/>
  <c r="Q67" i="1" s="1"/>
  <c r="O66" i="1"/>
  <c r="O67" i="1" s="1"/>
  <c r="M66" i="1"/>
  <c r="N66" i="1" s="1"/>
  <c r="L66" i="1"/>
  <c r="L67" i="1" s="1"/>
  <c r="R67" i="1" s="1"/>
  <c r="H66" i="1"/>
  <c r="G66" i="1"/>
  <c r="G67" i="1" s="1"/>
  <c r="H67" i="1" s="1"/>
  <c r="F66" i="1"/>
  <c r="F67" i="1" s="1"/>
  <c r="D66" i="1"/>
  <c r="E66" i="1" s="1"/>
  <c r="C66" i="1"/>
  <c r="C67" i="1" s="1"/>
  <c r="I67" i="1" s="1"/>
  <c r="U63" i="1"/>
  <c r="Y60" i="1"/>
  <c r="Z60" i="1" s="1"/>
  <c r="X60" i="1"/>
  <c r="V60" i="1"/>
  <c r="W60" i="1" s="1"/>
  <c r="U60" i="1"/>
  <c r="AA60" i="1" s="1"/>
  <c r="P60" i="1"/>
  <c r="Q60" i="1" s="1"/>
  <c r="O60" i="1"/>
  <c r="N60" i="1"/>
  <c r="M60" i="1"/>
  <c r="S60" i="1" s="1"/>
  <c r="L60" i="1"/>
  <c r="R60" i="1" s="1"/>
  <c r="H60" i="1"/>
  <c r="G60" i="1"/>
  <c r="F60" i="1"/>
  <c r="D60" i="1"/>
  <c r="J60" i="1" s="1"/>
  <c r="C60" i="1"/>
  <c r="E60" i="1" s="1"/>
  <c r="AA59" i="1"/>
  <c r="Y59" i="1"/>
  <c r="Z59" i="1" s="1"/>
  <c r="X59" i="1"/>
  <c r="V59" i="1"/>
  <c r="U59" i="1"/>
  <c r="S59" i="1"/>
  <c r="Q59" i="1"/>
  <c r="P59" i="1"/>
  <c r="O59" i="1"/>
  <c r="N59" i="1"/>
  <c r="M59" i="1"/>
  <c r="L59" i="1"/>
  <c r="R59" i="1" s="1"/>
  <c r="G59" i="1"/>
  <c r="F59" i="1"/>
  <c r="D59" i="1"/>
  <c r="J59" i="1" s="1"/>
  <c r="C59" i="1"/>
  <c r="I59" i="1" s="1"/>
  <c r="Y58" i="1"/>
  <c r="Z58" i="1" s="1"/>
  <c r="X58" i="1"/>
  <c r="V58" i="1"/>
  <c r="U58" i="1"/>
  <c r="AA58" i="1" s="1"/>
  <c r="Q58" i="1"/>
  <c r="P58" i="1"/>
  <c r="O58" i="1"/>
  <c r="N58" i="1"/>
  <c r="M58" i="1"/>
  <c r="S58" i="1" s="1"/>
  <c r="T58" i="1" s="1"/>
  <c r="L58" i="1"/>
  <c r="R58" i="1" s="1"/>
  <c r="I58" i="1"/>
  <c r="G58" i="1"/>
  <c r="H58" i="1" s="1"/>
  <c r="F58" i="1"/>
  <c r="D58" i="1"/>
  <c r="E58" i="1" s="1"/>
  <c r="C58" i="1"/>
  <c r="AB57" i="1"/>
  <c r="AC57" i="1" s="1"/>
  <c r="AA57" i="1"/>
  <c r="Y57" i="1"/>
  <c r="Z57" i="1" s="1"/>
  <c r="X57" i="1"/>
  <c r="W57" i="1"/>
  <c r="V57" i="1"/>
  <c r="U57" i="1"/>
  <c r="S57" i="1"/>
  <c r="Q57" i="1"/>
  <c r="P57" i="1"/>
  <c r="O57" i="1"/>
  <c r="M57" i="1"/>
  <c r="L57" i="1"/>
  <c r="I57" i="1"/>
  <c r="G57" i="1"/>
  <c r="H57" i="1" s="1"/>
  <c r="F57" i="1"/>
  <c r="D57" i="1"/>
  <c r="C57" i="1"/>
  <c r="AB56" i="1"/>
  <c r="Z56" i="1"/>
  <c r="Y56" i="1"/>
  <c r="X56" i="1"/>
  <c r="W56" i="1"/>
  <c r="V56" i="1"/>
  <c r="U56" i="1"/>
  <c r="AA56" i="1" s="1"/>
  <c r="P56" i="1"/>
  <c r="O56" i="1"/>
  <c r="Q56" i="1" s="1"/>
  <c r="M56" i="1"/>
  <c r="S56" i="1" s="1"/>
  <c r="L56" i="1"/>
  <c r="G56" i="1"/>
  <c r="H56" i="1" s="1"/>
  <c r="F56" i="1"/>
  <c r="I56" i="1" s="1"/>
  <c r="D56" i="1"/>
  <c r="J56" i="1" s="1"/>
  <c r="K56" i="1" s="1"/>
  <c r="C56" i="1"/>
  <c r="Z55" i="1"/>
  <c r="Y55" i="1"/>
  <c r="X55" i="1"/>
  <c r="W55" i="1"/>
  <c r="V55" i="1"/>
  <c r="AB55" i="1" s="1"/>
  <c r="AC55" i="1" s="1"/>
  <c r="U55" i="1"/>
  <c r="AA55" i="1" s="1"/>
  <c r="R55" i="1"/>
  <c r="P55" i="1"/>
  <c r="Q55" i="1" s="1"/>
  <c r="O55" i="1"/>
  <c r="M55" i="1"/>
  <c r="N55" i="1" s="1"/>
  <c r="L55" i="1"/>
  <c r="J55" i="1"/>
  <c r="K55" i="1" s="1"/>
  <c r="I55" i="1"/>
  <c r="G55" i="1"/>
  <c r="H55" i="1" s="1"/>
  <c r="F55" i="1"/>
  <c r="E55" i="1"/>
  <c r="D55" i="1"/>
  <c r="C55" i="1"/>
  <c r="AB54" i="1"/>
  <c r="Z54" i="1"/>
  <c r="Y54" i="1"/>
  <c r="X54" i="1"/>
  <c r="V54" i="1"/>
  <c r="U54" i="1"/>
  <c r="R54" i="1"/>
  <c r="P54" i="1"/>
  <c r="Q54" i="1" s="1"/>
  <c r="O54" i="1"/>
  <c r="M54" i="1"/>
  <c r="L54" i="1"/>
  <c r="J54" i="1"/>
  <c r="K54" i="1" s="1"/>
  <c r="H54" i="1"/>
  <c r="G54" i="1"/>
  <c r="F54" i="1"/>
  <c r="E54" i="1"/>
  <c r="D54" i="1"/>
  <c r="C54" i="1"/>
  <c r="I54" i="1" s="1"/>
  <c r="Y53" i="1"/>
  <c r="X53" i="1"/>
  <c r="Z53" i="1" s="1"/>
  <c r="V53" i="1"/>
  <c r="AB53" i="1" s="1"/>
  <c r="U53" i="1"/>
  <c r="P53" i="1"/>
  <c r="Q53" i="1" s="1"/>
  <c r="O53" i="1"/>
  <c r="R53" i="1" s="1"/>
  <c r="M53" i="1"/>
  <c r="L53" i="1"/>
  <c r="H53" i="1"/>
  <c r="G53" i="1"/>
  <c r="F53" i="1"/>
  <c r="E53" i="1"/>
  <c r="D53" i="1"/>
  <c r="J53" i="1" s="1"/>
  <c r="C53" i="1"/>
  <c r="I53" i="1" s="1"/>
  <c r="AA52" i="1"/>
  <c r="Y52" i="1"/>
  <c r="Z52" i="1" s="1"/>
  <c r="X52" i="1"/>
  <c r="V52" i="1"/>
  <c r="W52" i="1" s="1"/>
  <c r="U52" i="1"/>
  <c r="S52" i="1"/>
  <c r="T52" i="1" s="1"/>
  <c r="R52" i="1"/>
  <c r="P52" i="1"/>
  <c r="Q52" i="1" s="1"/>
  <c r="O52" i="1"/>
  <c r="N52" i="1"/>
  <c r="M52" i="1"/>
  <c r="L52" i="1"/>
  <c r="J52" i="1"/>
  <c r="H52" i="1"/>
  <c r="G52" i="1"/>
  <c r="F52" i="1"/>
  <c r="D52" i="1"/>
  <c r="C52" i="1"/>
  <c r="AA51" i="1"/>
  <c r="Y51" i="1"/>
  <c r="Z51" i="1" s="1"/>
  <c r="X51" i="1"/>
  <c r="V51" i="1"/>
  <c r="U51" i="1"/>
  <c r="S51" i="1"/>
  <c r="Q51" i="1"/>
  <c r="P51" i="1"/>
  <c r="O51" i="1"/>
  <c r="N51" i="1"/>
  <c r="M51" i="1"/>
  <c r="L51" i="1"/>
  <c r="R51" i="1" s="1"/>
  <c r="G51" i="1"/>
  <c r="F51" i="1"/>
  <c r="H51" i="1" s="1"/>
  <c r="D51" i="1"/>
  <c r="J51" i="1" s="1"/>
  <c r="C51" i="1"/>
  <c r="Y50" i="1"/>
  <c r="Z50" i="1" s="1"/>
  <c r="X50" i="1"/>
  <c r="AA50" i="1" s="1"/>
  <c r="V50" i="1"/>
  <c r="U50" i="1"/>
  <c r="Q50" i="1"/>
  <c r="P50" i="1"/>
  <c r="S50" i="1" s="1"/>
  <c r="O50" i="1"/>
  <c r="N50" i="1"/>
  <c r="M50" i="1"/>
  <c r="L50" i="1"/>
  <c r="R50" i="1" s="1"/>
  <c r="I50" i="1"/>
  <c r="G50" i="1"/>
  <c r="H50" i="1" s="1"/>
  <c r="F50" i="1"/>
  <c r="D50" i="1"/>
  <c r="E50" i="1" s="1"/>
  <c r="C50" i="1"/>
  <c r="AB49" i="1"/>
  <c r="AC49" i="1" s="1"/>
  <c r="AA49" i="1"/>
  <c r="Y49" i="1"/>
  <c r="Z49" i="1" s="1"/>
  <c r="X49" i="1"/>
  <c r="W49" i="1"/>
  <c r="V49" i="1"/>
  <c r="U49" i="1"/>
  <c r="S49" i="1"/>
  <c r="Q49" i="1"/>
  <c r="P49" i="1"/>
  <c r="O49" i="1"/>
  <c r="M49" i="1"/>
  <c r="L49" i="1"/>
  <c r="I49" i="1"/>
  <c r="G49" i="1"/>
  <c r="H49" i="1" s="1"/>
  <c r="F49" i="1"/>
  <c r="D49" i="1"/>
  <c r="C49" i="1"/>
  <c r="AB48" i="1"/>
  <c r="Z48" i="1"/>
  <c r="Y48" i="1"/>
  <c r="X48" i="1"/>
  <c r="W48" i="1"/>
  <c r="V48" i="1"/>
  <c r="U48" i="1"/>
  <c r="AA48" i="1" s="1"/>
  <c r="P48" i="1"/>
  <c r="O48" i="1"/>
  <c r="Q48" i="1" s="1"/>
  <c r="M48" i="1"/>
  <c r="S48" i="1" s="1"/>
  <c r="L48" i="1"/>
  <c r="R48" i="1" s="1"/>
  <c r="G48" i="1"/>
  <c r="H48" i="1" s="1"/>
  <c r="F48" i="1"/>
  <c r="I48" i="1" s="1"/>
  <c r="D48" i="1"/>
  <c r="C48" i="1"/>
  <c r="Z47" i="1"/>
  <c r="Y47" i="1"/>
  <c r="AB47" i="1" s="1"/>
  <c r="X47" i="1"/>
  <c r="W47" i="1"/>
  <c r="V47" i="1"/>
  <c r="U47" i="1"/>
  <c r="U61" i="1" s="1"/>
  <c r="R47" i="1"/>
  <c r="P47" i="1"/>
  <c r="Q47" i="1" s="1"/>
  <c r="O47" i="1"/>
  <c r="M47" i="1"/>
  <c r="N47" i="1" s="1"/>
  <c r="L47" i="1"/>
  <c r="L61" i="1" s="1"/>
  <c r="J47" i="1"/>
  <c r="K47" i="1" s="1"/>
  <c r="I47" i="1"/>
  <c r="G47" i="1"/>
  <c r="H47" i="1" s="1"/>
  <c r="F47" i="1"/>
  <c r="E47" i="1"/>
  <c r="D47" i="1"/>
  <c r="C47" i="1"/>
  <c r="C61" i="1" s="1"/>
  <c r="AA44" i="1"/>
  <c r="Y44" i="1"/>
  <c r="Z44" i="1" s="1"/>
  <c r="X44" i="1"/>
  <c r="V44" i="1"/>
  <c r="U44" i="1"/>
  <c r="S44" i="1"/>
  <c r="T44" i="1" s="1"/>
  <c r="Q44" i="1"/>
  <c r="P44" i="1"/>
  <c r="O44" i="1"/>
  <c r="N44" i="1"/>
  <c r="M44" i="1"/>
  <c r="L44" i="1"/>
  <c r="R44" i="1" s="1"/>
  <c r="G44" i="1"/>
  <c r="F44" i="1"/>
  <c r="H44" i="1" s="1"/>
  <c r="D44" i="1"/>
  <c r="J44" i="1" s="1"/>
  <c r="C44" i="1"/>
  <c r="Y43" i="1"/>
  <c r="Z43" i="1" s="1"/>
  <c r="X43" i="1"/>
  <c r="AA43" i="1" s="1"/>
  <c r="V43" i="1"/>
  <c r="U43" i="1"/>
  <c r="Q43" i="1"/>
  <c r="P43" i="1"/>
  <c r="S43" i="1" s="1"/>
  <c r="O43" i="1"/>
  <c r="N43" i="1"/>
  <c r="M43" i="1"/>
  <c r="L43" i="1"/>
  <c r="R43" i="1" s="1"/>
  <c r="G43" i="1"/>
  <c r="F43" i="1"/>
  <c r="I43" i="1" s="1"/>
  <c r="D43" i="1"/>
  <c r="E43" i="1" s="1"/>
  <c r="C43" i="1"/>
  <c r="AA42" i="1"/>
  <c r="Y42" i="1"/>
  <c r="Z42" i="1" s="1"/>
  <c r="X42" i="1"/>
  <c r="W42" i="1"/>
  <c r="V42" i="1"/>
  <c r="U42" i="1"/>
  <c r="S42" i="1"/>
  <c r="Q42" i="1"/>
  <c r="P42" i="1"/>
  <c r="O42" i="1"/>
  <c r="M42" i="1"/>
  <c r="L42" i="1"/>
  <c r="I42" i="1"/>
  <c r="G42" i="1"/>
  <c r="H42" i="1" s="1"/>
  <c r="F42" i="1"/>
  <c r="D42" i="1"/>
  <c r="C42" i="1"/>
  <c r="AB41" i="1"/>
  <c r="Z41" i="1"/>
  <c r="Y41" i="1"/>
  <c r="X41" i="1"/>
  <c r="W41" i="1"/>
  <c r="V41" i="1"/>
  <c r="U41" i="1"/>
  <c r="AA41" i="1" s="1"/>
  <c r="P41" i="1"/>
  <c r="O41" i="1"/>
  <c r="Q41" i="1" s="1"/>
  <c r="M41" i="1"/>
  <c r="S41" i="1" s="1"/>
  <c r="L41" i="1"/>
  <c r="R41" i="1" s="1"/>
  <c r="T41" i="1" s="1"/>
  <c r="G41" i="1"/>
  <c r="H41" i="1" s="1"/>
  <c r="F41" i="1"/>
  <c r="I41" i="1" s="1"/>
  <c r="D41" i="1"/>
  <c r="E41" i="1" s="1"/>
  <c r="C41" i="1"/>
  <c r="Z40" i="1"/>
  <c r="Y40" i="1"/>
  <c r="AB40" i="1" s="1"/>
  <c r="AC40" i="1" s="1"/>
  <c r="X40" i="1"/>
  <c r="W40" i="1"/>
  <c r="V40" i="1"/>
  <c r="U40" i="1"/>
  <c r="AA40" i="1" s="1"/>
  <c r="P40" i="1"/>
  <c r="Q40" i="1" s="1"/>
  <c r="O40" i="1"/>
  <c r="R40" i="1" s="1"/>
  <c r="M40" i="1"/>
  <c r="L40" i="1"/>
  <c r="J40" i="1"/>
  <c r="K40" i="1" s="1"/>
  <c r="I40" i="1"/>
  <c r="G40" i="1"/>
  <c r="H40" i="1" s="1"/>
  <c r="F40" i="1"/>
  <c r="E40" i="1"/>
  <c r="D40" i="1"/>
  <c r="C40" i="1"/>
  <c r="AB39" i="1"/>
  <c r="Z39" i="1"/>
  <c r="Y39" i="1"/>
  <c r="X39" i="1"/>
  <c r="V39" i="1"/>
  <c r="U39" i="1"/>
  <c r="R39" i="1"/>
  <c r="P39" i="1"/>
  <c r="Q39" i="1" s="1"/>
  <c r="O39" i="1"/>
  <c r="M39" i="1"/>
  <c r="L39" i="1"/>
  <c r="J39" i="1"/>
  <c r="H39" i="1"/>
  <c r="G39" i="1"/>
  <c r="F39" i="1"/>
  <c r="E39" i="1"/>
  <c r="D39" i="1"/>
  <c r="C39" i="1"/>
  <c r="I39" i="1" s="1"/>
  <c r="Y38" i="1"/>
  <c r="X38" i="1"/>
  <c r="Z38" i="1" s="1"/>
  <c r="V38" i="1"/>
  <c r="AB38" i="1" s="1"/>
  <c r="U38" i="1"/>
  <c r="P38" i="1"/>
  <c r="Q38" i="1" s="1"/>
  <c r="O38" i="1"/>
  <c r="R38" i="1" s="1"/>
  <c r="M38" i="1"/>
  <c r="N38" i="1" s="1"/>
  <c r="L38" i="1"/>
  <c r="K38" i="1"/>
  <c r="H38" i="1"/>
  <c r="G38" i="1"/>
  <c r="J38" i="1" s="1"/>
  <c r="F38" i="1"/>
  <c r="E38" i="1"/>
  <c r="D38" i="1"/>
  <c r="C38" i="1"/>
  <c r="I38" i="1" s="1"/>
  <c r="Y37" i="1"/>
  <c r="X37" i="1"/>
  <c r="AA37" i="1" s="1"/>
  <c r="V37" i="1"/>
  <c r="U37" i="1"/>
  <c r="S37" i="1"/>
  <c r="T37" i="1" s="1"/>
  <c r="R37" i="1"/>
  <c r="P37" i="1"/>
  <c r="Q37" i="1" s="1"/>
  <c r="O37" i="1"/>
  <c r="N37" i="1"/>
  <c r="M37" i="1"/>
  <c r="L37" i="1"/>
  <c r="J37" i="1"/>
  <c r="G37" i="1"/>
  <c r="F37" i="1"/>
  <c r="H37" i="1" s="1"/>
  <c r="D37" i="1"/>
  <c r="C37" i="1"/>
  <c r="AA36" i="1"/>
  <c r="Y36" i="1"/>
  <c r="Z36" i="1" s="1"/>
  <c r="X36" i="1"/>
  <c r="V36" i="1"/>
  <c r="U36" i="1"/>
  <c r="S36" i="1"/>
  <c r="Q36" i="1"/>
  <c r="P36" i="1"/>
  <c r="O36" i="1"/>
  <c r="N36" i="1"/>
  <c r="M36" i="1"/>
  <c r="L36" i="1"/>
  <c r="R36" i="1" s="1"/>
  <c r="G36" i="1"/>
  <c r="F36" i="1"/>
  <c r="D36" i="1"/>
  <c r="J36" i="1" s="1"/>
  <c r="C36" i="1"/>
  <c r="I36" i="1" s="1"/>
  <c r="K36" i="1" s="1"/>
  <c r="AB35" i="1"/>
  <c r="AC35" i="1" s="1"/>
  <c r="Y35" i="1"/>
  <c r="Z35" i="1" s="1"/>
  <c r="X35" i="1"/>
  <c r="AA35" i="1" s="1"/>
  <c r="W35" i="1"/>
  <c r="V35" i="1"/>
  <c r="U35" i="1"/>
  <c r="Q35" i="1"/>
  <c r="P35" i="1"/>
  <c r="S35" i="1" s="1"/>
  <c r="O35" i="1"/>
  <c r="M35" i="1"/>
  <c r="L35" i="1"/>
  <c r="G35" i="1"/>
  <c r="H35" i="1" s="1"/>
  <c r="F35" i="1"/>
  <c r="I35" i="1" s="1"/>
  <c r="D35" i="1"/>
  <c r="C35" i="1"/>
  <c r="AB34" i="1"/>
  <c r="AA34" i="1"/>
  <c r="Z34" i="1"/>
  <c r="Y34" i="1"/>
  <c r="X34" i="1"/>
  <c r="W34" i="1"/>
  <c r="V34" i="1"/>
  <c r="U34" i="1"/>
  <c r="S34" i="1"/>
  <c r="P34" i="1"/>
  <c r="O34" i="1"/>
  <c r="R34" i="1" s="1"/>
  <c r="M34" i="1"/>
  <c r="N34" i="1" s="1"/>
  <c r="L34" i="1"/>
  <c r="I34" i="1"/>
  <c r="G34" i="1"/>
  <c r="H34" i="1" s="1"/>
  <c r="F34" i="1"/>
  <c r="D34" i="1"/>
  <c r="E34" i="1" s="1"/>
  <c r="C34" i="1"/>
  <c r="Z33" i="1"/>
  <c r="Y33" i="1"/>
  <c r="X33" i="1"/>
  <c r="V33" i="1"/>
  <c r="AB33" i="1" s="1"/>
  <c r="AC33" i="1" s="1"/>
  <c r="U33" i="1"/>
  <c r="AA33" i="1" s="1"/>
  <c r="P33" i="1"/>
  <c r="O33" i="1"/>
  <c r="M33" i="1"/>
  <c r="S33" i="1" s="1"/>
  <c r="L33" i="1"/>
  <c r="R33" i="1" s="1"/>
  <c r="G33" i="1"/>
  <c r="F33" i="1"/>
  <c r="I33" i="1" s="1"/>
  <c r="D33" i="1"/>
  <c r="E33" i="1" s="1"/>
  <c r="C33" i="1"/>
  <c r="Z32" i="1"/>
  <c r="Y32" i="1"/>
  <c r="AB32" i="1" s="1"/>
  <c r="X32" i="1"/>
  <c r="V32" i="1"/>
  <c r="U32" i="1"/>
  <c r="AA32" i="1" s="1"/>
  <c r="AC32" i="1" s="1"/>
  <c r="P32" i="1"/>
  <c r="Q32" i="1" s="1"/>
  <c r="O32" i="1"/>
  <c r="R32" i="1" s="1"/>
  <c r="M32" i="1"/>
  <c r="L32" i="1"/>
  <c r="I32" i="1"/>
  <c r="G32" i="1"/>
  <c r="J32" i="1" s="1"/>
  <c r="K32" i="1" s="1"/>
  <c r="F32" i="1"/>
  <c r="E32" i="1"/>
  <c r="D32" i="1"/>
  <c r="C32" i="1"/>
  <c r="AB31" i="1"/>
  <c r="Z31" i="1"/>
  <c r="Y31" i="1"/>
  <c r="X31" i="1"/>
  <c r="V31" i="1"/>
  <c r="U31" i="1"/>
  <c r="AA31" i="1" s="1"/>
  <c r="P31" i="1"/>
  <c r="Q31" i="1" s="1"/>
  <c r="O31" i="1"/>
  <c r="M31" i="1"/>
  <c r="N31" i="1" s="1"/>
  <c r="L31" i="1"/>
  <c r="R31" i="1" s="1"/>
  <c r="H31" i="1"/>
  <c r="G31" i="1"/>
  <c r="F31" i="1"/>
  <c r="E31" i="1"/>
  <c r="D31" i="1"/>
  <c r="J31" i="1" s="1"/>
  <c r="K31" i="1" s="1"/>
  <c r="C31" i="1"/>
  <c r="I31" i="1" s="1"/>
  <c r="Y30" i="1"/>
  <c r="Z30" i="1" s="1"/>
  <c r="X30" i="1"/>
  <c r="V30" i="1"/>
  <c r="AB30" i="1" s="1"/>
  <c r="AC30" i="1" s="1"/>
  <c r="U30" i="1"/>
  <c r="AA30" i="1" s="1"/>
  <c r="P30" i="1"/>
  <c r="Q30" i="1" s="1"/>
  <c r="O30" i="1"/>
  <c r="R30" i="1" s="1"/>
  <c r="N30" i="1"/>
  <c r="M30" i="1"/>
  <c r="S30" i="1" s="1"/>
  <c r="T30" i="1" s="1"/>
  <c r="L30" i="1"/>
  <c r="K30" i="1"/>
  <c r="H30" i="1"/>
  <c r="G30" i="1"/>
  <c r="J30" i="1" s="1"/>
  <c r="F30" i="1"/>
  <c r="D30" i="1"/>
  <c r="C30" i="1"/>
  <c r="I30" i="1" s="1"/>
  <c r="AA29" i="1"/>
  <c r="Z29" i="1"/>
  <c r="Y29" i="1"/>
  <c r="X29" i="1"/>
  <c r="V29" i="1"/>
  <c r="U29" i="1"/>
  <c r="R29" i="1"/>
  <c r="P29" i="1"/>
  <c r="S29" i="1" s="1"/>
  <c r="T29" i="1" s="1"/>
  <c r="O29" i="1"/>
  <c r="N29" i="1"/>
  <c r="M29" i="1"/>
  <c r="L29" i="1"/>
  <c r="J29" i="1"/>
  <c r="I29" i="1"/>
  <c r="K29" i="1" s="1"/>
  <c r="H29" i="1"/>
  <c r="G29" i="1"/>
  <c r="F29" i="1"/>
  <c r="D29" i="1"/>
  <c r="E29" i="1" s="1"/>
  <c r="C29" i="1"/>
  <c r="AA28" i="1"/>
  <c r="Y28" i="1"/>
  <c r="Z28" i="1" s="1"/>
  <c r="X28" i="1"/>
  <c r="W28" i="1"/>
  <c r="V28" i="1"/>
  <c r="AB28" i="1" s="1"/>
  <c r="AC28" i="1" s="1"/>
  <c r="U28" i="1"/>
  <c r="P28" i="1"/>
  <c r="O28" i="1"/>
  <c r="Q28" i="1" s="1"/>
  <c r="N28" i="1"/>
  <c r="M28" i="1"/>
  <c r="S28" i="1" s="1"/>
  <c r="L28" i="1"/>
  <c r="G28" i="1"/>
  <c r="F28" i="1"/>
  <c r="E28" i="1"/>
  <c r="D28" i="1"/>
  <c r="C28" i="1"/>
  <c r="I28" i="1" s="1"/>
  <c r="Y27" i="1"/>
  <c r="X27" i="1"/>
  <c r="AA27" i="1" s="1"/>
  <c r="W27" i="1"/>
  <c r="V27" i="1"/>
  <c r="AB27" i="1" s="1"/>
  <c r="AC27" i="1" s="1"/>
  <c r="U27" i="1"/>
  <c r="P27" i="1"/>
  <c r="S27" i="1" s="1"/>
  <c r="O27" i="1"/>
  <c r="N27" i="1"/>
  <c r="M27" i="1"/>
  <c r="L27" i="1"/>
  <c r="R27" i="1" s="1"/>
  <c r="G27" i="1"/>
  <c r="H27" i="1" s="1"/>
  <c r="F27" i="1"/>
  <c r="I27" i="1" s="1"/>
  <c r="D27" i="1"/>
  <c r="E27" i="1" s="1"/>
  <c r="C27" i="1"/>
  <c r="Y26" i="1"/>
  <c r="AB26" i="1" s="1"/>
  <c r="AC26" i="1" s="1"/>
  <c r="X26" i="1"/>
  <c r="W26" i="1"/>
  <c r="V26" i="1"/>
  <c r="U26" i="1"/>
  <c r="AA26" i="1" s="1"/>
  <c r="P26" i="1"/>
  <c r="O26" i="1"/>
  <c r="R26" i="1" s="1"/>
  <c r="N26" i="1"/>
  <c r="M26" i="1"/>
  <c r="S26" i="1" s="1"/>
  <c r="L26" i="1"/>
  <c r="G26" i="1"/>
  <c r="F26" i="1"/>
  <c r="I26" i="1" s="1"/>
  <c r="E26" i="1"/>
  <c r="D26" i="1"/>
  <c r="J26" i="1" s="1"/>
  <c r="K26" i="1" s="1"/>
  <c r="C26" i="1"/>
  <c r="Y25" i="1"/>
  <c r="Z25" i="1" s="1"/>
  <c r="X25" i="1"/>
  <c r="W25" i="1"/>
  <c r="V25" i="1"/>
  <c r="AB25" i="1" s="1"/>
  <c r="U25" i="1"/>
  <c r="P25" i="1"/>
  <c r="Q25" i="1" s="1"/>
  <c r="O25" i="1"/>
  <c r="M25" i="1"/>
  <c r="N25" i="1" s="1"/>
  <c r="L25" i="1"/>
  <c r="R25" i="1" s="1"/>
  <c r="G25" i="1"/>
  <c r="H25" i="1" s="1"/>
  <c r="F25" i="1"/>
  <c r="I25" i="1" s="1"/>
  <c r="D25" i="1"/>
  <c r="J25" i="1" s="1"/>
  <c r="K25" i="1" s="1"/>
  <c r="C25" i="1"/>
  <c r="Y24" i="1"/>
  <c r="AB24" i="1" s="1"/>
  <c r="X24" i="1"/>
  <c r="AA24" i="1" s="1"/>
  <c r="W24" i="1"/>
  <c r="V24" i="1"/>
  <c r="U24" i="1"/>
  <c r="R24" i="1"/>
  <c r="Q24" i="1"/>
  <c r="P24" i="1"/>
  <c r="O24" i="1"/>
  <c r="M24" i="1"/>
  <c r="N24" i="1" s="1"/>
  <c r="L24" i="1"/>
  <c r="I24" i="1"/>
  <c r="H24" i="1"/>
  <c r="G24" i="1"/>
  <c r="J24" i="1" s="1"/>
  <c r="K24" i="1" s="1"/>
  <c r="F24" i="1"/>
  <c r="E24" i="1"/>
  <c r="D24" i="1"/>
  <c r="C24" i="1"/>
  <c r="AB23" i="1"/>
  <c r="AC23" i="1" s="1"/>
  <c r="AA23" i="1"/>
  <c r="Z23" i="1"/>
  <c r="Y23" i="1"/>
  <c r="X23" i="1"/>
  <c r="V23" i="1"/>
  <c r="W23" i="1" s="1"/>
  <c r="U23" i="1"/>
  <c r="S23" i="1"/>
  <c r="T23" i="1" s="1"/>
  <c r="P23" i="1"/>
  <c r="Q23" i="1" s="1"/>
  <c r="O23" i="1"/>
  <c r="M23" i="1"/>
  <c r="N23" i="1" s="1"/>
  <c r="L23" i="1"/>
  <c r="R23" i="1" s="1"/>
  <c r="J23" i="1"/>
  <c r="G23" i="1"/>
  <c r="H23" i="1" s="1"/>
  <c r="F23" i="1"/>
  <c r="D23" i="1"/>
  <c r="E23" i="1" s="1"/>
  <c r="C23" i="1"/>
  <c r="AA22" i="1"/>
  <c r="Y22" i="1"/>
  <c r="Z22" i="1" s="1"/>
  <c r="X22" i="1"/>
  <c r="V22" i="1"/>
  <c r="U22" i="1"/>
  <c r="R22" i="1"/>
  <c r="P22" i="1"/>
  <c r="S22" i="1" s="1"/>
  <c r="T22" i="1" s="1"/>
  <c r="O22" i="1"/>
  <c r="M22" i="1"/>
  <c r="N22" i="1" s="1"/>
  <c r="L22" i="1"/>
  <c r="J22" i="1"/>
  <c r="H22" i="1"/>
  <c r="G22" i="1"/>
  <c r="F22" i="1"/>
  <c r="D22" i="1"/>
  <c r="C22" i="1"/>
  <c r="E22" i="1" s="1"/>
  <c r="AA21" i="1"/>
  <c r="Z21" i="1"/>
  <c r="Y21" i="1"/>
  <c r="X21" i="1"/>
  <c r="V21" i="1"/>
  <c r="AB21" i="1" s="1"/>
  <c r="AC21" i="1" s="1"/>
  <c r="U21" i="1"/>
  <c r="Q21" i="1"/>
  <c r="P21" i="1"/>
  <c r="O21" i="1"/>
  <c r="M21" i="1"/>
  <c r="N21" i="1" s="1"/>
  <c r="L21" i="1"/>
  <c r="R21" i="1" s="1"/>
  <c r="I21" i="1"/>
  <c r="G21" i="1"/>
  <c r="F21" i="1"/>
  <c r="H21" i="1" s="1"/>
  <c r="D21" i="1"/>
  <c r="J21" i="1" s="1"/>
  <c r="K21" i="1" s="1"/>
  <c r="C21" i="1"/>
  <c r="Y20" i="1"/>
  <c r="X20" i="1"/>
  <c r="V20" i="1"/>
  <c r="AB20" i="1" s="1"/>
  <c r="U20" i="1"/>
  <c r="AA20" i="1" s="1"/>
  <c r="P20" i="1"/>
  <c r="Q20" i="1" s="1"/>
  <c r="O20" i="1"/>
  <c r="M20" i="1"/>
  <c r="S20" i="1" s="1"/>
  <c r="L20" i="1"/>
  <c r="G20" i="1"/>
  <c r="H20" i="1" s="1"/>
  <c r="F20" i="1"/>
  <c r="D20" i="1"/>
  <c r="J20" i="1" s="1"/>
  <c r="C20" i="1"/>
  <c r="I20" i="1" s="1"/>
  <c r="Y19" i="1"/>
  <c r="Z19" i="1" s="1"/>
  <c r="X19" i="1"/>
  <c r="V19" i="1"/>
  <c r="AB19" i="1" s="1"/>
  <c r="AC19" i="1" s="1"/>
  <c r="U19" i="1"/>
  <c r="AA19" i="1" s="1"/>
  <c r="P19" i="1"/>
  <c r="Q19" i="1" s="1"/>
  <c r="O19" i="1"/>
  <c r="N19" i="1"/>
  <c r="M19" i="1"/>
  <c r="S19" i="1" s="1"/>
  <c r="L19" i="1"/>
  <c r="R19" i="1" s="1"/>
  <c r="G19" i="1"/>
  <c r="F19" i="1"/>
  <c r="I19" i="1" s="1"/>
  <c r="E19" i="1"/>
  <c r="D19" i="1"/>
  <c r="J19" i="1" s="1"/>
  <c r="C19" i="1"/>
  <c r="AA18" i="1"/>
  <c r="Y18" i="1"/>
  <c r="AB18" i="1" s="1"/>
  <c r="AC18" i="1" s="1"/>
  <c r="X18" i="1"/>
  <c r="W18" i="1"/>
  <c r="V18" i="1"/>
  <c r="U18" i="1"/>
  <c r="Q18" i="1"/>
  <c r="P18" i="1"/>
  <c r="S18" i="1" s="1"/>
  <c r="O18" i="1"/>
  <c r="M18" i="1"/>
  <c r="L18" i="1"/>
  <c r="N18" i="1" s="1"/>
  <c r="I18" i="1"/>
  <c r="H18" i="1"/>
  <c r="G18" i="1"/>
  <c r="F18" i="1"/>
  <c r="D18" i="1"/>
  <c r="E18" i="1" s="1"/>
  <c r="C18" i="1"/>
  <c r="AB17" i="1"/>
  <c r="AC17" i="1" s="1"/>
  <c r="AA17" i="1"/>
  <c r="Z17" i="1"/>
  <c r="Y17" i="1"/>
  <c r="X17" i="1"/>
  <c r="V17" i="1"/>
  <c r="W17" i="1" s="1"/>
  <c r="U17" i="1"/>
  <c r="S17" i="1"/>
  <c r="P17" i="1"/>
  <c r="O17" i="1"/>
  <c r="Q17" i="1" s="1"/>
  <c r="M17" i="1"/>
  <c r="L17" i="1"/>
  <c r="R17" i="1" s="1"/>
  <c r="T17" i="1" s="1"/>
  <c r="G17" i="1"/>
  <c r="H17" i="1" s="1"/>
  <c r="F17" i="1"/>
  <c r="D17" i="1"/>
  <c r="J17" i="1" s="1"/>
  <c r="K17" i="1" s="1"/>
  <c r="C17" i="1"/>
  <c r="I17" i="1" s="1"/>
  <c r="Y16" i="1"/>
  <c r="Z16" i="1" s="1"/>
  <c r="X16" i="1"/>
  <c r="W16" i="1"/>
  <c r="V16" i="1"/>
  <c r="AB16" i="1" s="1"/>
  <c r="AC16" i="1" s="1"/>
  <c r="U16" i="1"/>
  <c r="AA16" i="1" s="1"/>
  <c r="P16" i="1"/>
  <c r="O16" i="1"/>
  <c r="R16" i="1" s="1"/>
  <c r="N16" i="1"/>
  <c r="M16" i="1"/>
  <c r="S16" i="1" s="1"/>
  <c r="L16" i="1"/>
  <c r="G16" i="1"/>
  <c r="J16" i="1" s="1"/>
  <c r="F16" i="1"/>
  <c r="I16" i="1" s="1"/>
  <c r="E16" i="1"/>
  <c r="D16" i="1"/>
  <c r="C16" i="1"/>
  <c r="Z15" i="1"/>
  <c r="Y15" i="1"/>
  <c r="AB15" i="1" s="1"/>
  <c r="X15" i="1"/>
  <c r="V15" i="1"/>
  <c r="U15" i="1"/>
  <c r="W15" i="1" s="1"/>
  <c r="R15" i="1"/>
  <c r="Q15" i="1"/>
  <c r="P15" i="1"/>
  <c r="O15" i="1"/>
  <c r="M15" i="1"/>
  <c r="N15" i="1" s="1"/>
  <c r="L15" i="1"/>
  <c r="J15" i="1"/>
  <c r="K15" i="1" s="1"/>
  <c r="I15" i="1"/>
  <c r="H15" i="1"/>
  <c r="G15" i="1"/>
  <c r="F15" i="1"/>
  <c r="D15" i="1"/>
  <c r="E15" i="1" s="1"/>
  <c r="C15" i="1"/>
  <c r="AB14" i="1"/>
  <c r="Y14" i="1"/>
  <c r="X14" i="1"/>
  <c r="Z14" i="1" s="1"/>
  <c r="V14" i="1"/>
  <c r="U14" i="1"/>
  <c r="AA14" i="1" s="1"/>
  <c r="AC14" i="1" s="1"/>
  <c r="P14" i="1"/>
  <c r="Q14" i="1" s="1"/>
  <c r="O14" i="1"/>
  <c r="M14" i="1"/>
  <c r="S14" i="1" s="1"/>
  <c r="T14" i="1" s="1"/>
  <c r="L14" i="1"/>
  <c r="R14" i="1" s="1"/>
  <c r="G14" i="1"/>
  <c r="H14" i="1" s="1"/>
  <c r="F14" i="1"/>
  <c r="E14" i="1"/>
  <c r="D14" i="1"/>
  <c r="J14" i="1" s="1"/>
  <c r="C14" i="1"/>
  <c r="I14" i="1" s="1"/>
  <c r="Y13" i="1"/>
  <c r="X13" i="1"/>
  <c r="AA13" i="1" s="1"/>
  <c r="V13" i="1"/>
  <c r="AB13" i="1" s="1"/>
  <c r="U13" i="1"/>
  <c r="P13" i="1"/>
  <c r="Q13" i="1" s="1"/>
  <c r="O13" i="1"/>
  <c r="R13" i="1" s="1"/>
  <c r="N13" i="1"/>
  <c r="M13" i="1"/>
  <c r="S13" i="1" s="1"/>
  <c r="T13" i="1" s="1"/>
  <c r="L13" i="1"/>
  <c r="H13" i="1"/>
  <c r="G13" i="1"/>
  <c r="J13" i="1" s="1"/>
  <c r="F13" i="1"/>
  <c r="D13" i="1"/>
  <c r="C13" i="1"/>
  <c r="E13" i="1" s="1"/>
  <c r="AA12" i="1"/>
  <c r="Y12" i="1"/>
  <c r="Z12" i="1" s="1"/>
  <c r="X12" i="1"/>
  <c r="V12" i="1"/>
  <c r="W12" i="1" s="1"/>
  <c r="U12" i="1"/>
  <c r="S12" i="1"/>
  <c r="T12" i="1" s="1"/>
  <c r="R12" i="1"/>
  <c r="Q12" i="1"/>
  <c r="P12" i="1"/>
  <c r="O12" i="1"/>
  <c r="M12" i="1"/>
  <c r="N12" i="1" s="1"/>
  <c r="L12" i="1"/>
  <c r="J12" i="1"/>
  <c r="G12" i="1"/>
  <c r="F12" i="1"/>
  <c r="H12" i="1" s="1"/>
  <c r="D12" i="1"/>
  <c r="C12" i="1"/>
  <c r="I12" i="1" s="1"/>
  <c r="K12" i="1" s="1"/>
  <c r="Y11" i="1"/>
  <c r="Z11" i="1" s="1"/>
  <c r="X11" i="1"/>
  <c r="V11" i="1"/>
  <c r="AB11" i="1" s="1"/>
  <c r="AC11" i="1" s="1"/>
  <c r="U11" i="1"/>
  <c r="AA11" i="1" s="1"/>
  <c r="P11" i="1"/>
  <c r="Q11" i="1" s="1"/>
  <c r="O11" i="1"/>
  <c r="N11" i="1"/>
  <c r="M11" i="1"/>
  <c r="S11" i="1" s="1"/>
  <c r="L11" i="1"/>
  <c r="R11" i="1" s="1"/>
  <c r="G11" i="1"/>
  <c r="F11" i="1"/>
  <c r="I11" i="1" s="1"/>
  <c r="D11" i="1"/>
  <c r="J11" i="1" s="1"/>
  <c r="C11" i="1"/>
  <c r="AA10" i="1"/>
  <c r="Y10" i="1"/>
  <c r="AB10" i="1" s="1"/>
  <c r="AC10" i="1" s="1"/>
  <c r="X10" i="1"/>
  <c r="W10" i="1"/>
  <c r="V10" i="1"/>
  <c r="U10" i="1"/>
  <c r="S10" i="1"/>
  <c r="Q10" i="1"/>
  <c r="P10" i="1"/>
  <c r="O10" i="1"/>
  <c r="M10" i="1"/>
  <c r="L10" i="1"/>
  <c r="N10" i="1" s="1"/>
  <c r="I10" i="1"/>
  <c r="G10" i="1"/>
  <c r="H10" i="1" s="1"/>
  <c r="F10" i="1"/>
  <c r="D10" i="1"/>
  <c r="E10" i="1" s="1"/>
  <c r="C10" i="1"/>
  <c r="AB9" i="1"/>
  <c r="AC9" i="1" s="1"/>
  <c r="AA9" i="1"/>
  <c r="Z9" i="1"/>
  <c r="Y9" i="1"/>
  <c r="X9" i="1"/>
  <c r="V9" i="1"/>
  <c r="W9" i="1" s="1"/>
  <c r="U9" i="1"/>
  <c r="S9" i="1"/>
  <c r="P9" i="1"/>
  <c r="O9" i="1"/>
  <c r="Q9" i="1" s="1"/>
  <c r="M9" i="1"/>
  <c r="L9" i="1"/>
  <c r="R9" i="1" s="1"/>
  <c r="T9" i="1" s="1"/>
  <c r="G9" i="1"/>
  <c r="H9" i="1" s="1"/>
  <c r="F9" i="1"/>
  <c r="D9" i="1"/>
  <c r="J9" i="1" s="1"/>
  <c r="C9" i="1"/>
  <c r="I9" i="1" s="1"/>
  <c r="Y8" i="1"/>
  <c r="Z8" i="1" s="1"/>
  <c r="X8" i="1"/>
  <c r="W8" i="1"/>
  <c r="V8" i="1"/>
  <c r="AB8" i="1" s="1"/>
  <c r="U8" i="1"/>
  <c r="AA8" i="1" s="1"/>
  <c r="P8" i="1"/>
  <c r="O8" i="1"/>
  <c r="R8" i="1" s="1"/>
  <c r="M8" i="1"/>
  <c r="S8" i="1" s="1"/>
  <c r="T8" i="1" s="1"/>
  <c r="L8" i="1"/>
  <c r="I8" i="1"/>
  <c r="G8" i="1"/>
  <c r="H8" i="1" s="1"/>
  <c r="F8" i="1"/>
  <c r="E8" i="1"/>
  <c r="D8" i="1"/>
  <c r="J8" i="1" s="1"/>
  <c r="K8" i="1" s="1"/>
  <c r="C8" i="1"/>
  <c r="AB7" i="1"/>
  <c r="Z7" i="1"/>
  <c r="Y7" i="1"/>
  <c r="X7" i="1"/>
  <c r="V7" i="1"/>
  <c r="U7" i="1"/>
  <c r="W7" i="1" s="1"/>
  <c r="R7" i="1"/>
  <c r="P7" i="1"/>
  <c r="Q7" i="1" s="1"/>
  <c r="O7" i="1"/>
  <c r="M7" i="1"/>
  <c r="N7" i="1" s="1"/>
  <c r="L7" i="1"/>
  <c r="J7" i="1"/>
  <c r="K7" i="1" s="1"/>
  <c r="I7" i="1"/>
  <c r="H7" i="1"/>
  <c r="G7" i="1"/>
  <c r="F7" i="1"/>
  <c r="D7" i="1"/>
  <c r="E7" i="1" s="1"/>
  <c r="C7" i="1"/>
  <c r="AB6" i="1"/>
  <c r="Z6" i="1"/>
  <c r="Y6" i="1"/>
  <c r="X6" i="1"/>
  <c r="V6" i="1"/>
  <c r="U6" i="1"/>
  <c r="U45" i="1" s="1"/>
  <c r="P6" i="1"/>
  <c r="Q6" i="1" s="1"/>
  <c r="O6" i="1"/>
  <c r="R6" i="1" s="1"/>
  <c r="M6" i="1"/>
  <c r="M45" i="1" s="1"/>
  <c r="L6" i="1"/>
  <c r="G6" i="1"/>
  <c r="J6" i="1" s="1"/>
  <c r="F6" i="1"/>
  <c r="E6" i="1"/>
  <c r="D6" i="1"/>
  <c r="C6" i="1"/>
  <c r="I6" i="1" s="1"/>
  <c r="AB4" i="1"/>
  <c r="Y4" i="1"/>
  <c r="V4" i="1"/>
  <c r="U4" i="1"/>
  <c r="R4" i="1"/>
  <c r="L4" i="1"/>
  <c r="I4" i="1"/>
  <c r="F4" i="1"/>
  <c r="D4" i="1"/>
  <c r="M4" i="1" s="1"/>
  <c r="C4" i="1"/>
  <c r="C2" i="1"/>
  <c r="C63" i="1" s="1"/>
  <c r="K9" i="1" l="1"/>
  <c r="K16" i="1"/>
  <c r="AC24" i="1"/>
  <c r="K11" i="1"/>
  <c r="AC13" i="1"/>
  <c r="T33" i="1"/>
  <c r="T16" i="1"/>
  <c r="T19" i="1"/>
  <c r="T34" i="1"/>
  <c r="K6" i="1"/>
  <c r="AC8" i="1"/>
  <c r="K20" i="1"/>
  <c r="AC20" i="1"/>
  <c r="T26" i="1"/>
  <c r="AC31" i="1"/>
  <c r="T11" i="1"/>
  <c r="K14" i="1"/>
  <c r="K19" i="1"/>
  <c r="T27" i="1"/>
  <c r="G4" i="1"/>
  <c r="S4" i="1"/>
  <c r="D45" i="1"/>
  <c r="L45" i="1"/>
  <c r="N45" i="1" s="1"/>
  <c r="N8" i="1"/>
  <c r="E11" i="1"/>
  <c r="W13" i="1"/>
  <c r="R20" i="1"/>
  <c r="T20" i="1" s="1"/>
  <c r="S21" i="1"/>
  <c r="T21" i="1" s="1"/>
  <c r="I22" i="1"/>
  <c r="K22" i="1" s="1"/>
  <c r="Q22" i="1"/>
  <c r="E25" i="1"/>
  <c r="J33" i="1"/>
  <c r="K33" i="1" s="1"/>
  <c r="E35" i="1"/>
  <c r="J35" i="1"/>
  <c r="K35" i="1" s="1"/>
  <c r="W36" i="1"/>
  <c r="AB36" i="1"/>
  <c r="AC36" i="1" s="1"/>
  <c r="AC41" i="1"/>
  <c r="AB43" i="1"/>
  <c r="AC43" i="1" s="1"/>
  <c r="W43" i="1"/>
  <c r="W44" i="1"/>
  <c r="AB44" i="1"/>
  <c r="AC44" i="1" s="1"/>
  <c r="E57" i="1"/>
  <c r="J57" i="1"/>
  <c r="K57" i="1" s="1"/>
  <c r="U65" i="1"/>
  <c r="AA65" i="1"/>
  <c r="X65" i="1"/>
  <c r="E49" i="1"/>
  <c r="J49" i="1"/>
  <c r="K49" i="1" s="1"/>
  <c r="J4" i="1"/>
  <c r="V65" i="1"/>
  <c r="AB65" i="1"/>
  <c r="Y65" i="1"/>
  <c r="N6" i="1"/>
  <c r="V45" i="1"/>
  <c r="W45" i="1" s="1"/>
  <c r="S7" i="1"/>
  <c r="T7" i="1" s="1"/>
  <c r="AA7" i="1"/>
  <c r="AC7" i="1" s="1"/>
  <c r="E9" i="1"/>
  <c r="J10" i="1"/>
  <c r="K10" i="1" s="1"/>
  <c r="R10" i="1"/>
  <c r="T10" i="1" s="1"/>
  <c r="Z10" i="1"/>
  <c r="W11" i="1"/>
  <c r="AB12" i="1"/>
  <c r="AC12" i="1" s="1"/>
  <c r="I13" i="1"/>
  <c r="K13" i="1" s="1"/>
  <c r="N14" i="1"/>
  <c r="S15" i="1"/>
  <c r="T15" i="1" s="1"/>
  <c r="AA15" i="1"/>
  <c r="AC15" i="1" s="1"/>
  <c r="H16" i="1"/>
  <c r="E17" i="1"/>
  <c r="J18" i="1"/>
  <c r="K18" i="1" s="1"/>
  <c r="R18" i="1"/>
  <c r="T18" i="1" s="1"/>
  <c r="Z18" i="1"/>
  <c r="W19" i="1"/>
  <c r="E20" i="1"/>
  <c r="N20" i="1"/>
  <c r="W20" i="1"/>
  <c r="E21" i="1"/>
  <c r="Z24" i="1"/>
  <c r="H26" i="1"/>
  <c r="H28" i="1"/>
  <c r="Q29" i="1"/>
  <c r="W30" i="1"/>
  <c r="W33" i="1"/>
  <c r="S38" i="1"/>
  <c r="T38" i="1" s="1"/>
  <c r="E42" i="1"/>
  <c r="J42" i="1"/>
  <c r="K42" i="1" s="1"/>
  <c r="J48" i="1"/>
  <c r="K48" i="1" s="1"/>
  <c r="E48" i="1"/>
  <c r="I51" i="1"/>
  <c r="K51" i="1" s="1"/>
  <c r="E52" i="1"/>
  <c r="I52" i="1"/>
  <c r="K52" i="1" s="1"/>
  <c r="K59" i="1"/>
  <c r="X4" i="1"/>
  <c r="Q8" i="1"/>
  <c r="N9" i="1"/>
  <c r="H11" i="1"/>
  <c r="E12" i="1"/>
  <c r="Z13" i="1"/>
  <c r="W14" i="1"/>
  <c r="Q16" i="1"/>
  <c r="N17" i="1"/>
  <c r="H19" i="1"/>
  <c r="W21" i="1"/>
  <c r="I23" i="1"/>
  <c r="K23" i="1" s="1"/>
  <c r="S24" i="1"/>
  <c r="T24" i="1" s="1"/>
  <c r="Q26" i="1"/>
  <c r="H32" i="1"/>
  <c r="N33" i="1"/>
  <c r="Q34" i="1"/>
  <c r="W37" i="1"/>
  <c r="AB37" i="1"/>
  <c r="AC37" i="1" s="1"/>
  <c r="J41" i="1"/>
  <c r="K41" i="1" s="1"/>
  <c r="AB42" i="1"/>
  <c r="AC42" i="1" s="1"/>
  <c r="I44" i="1"/>
  <c r="K44" i="1" s="1"/>
  <c r="N54" i="1"/>
  <c r="S54" i="1"/>
  <c r="T54" i="1" s="1"/>
  <c r="T59" i="1"/>
  <c r="N39" i="1"/>
  <c r="S39" i="1"/>
  <c r="T39" i="1" s="1"/>
  <c r="W6" i="1"/>
  <c r="L2" i="1"/>
  <c r="L63" i="1" s="1"/>
  <c r="H6" i="1"/>
  <c r="Z20" i="1"/>
  <c r="AB22" i="1"/>
  <c r="AC22" i="1" s="1"/>
  <c r="Z26" i="1"/>
  <c r="Q27" i="1"/>
  <c r="Z27" i="1"/>
  <c r="S31" i="1"/>
  <c r="T31" i="1" s="1"/>
  <c r="E37" i="1"/>
  <c r="I37" i="1"/>
  <c r="K37" i="1" s="1"/>
  <c r="N40" i="1"/>
  <c r="S40" i="1"/>
  <c r="T40" i="1" s="1"/>
  <c r="C45" i="1"/>
  <c r="T50" i="1"/>
  <c r="T51" i="1"/>
  <c r="S53" i="1"/>
  <c r="T53" i="1" s="1"/>
  <c r="R56" i="1"/>
  <c r="T56" i="1" s="1"/>
  <c r="N57" i="1"/>
  <c r="R57" i="1"/>
  <c r="T57" i="1" s="1"/>
  <c r="H59" i="1"/>
  <c r="I65" i="1"/>
  <c r="R65" i="1"/>
  <c r="F65" i="1"/>
  <c r="O65" i="1"/>
  <c r="C65" i="1"/>
  <c r="L65" i="1"/>
  <c r="O4" i="1"/>
  <c r="AA4" i="1"/>
  <c r="W22" i="1"/>
  <c r="R28" i="1"/>
  <c r="T28" i="1" s="1"/>
  <c r="E30" i="1"/>
  <c r="Q33" i="1"/>
  <c r="J34" i="1"/>
  <c r="K34" i="1" s="1"/>
  <c r="R35" i="1"/>
  <c r="T35" i="1" s="1"/>
  <c r="H36" i="1"/>
  <c r="Z37" i="1"/>
  <c r="W39" i="1"/>
  <c r="AA39" i="1"/>
  <c r="AC39" i="1" s="1"/>
  <c r="T43" i="1"/>
  <c r="N49" i="1"/>
  <c r="R49" i="1"/>
  <c r="T49" i="1" s="1"/>
  <c r="W59" i="1"/>
  <c r="AB59" i="1"/>
  <c r="AC59" i="1" s="1"/>
  <c r="J65" i="1"/>
  <c r="S65" i="1"/>
  <c r="G65" i="1"/>
  <c r="P65" i="1"/>
  <c r="D65" i="1"/>
  <c r="M65" i="1"/>
  <c r="P4" i="1"/>
  <c r="AA25" i="1"/>
  <c r="AC25" i="1" s="1"/>
  <c r="J27" i="1"/>
  <c r="K27" i="1" s="1"/>
  <c r="W29" i="1"/>
  <c r="AB29" i="1"/>
  <c r="AC29" i="1" s="1"/>
  <c r="W32" i="1"/>
  <c r="AC34" i="1"/>
  <c r="T36" i="1"/>
  <c r="N42" i="1"/>
  <c r="R42" i="1"/>
  <c r="T42" i="1" s="1"/>
  <c r="T48" i="1"/>
  <c r="W51" i="1"/>
  <c r="AB51" i="1"/>
  <c r="AC51" i="1" s="1"/>
  <c r="K53" i="1"/>
  <c r="AC56" i="1"/>
  <c r="AB58" i="1"/>
  <c r="AC58" i="1" s="1"/>
  <c r="S6" i="1"/>
  <c r="T6" i="1" s="1"/>
  <c r="AA6" i="1"/>
  <c r="AC6" i="1" s="1"/>
  <c r="S25" i="1"/>
  <c r="T25" i="1" s="1"/>
  <c r="J28" i="1"/>
  <c r="K28" i="1" s="1"/>
  <c r="W31" i="1"/>
  <c r="N32" i="1"/>
  <c r="S32" i="1"/>
  <c r="T32" i="1" s="1"/>
  <c r="H33" i="1"/>
  <c r="N35" i="1"/>
  <c r="AA38" i="1"/>
  <c r="AC38" i="1" s="1"/>
  <c r="K39" i="1"/>
  <c r="H43" i="1"/>
  <c r="AC47" i="1"/>
  <c r="AC48" i="1"/>
  <c r="AB50" i="1"/>
  <c r="AC50" i="1" s="1"/>
  <c r="AA53" i="1"/>
  <c r="AC53" i="1" s="1"/>
  <c r="W54" i="1"/>
  <c r="AA54" i="1"/>
  <c r="AC54" i="1" s="1"/>
  <c r="T60" i="1"/>
  <c r="W50" i="1"/>
  <c r="N53" i="1"/>
  <c r="E56" i="1"/>
  <c r="W58" i="1"/>
  <c r="I60" i="1"/>
  <c r="K60" i="1" s="1"/>
  <c r="E36" i="1"/>
  <c r="W38" i="1"/>
  <c r="N41" i="1"/>
  <c r="E44" i="1"/>
  <c r="N48" i="1"/>
  <c r="E51" i="1"/>
  <c r="W53" i="1"/>
  <c r="N56" i="1"/>
  <c r="E59" i="1"/>
  <c r="M61" i="1"/>
  <c r="N61" i="1" s="1"/>
  <c r="I66" i="1"/>
  <c r="R66" i="1"/>
  <c r="AA66" i="1"/>
  <c r="I68" i="1"/>
  <c r="AA68" i="1"/>
  <c r="J66" i="1"/>
  <c r="S66" i="1"/>
  <c r="AB66" i="1"/>
  <c r="J68" i="1"/>
  <c r="S68" i="1"/>
  <c r="AB68" i="1"/>
  <c r="J43" i="1"/>
  <c r="K43" i="1" s="1"/>
  <c r="S47" i="1"/>
  <c r="T47" i="1" s="1"/>
  <c r="AA47" i="1"/>
  <c r="J50" i="1"/>
  <c r="K50" i="1" s="1"/>
  <c r="AB52" i="1"/>
  <c r="AC52" i="1" s="1"/>
  <c r="S55" i="1"/>
  <c r="T55" i="1" s="1"/>
  <c r="J58" i="1"/>
  <c r="K58" i="1" s="1"/>
  <c r="AB60" i="1"/>
  <c r="AC60" i="1" s="1"/>
  <c r="V61" i="1"/>
  <c r="W61" i="1" s="1"/>
  <c r="D67" i="1"/>
  <c r="M67" i="1"/>
  <c r="V67" i="1"/>
  <c r="D69" i="1"/>
  <c r="V69" i="1"/>
  <c r="D61" i="1"/>
  <c r="E61" i="1" s="1"/>
  <c r="E67" i="1" l="1"/>
  <c r="J67" i="1"/>
  <c r="E45" i="1"/>
  <c r="W67" i="1"/>
  <c r="AB67" i="1"/>
  <c r="N67" i="1"/>
  <c r="S67" i="1"/>
</calcChain>
</file>

<file path=xl/sharedStrings.xml><?xml version="1.0" encoding="utf-8"?>
<sst xmlns="http://schemas.openxmlformats.org/spreadsheetml/2006/main" count="206" uniqueCount="112">
  <si>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</si>
  <si>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</si>
  <si>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</si>
  <si>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</si>
  <si>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</si>
  <si>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</si>
  <si>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</si>
  <si>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</si>
  <si>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</si>
  <si>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</si>
  <si>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</si>
  <si>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</si>
  <si>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</si>
  <si>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</si>
  <si>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</si>
  <si>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</si>
  <si>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</si>
  <si>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</si>
  <si>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</si>
  <si>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</si>
  <si>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</si>
  <si>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</si>
  <si>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</si>
  <si>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DE FRANGO INDUSTRIALIZADA</t>
  </si>
  <si>
    <t>industrializada</t>
  </si>
  <si>
    <t>CARNE BOVINA</t>
  </si>
  <si>
    <t>Carne Bovina</t>
  </si>
  <si>
    <t>CARNE BOVINA in natura</t>
  </si>
  <si>
    <t>CARNE BOVINA INDUSTRIALIZADA</t>
  </si>
  <si>
    <t>CARNE SUÍNA</t>
  </si>
  <si>
    <t>Carne Suína</t>
  </si>
  <si>
    <t>CARNE SUÍNA in natura</t>
  </si>
  <si>
    <t>CARNE DE PERU</t>
  </si>
  <si>
    <t>Carne de Peru</t>
  </si>
  <si>
    <t>CARNE DE PERU in natura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</si>
  <si>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</si>
  <si>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</si>
  <si>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</si>
  <si>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</si>
  <si>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</si>
  <si>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</si>
  <si>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PRODUTOS FLORESTAIS</t>
  </si>
  <si>
    <t>Produtos Florestais</t>
  </si>
  <si>
    <t>PAPEL</t>
  </si>
  <si>
    <t>Papel</t>
  </si>
  <si>
    <t>CELULOSE</t>
  </si>
  <si>
    <t>Celulose</t>
  </si>
  <si>
    <t>MADEIRA</t>
  </si>
  <si>
    <t>Madeiras e suas obras</t>
  </si>
  <si>
    <t>CAFÉ</t>
  </si>
  <si>
    <t>Café</t>
  </si>
  <si>
    <t>CAFÉ VERDE</t>
  </si>
  <si>
    <t>Café verde</t>
  </si>
  <si>
    <t>CAFÉ SOLÚVEL</t>
  </si>
  <si>
    <t>Café solúvel</t>
  </si>
  <si>
    <t>FUMO E SEUS PRODUTOS</t>
  </si>
  <si>
    <t>Fumo e seus produtos</t>
  </si>
  <si>
    <t>COUROS, PRODUTOS DE COURO E PELETERIA</t>
  </si>
  <si>
    <t>Couros e seus produtos</t>
  </si>
  <si>
    <t>SUCOS</t>
  </si>
  <si>
    <t>Sucos</t>
  </si>
  <si>
    <t>SUCOS DE LARANJA</t>
  </si>
  <si>
    <t>Sucos de laranjas</t>
  </si>
  <si>
    <t>CEREAIS, FARINHAS E PREPARAÇÕES</t>
  </si>
  <si>
    <t>Cereais, farinhas e preparações</t>
  </si>
  <si>
    <t>MILHO</t>
  </si>
  <si>
    <t>Milho</t>
  </si>
  <si>
    <t>FIBRAS E PRODUTOS TÊXTEIS</t>
  </si>
  <si>
    <t>Fibras e produtos têxteis</t>
  </si>
  <si>
    <t>Algodão</t>
  </si>
  <si>
    <t>FRUTAS (INCLUI NOZES E CASTANHAS)</t>
  </si>
  <si>
    <t>Frutas (inclui nozes e castanhas)</t>
  </si>
  <si>
    <t>ANIMAIS VIVOS (EXCETO PESCADOS)</t>
  </si>
  <si>
    <t>Animais vivos</t>
  </si>
  <si>
    <t>BOVINOS VIVOS</t>
  </si>
  <si>
    <t>Bovinos Vivos</t>
  </si>
  <si>
    <t>CACAU E SEUS PRODUTOS</t>
  </si>
  <si>
    <t>Cacau e seus produtos</t>
  </si>
  <si>
    <t>LÁCTEOS</t>
  </si>
  <si>
    <t>Lácteos</t>
  </si>
  <si>
    <t>PESCADOS</t>
  </si>
  <si>
    <t>Pescados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</si>
  <si>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</si>
  <si>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</si>
  <si>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</si>
  <si>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</si>
  <si>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</si>
  <si>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</si>
  <si>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</si>
  <si>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</si>
  <si>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</si>
  <si>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FARINHA DE TRIGO</t>
  </si>
  <si>
    <t>Farinha de trigo</t>
  </si>
  <si>
    <t>Produtos florestais</t>
  </si>
  <si>
    <t>BORRACHA NATURAL</t>
  </si>
  <si>
    <t>Borracha natural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</si>
  <si>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</si>
  <si>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</si>
  <si>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</si>
  <si>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</si>
  <si>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</si>
  <si>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</si>
  <si>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 xml:space="preserve">Lácteos 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</si>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</sst>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10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sz val="7"/>
      <color theme="1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2"/>
    </xf>
    <xf numFmtId="0" fontId="2" fillId="0" borderId="7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 indent="2"/>
    </xf>
    <xf numFmtId="3" fontId="5" fillId="5" borderId="12" xfId="1" applyNumberFormat="1" applyFont="1" applyFill="1" applyBorder="1" applyAlignment="1">
      <alignment vertical="center"/>
    </xf>
    <xf numFmtId="3" fontId="5" fillId="5" borderId="0" xfId="1" applyNumberFormat="1" applyFont="1" applyFill="1" applyBorder="1" applyAlignment="1">
      <alignment vertical="center"/>
    </xf>
    <xf numFmtId="165" fontId="5" fillId="5" borderId="0" xfId="1" applyNumberFormat="1" applyFont="1" applyFill="1" applyBorder="1" applyAlignment="1">
      <alignment vertical="center"/>
    </xf>
    <xf numFmtId="165" fontId="5" fillId="5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7" fillId="0" borderId="0" xfId="3" applyFont="1" applyFill="1" applyBorder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20" xfId="2" applyFont="1" applyFill="1" applyBorder="1" applyAlignment="1" applyProtection="1">
      <alignment horizontal="left" vertical="center"/>
    </xf>
    <xf numFmtId="0" fontId="2" fillId="0" borderId="20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_Balança Janeiro-022" xfId="3" xr:uid="{CBE9DB0C-76B6-43F0-9BEF-8E347C52B322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ite%20CGEC%20e%20Balan&#231;a\1%20-%20Indicadores%20e%20Estat&#237;sticas\1.1%20-%20Balan&#231;a%20Comercial\1.1.2%20-%20Balan&#231;a%20Resumida\Balan&#231;a%20do%20M&#234;s\Maio%20Balan&#231;a%20%20COMPL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Maio/2018</v>
          </cell>
          <cell r="E1" t="str">
            <v>Maio/2019</v>
          </cell>
          <cell r="M1" t="str">
            <v>Maio</v>
          </cell>
        </row>
        <row r="4">
          <cell r="A4" t="str">
            <v/>
          </cell>
          <cell r="B4" t="str">
            <v xml:space="preserve">(1º Nível) </v>
          </cell>
          <cell r="C4">
            <v>9968051727</v>
          </cell>
          <cell r="D4">
            <v>19622491579</v>
          </cell>
          <cell r="E4">
            <v>9796079942</v>
          </cell>
          <cell r="F4">
            <v>19753822092</v>
          </cell>
          <cell r="G4">
            <v>1084286271</v>
          </cell>
          <cell r="H4">
            <v>1205560416</v>
          </cell>
          <cell r="I4">
            <v>1181758127</v>
          </cell>
          <cell r="J4">
            <v>1446579317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78783150</v>
          </cell>
          <cell r="D5">
            <v>27536008</v>
          </cell>
          <cell r="E5">
            <v>46734465</v>
          </cell>
          <cell r="F5">
            <v>15665847</v>
          </cell>
          <cell r="G5">
            <v>680295</v>
          </cell>
          <cell r="H5">
            <v>15585</v>
          </cell>
          <cell r="I5">
            <v>776837</v>
          </cell>
          <cell r="J5">
            <v>15068</v>
          </cell>
        </row>
        <row r="6">
          <cell r="A6" t="str">
            <v>BEBIDAS</v>
          </cell>
          <cell r="B6" t="str">
            <v>(1º Nível) BEBIDAS</v>
          </cell>
          <cell r="C6">
            <v>18136420</v>
          </cell>
          <cell r="D6">
            <v>13802476</v>
          </cell>
          <cell r="E6">
            <v>20846257</v>
          </cell>
          <cell r="F6">
            <v>11873206</v>
          </cell>
          <cell r="G6">
            <v>48729479</v>
          </cell>
          <cell r="H6">
            <v>25035826</v>
          </cell>
          <cell r="I6">
            <v>72439178</v>
          </cell>
          <cell r="J6">
            <v>31900882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17345968</v>
          </cell>
          <cell r="D7">
            <v>4776349</v>
          </cell>
          <cell r="E7">
            <v>26812415</v>
          </cell>
          <cell r="F7">
            <v>6878652</v>
          </cell>
          <cell r="G7">
            <v>45394895</v>
          </cell>
          <cell r="H7">
            <v>17781245</v>
          </cell>
          <cell r="I7">
            <v>15512530</v>
          </cell>
          <cell r="J7">
            <v>4327502</v>
          </cell>
        </row>
        <row r="8">
          <cell r="A8" t="str">
            <v>CAFÉ</v>
          </cell>
          <cell r="B8" t="str">
            <v>(1º Nível) CAFÉ</v>
          </cell>
          <cell r="C8">
            <v>255244028</v>
          </cell>
          <cell r="D8">
            <v>90982079</v>
          </cell>
          <cell r="E8">
            <v>438310324</v>
          </cell>
          <cell r="F8">
            <v>204732742</v>
          </cell>
          <cell r="G8">
            <v>4635166</v>
          </cell>
          <cell r="H8">
            <v>287535</v>
          </cell>
          <cell r="I8">
            <v>6066348</v>
          </cell>
          <cell r="J8">
            <v>381882</v>
          </cell>
          <cell r="M8">
            <v>33809662</v>
          </cell>
          <cell r="N8">
            <v>18510247</v>
          </cell>
          <cell r="O8">
            <v>140017313</v>
          </cell>
          <cell r="P8">
            <v>82344909</v>
          </cell>
        </row>
        <row r="9">
          <cell r="A9" t="str">
            <v>CARNES</v>
          </cell>
          <cell r="B9" t="str">
            <v>(1º Nível) CARNES</v>
          </cell>
          <cell r="C9">
            <v>1104622546</v>
          </cell>
          <cell r="D9">
            <v>506058456</v>
          </cell>
          <cell r="E9">
            <v>1408202643</v>
          </cell>
          <cell r="F9">
            <v>611874478</v>
          </cell>
          <cell r="G9">
            <v>40273788</v>
          </cell>
          <cell r="H9">
            <v>5457812</v>
          </cell>
          <cell r="I9">
            <v>37373242</v>
          </cell>
          <cell r="J9">
            <v>5611698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76605458</v>
          </cell>
          <cell r="D10">
            <v>238423049</v>
          </cell>
          <cell r="E10">
            <v>240450915</v>
          </cell>
          <cell r="F10">
            <v>1166047215</v>
          </cell>
          <cell r="G10">
            <v>183874185</v>
          </cell>
          <cell r="H10">
            <v>666508371</v>
          </cell>
          <cell r="I10">
            <v>229928134</v>
          </cell>
          <cell r="J10">
            <v>813476837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14409671</v>
          </cell>
          <cell r="D11">
            <v>5266757</v>
          </cell>
          <cell r="E11">
            <v>20966721</v>
          </cell>
          <cell r="F11">
            <v>9109424</v>
          </cell>
          <cell r="G11">
            <v>4781278</v>
          </cell>
          <cell r="H11">
            <v>1679514</v>
          </cell>
          <cell r="I11">
            <v>4754607</v>
          </cell>
          <cell r="J11">
            <v>2018604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5805043892</v>
          </cell>
          <cell r="D12">
            <v>14135632299</v>
          </cell>
          <cell r="E12">
            <v>4517506243</v>
          </cell>
          <cell r="F12">
            <v>12749731606</v>
          </cell>
          <cell r="G12">
            <v>5646850</v>
          </cell>
          <cell r="H12">
            <v>14602243</v>
          </cell>
          <cell r="I12">
            <v>4584713</v>
          </cell>
          <cell r="J12">
            <v>14135994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689761512</v>
          </cell>
          <cell r="D13">
            <v>2180893394</v>
          </cell>
          <cell r="E13">
            <v>618627867</v>
          </cell>
          <cell r="F13">
            <v>1885087513</v>
          </cell>
          <cell r="G13">
            <v>46550874</v>
          </cell>
          <cell r="H13">
            <v>84169202</v>
          </cell>
          <cell r="I13">
            <v>78775231</v>
          </cell>
          <cell r="J13">
            <v>148423645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124300102</v>
          </cell>
          <cell r="D14">
            <v>30986248</v>
          </cell>
          <cell r="E14">
            <v>136003779</v>
          </cell>
          <cell r="F14">
            <v>40222117</v>
          </cell>
          <cell r="G14">
            <v>9097357</v>
          </cell>
          <cell r="H14">
            <v>711664</v>
          </cell>
          <cell r="I14">
            <v>14194477</v>
          </cell>
          <cell r="J14">
            <v>1744410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48301878</v>
          </cell>
          <cell r="D15">
            <v>22414370</v>
          </cell>
          <cell r="E15">
            <v>75476751</v>
          </cell>
          <cell r="F15">
            <v>36196106</v>
          </cell>
          <cell r="G15">
            <v>24776920</v>
          </cell>
          <cell r="H15">
            <v>6325246</v>
          </cell>
          <cell r="I15">
            <v>30526665</v>
          </cell>
          <cell r="J15">
            <v>7998042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76993321</v>
          </cell>
          <cell r="D16">
            <v>26772709</v>
          </cell>
          <cell r="E16">
            <v>119694377</v>
          </cell>
          <cell r="F16">
            <v>53169046</v>
          </cell>
          <cell r="G16">
            <v>47674624</v>
          </cell>
          <cell r="H16">
            <v>9034700</v>
          </cell>
          <cell r="I16">
            <v>51677382</v>
          </cell>
          <cell r="J16">
            <v>8693831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56455285</v>
          </cell>
          <cell r="D17">
            <v>24153683</v>
          </cell>
          <cell r="E17">
            <v>177553681</v>
          </cell>
          <cell r="F17">
            <v>94275073</v>
          </cell>
          <cell r="G17">
            <v>63688692</v>
          </cell>
          <cell r="H17">
            <v>9597311</v>
          </cell>
          <cell r="I17">
            <v>58068571</v>
          </cell>
          <cell r="J17">
            <v>6888837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63119720</v>
          </cell>
          <cell r="D18">
            <v>48608192</v>
          </cell>
          <cell r="E18">
            <v>95430524</v>
          </cell>
          <cell r="F18">
            <v>75140841</v>
          </cell>
          <cell r="G18">
            <v>54036909</v>
          </cell>
          <cell r="H18">
            <v>35512771</v>
          </cell>
          <cell r="I18">
            <v>46482786</v>
          </cell>
          <cell r="J18">
            <v>35308531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94468421</v>
          </cell>
          <cell r="D19">
            <v>21698397</v>
          </cell>
          <cell r="E19">
            <v>172649046</v>
          </cell>
          <cell r="F19">
            <v>44219654</v>
          </cell>
          <cell r="G19">
            <v>5248987</v>
          </cell>
          <cell r="H19">
            <v>884291</v>
          </cell>
          <cell r="I19">
            <v>4756602</v>
          </cell>
          <cell r="J19">
            <v>1137859</v>
          </cell>
        </row>
        <row r="20">
          <cell r="A20" t="str">
            <v>LÁCTEOS</v>
          </cell>
          <cell r="B20" t="str">
            <v>(1º Nível) LÁCTEOS</v>
          </cell>
          <cell r="C20">
            <v>1844399</v>
          </cell>
          <cell r="D20">
            <v>734126</v>
          </cell>
          <cell r="E20">
            <v>4810202</v>
          </cell>
          <cell r="F20">
            <v>2071231</v>
          </cell>
          <cell r="G20">
            <v>43981064</v>
          </cell>
          <cell r="H20">
            <v>13740549</v>
          </cell>
          <cell r="I20">
            <v>43483420</v>
          </cell>
          <cell r="J20">
            <v>13961133</v>
          </cell>
        </row>
        <row r="21">
          <cell r="A21" t="str">
            <v>PESCADOS</v>
          </cell>
          <cell r="B21" t="str">
            <v>(1º Nível) PESCADOS</v>
          </cell>
          <cell r="C21">
            <v>11157818</v>
          </cell>
          <cell r="D21">
            <v>2425535</v>
          </cell>
          <cell r="E21">
            <v>13115414</v>
          </cell>
          <cell r="F21">
            <v>2580468</v>
          </cell>
          <cell r="G21">
            <v>85285068</v>
          </cell>
          <cell r="H21">
            <v>23114010</v>
          </cell>
          <cell r="I21">
            <v>97733317</v>
          </cell>
          <cell r="J21">
            <v>24204073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1002875</v>
          </cell>
          <cell r="D22">
            <v>288554</v>
          </cell>
          <cell r="E22">
            <v>764839</v>
          </cell>
          <cell r="F22">
            <v>62720</v>
          </cell>
          <cell r="G22">
            <v>6240525</v>
          </cell>
          <cell r="H22">
            <v>719780</v>
          </cell>
          <cell r="I22">
            <v>8636328</v>
          </cell>
          <cell r="J22">
            <v>1015642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44375019</v>
          </cell>
          <cell r="D23">
            <v>27308948</v>
          </cell>
          <cell r="E23">
            <v>62610153</v>
          </cell>
          <cell r="F23">
            <v>36818236</v>
          </cell>
          <cell r="G23">
            <v>32883242</v>
          </cell>
          <cell r="H23">
            <v>7512090</v>
          </cell>
          <cell r="I23">
            <v>30726725</v>
          </cell>
          <cell r="J23">
            <v>8337235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7218146</v>
          </cell>
          <cell r="D24">
            <v>1879281</v>
          </cell>
          <cell r="E24">
            <v>5890455</v>
          </cell>
          <cell r="F24">
            <v>2029736</v>
          </cell>
          <cell r="G24">
            <v>0</v>
          </cell>
          <cell r="H24">
            <v>0</v>
          </cell>
          <cell r="I24">
            <v>113</v>
          </cell>
          <cell r="J24">
            <v>2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1110723640</v>
          </cell>
          <cell r="D25">
            <v>1929328679</v>
          </cell>
          <cell r="E25">
            <v>1372607747</v>
          </cell>
          <cell r="F25">
            <v>2427077220</v>
          </cell>
          <cell r="G25">
            <v>122213902</v>
          </cell>
          <cell r="H25">
            <v>95764849</v>
          </cell>
          <cell r="I25">
            <v>135554823</v>
          </cell>
          <cell r="J25">
            <v>112176557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6891911</v>
          </cell>
          <cell r="D26">
            <v>9630442</v>
          </cell>
          <cell r="E26">
            <v>11650118</v>
          </cell>
          <cell r="F26">
            <v>17870513</v>
          </cell>
          <cell r="G26">
            <v>82356026</v>
          </cell>
          <cell r="H26">
            <v>103814396</v>
          </cell>
          <cell r="I26">
            <v>96173969</v>
          </cell>
          <cell r="J26">
            <v>124582185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19629649</v>
          </cell>
          <cell r="D27">
            <v>31196528</v>
          </cell>
          <cell r="E27">
            <v>22261522</v>
          </cell>
          <cell r="F27">
            <v>45349729</v>
          </cell>
          <cell r="G27">
            <v>98696865</v>
          </cell>
          <cell r="H27">
            <v>72027954</v>
          </cell>
          <cell r="I27">
            <v>81822284</v>
          </cell>
          <cell r="J27">
            <v>67441722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20072712</v>
          </cell>
          <cell r="D28">
            <v>22583120</v>
          </cell>
          <cell r="E28">
            <v>24047566</v>
          </cell>
          <cell r="F28">
            <v>27894061</v>
          </cell>
          <cell r="G28">
            <v>26167886</v>
          </cell>
          <cell r="H28">
            <v>10709509</v>
          </cell>
          <cell r="I28">
            <v>30055343</v>
          </cell>
          <cell r="J28">
            <v>12221271</v>
          </cell>
        </row>
        <row r="29">
          <cell r="A29" t="str">
            <v>SUCOS</v>
          </cell>
          <cell r="B29" t="str">
            <v>(1º Nível) SUCOS</v>
          </cell>
          <cell r="C29">
            <v>221544186</v>
          </cell>
          <cell r="D29">
            <v>219111900</v>
          </cell>
          <cell r="E29">
            <v>163055918</v>
          </cell>
          <cell r="F29">
            <v>187844658</v>
          </cell>
          <cell r="G29">
            <v>1371394</v>
          </cell>
          <cell r="H29">
            <v>553963</v>
          </cell>
          <cell r="I29">
            <v>1654502</v>
          </cell>
          <cell r="J29">
            <v>575875</v>
          </cell>
        </row>
        <row r="30">
          <cell r="A30" t="str">
            <v/>
          </cell>
          <cell r="B30" t="str">
            <v xml:space="preserve">(2º Nível) </v>
          </cell>
          <cell r="C30">
            <v>9968051727</v>
          </cell>
          <cell r="D30">
            <v>19622491579</v>
          </cell>
          <cell r="E30">
            <v>9796079942</v>
          </cell>
          <cell r="F30">
            <v>19753822092</v>
          </cell>
          <cell r="G30">
            <v>1084286271</v>
          </cell>
          <cell r="H30">
            <v>1205560416</v>
          </cell>
          <cell r="I30">
            <v>1181758127</v>
          </cell>
          <cell r="J30">
            <v>1446579317</v>
          </cell>
        </row>
        <row r="31">
          <cell r="A31" t="str">
            <v>ABACATES</v>
          </cell>
          <cell r="B31" t="str">
            <v>(2º Nível) ABACATES</v>
          </cell>
          <cell r="C31">
            <v>1571284</v>
          </cell>
          <cell r="D31">
            <v>886374</v>
          </cell>
          <cell r="E31">
            <v>5394245</v>
          </cell>
          <cell r="F31">
            <v>2829611</v>
          </cell>
          <cell r="G31">
            <v>28080</v>
          </cell>
          <cell r="H31">
            <v>24960</v>
          </cell>
          <cell r="I31">
            <v>0</v>
          </cell>
          <cell r="J31">
            <v>0</v>
          </cell>
        </row>
        <row r="32">
          <cell r="A32" t="str">
            <v>ABACAXIS</v>
          </cell>
          <cell r="B32" t="str">
            <v>(2º Nível) ABACAXIS</v>
          </cell>
          <cell r="C32">
            <v>21092</v>
          </cell>
          <cell r="D32">
            <v>14107</v>
          </cell>
          <cell r="E32">
            <v>45366</v>
          </cell>
          <cell r="F32">
            <v>37003</v>
          </cell>
          <cell r="G32">
            <v>12818</v>
          </cell>
          <cell r="H32">
            <v>20160</v>
          </cell>
          <cell r="I32">
            <v>15356</v>
          </cell>
          <cell r="J32">
            <v>500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0</v>
          </cell>
          <cell r="D33">
            <v>0</v>
          </cell>
          <cell r="E33">
            <v>44</v>
          </cell>
          <cell r="F33">
            <v>20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634493260</v>
          </cell>
          <cell r="D34">
            <v>2095451402</v>
          </cell>
          <cell r="E34">
            <v>540014947</v>
          </cell>
          <cell r="F34">
            <v>1750864224</v>
          </cell>
          <cell r="G34">
            <v>148362</v>
          </cell>
          <cell r="H34">
            <v>199767</v>
          </cell>
          <cell r="I34">
            <v>174444</v>
          </cell>
          <cell r="J34">
            <v>170000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20658822</v>
          </cell>
          <cell r="D35">
            <v>4536653</v>
          </cell>
          <cell r="E35">
            <v>33465959</v>
          </cell>
          <cell r="F35">
            <v>6821237</v>
          </cell>
          <cell r="G35">
            <v>10041896</v>
          </cell>
          <cell r="H35">
            <v>1179746</v>
          </cell>
          <cell r="I35">
            <v>11574678</v>
          </cell>
          <cell r="J35">
            <v>1214957</v>
          </cell>
        </row>
        <row r="36">
          <cell r="A36" t="str">
            <v>ÁLCOOL</v>
          </cell>
          <cell r="B36" t="str">
            <v>(2º Nível) ÁLCOOL</v>
          </cell>
          <cell r="C36">
            <v>51321476</v>
          </cell>
          <cell r="D36">
            <v>72587523</v>
          </cell>
          <cell r="E36">
            <v>77608290</v>
          </cell>
          <cell r="F36">
            <v>132492230</v>
          </cell>
          <cell r="G36">
            <v>43153159</v>
          </cell>
          <cell r="H36">
            <v>81702699</v>
          </cell>
          <cell r="I36">
            <v>74276103</v>
          </cell>
          <cell r="J36">
            <v>144149379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50267748</v>
          </cell>
          <cell r="D37">
            <v>21891603</v>
          </cell>
          <cell r="E37">
            <v>163119159</v>
          </cell>
          <cell r="F37">
            <v>87035480</v>
          </cell>
          <cell r="G37">
            <v>57782494</v>
          </cell>
          <cell r="H37">
            <v>7764909</v>
          </cell>
          <cell r="I37">
            <v>51705050</v>
          </cell>
          <cell r="J37">
            <v>4851267</v>
          </cell>
        </row>
        <row r="38">
          <cell r="A38" t="str">
            <v>AMEIXAS</v>
          </cell>
          <cell r="B38" t="str">
            <v>(2º Nível) AMEIXAS</v>
          </cell>
          <cell r="C38">
            <v>119</v>
          </cell>
          <cell r="D38">
            <v>40</v>
          </cell>
          <cell r="E38">
            <v>1821</v>
          </cell>
          <cell r="F38">
            <v>310</v>
          </cell>
          <cell r="G38">
            <v>1688647</v>
          </cell>
          <cell r="H38">
            <v>976900</v>
          </cell>
          <cell r="I38">
            <v>1556342</v>
          </cell>
          <cell r="J38">
            <v>944604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16908762</v>
          </cell>
          <cell r="D39">
            <v>15313409</v>
          </cell>
          <cell r="E39">
            <v>22497335</v>
          </cell>
          <cell r="F39">
            <v>19323900</v>
          </cell>
          <cell r="G39">
            <v>1794</v>
          </cell>
          <cell r="H39">
            <v>765</v>
          </cell>
          <cell r="I39">
            <v>291797</v>
          </cell>
          <cell r="J39">
            <v>150714</v>
          </cell>
        </row>
        <row r="40">
          <cell r="A40" t="str">
            <v>BANANAS</v>
          </cell>
          <cell r="B40" t="str">
            <v>(2º Nível) BANANAS</v>
          </cell>
          <cell r="C40">
            <v>1042751</v>
          </cell>
          <cell r="D40">
            <v>3767983</v>
          </cell>
          <cell r="E40">
            <v>2108815</v>
          </cell>
          <cell r="F40">
            <v>7181141</v>
          </cell>
        </row>
        <row r="41">
          <cell r="A41" t="str">
            <v>BEBIDAS ALCÓOLICAS</v>
          </cell>
          <cell r="B41" t="str">
            <v>(2º Nível) BEBIDAS ALCÓOLICAS</v>
          </cell>
          <cell r="C41">
            <v>9856140</v>
          </cell>
          <cell r="D41">
            <v>11070122</v>
          </cell>
          <cell r="E41">
            <v>7040704</v>
          </cell>
          <cell r="F41">
            <v>7443576</v>
          </cell>
          <cell r="G41">
            <v>40947660</v>
          </cell>
          <cell r="H41">
            <v>15225054</v>
          </cell>
          <cell r="I41">
            <v>56385942</v>
          </cell>
          <cell r="J41">
            <v>21149905</v>
          </cell>
        </row>
        <row r="42">
          <cell r="A42" t="str">
            <v>BEBIDAS NÃO ALCOÓLICAS</v>
          </cell>
          <cell r="B42" t="str">
            <v>(2º Nível) BEBIDAS NÃO ALCOÓLICAS</v>
          </cell>
          <cell r="C42">
            <v>984567</v>
          </cell>
          <cell r="D42">
            <v>2246684</v>
          </cell>
          <cell r="E42">
            <v>1800793</v>
          </cell>
          <cell r="F42">
            <v>3731665</v>
          </cell>
          <cell r="G42">
            <v>7420836</v>
          </cell>
          <cell r="H42">
            <v>9721183</v>
          </cell>
          <cell r="I42">
            <v>11683477</v>
          </cell>
          <cell r="J42">
            <v>10360712</v>
          </cell>
        </row>
        <row r="43">
          <cell r="A43" t="str">
            <v>BORRACHA NATURAL E GOMAS NATURAIS</v>
          </cell>
          <cell r="B43" t="str">
            <v>(2º Nível) BORRACHA NATURAL E GOMAS NATURAIS</v>
          </cell>
          <cell r="C43">
            <v>97787</v>
          </cell>
          <cell r="D43">
            <v>39132</v>
          </cell>
          <cell r="E43">
            <v>85955</v>
          </cell>
          <cell r="F43">
            <v>19773</v>
          </cell>
          <cell r="G43">
            <v>30264779</v>
          </cell>
          <cell r="H43">
            <v>19177905</v>
          </cell>
          <cell r="I43">
            <v>30412265</v>
          </cell>
          <cell r="J43">
            <v>20584018</v>
          </cell>
        </row>
        <row r="44">
          <cell r="A44" t="str">
            <v>BOVINOS E BUBALINOS VIVOS</v>
          </cell>
          <cell r="B44" t="str">
            <v>(2º Nível) BOVINOS E BUBALINOS VIVOS</v>
          </cell>
          <cell r="C44">
            <v>71832790</v>
          </cell>
          <cell r="D44">
            <v>27409867</v>
          </cell>
          <cell r="E44">
            <v>36377944</v>
          </cell>
          <cell r="F44">
            <v>15409891</v>
          </cell>
          <cell r="G44">
            <v>0</v>
          </cell>
          <cell r="H44">
            <v>0</v>
          </cell>
          <cell r="I44">
            <v>2000</v>
          </cell>
          <cell r="J44">
            <v>1600</v>
          </cell>
        </row>
        <row r="45">
          <cell r="A45" t="str">
            <v>CACAU INTEIRO OU PARTIDO</v>
          </cell>
          <cell r="B45" t="str">
            <v>(2º Nível) CACAU INTEIRO OU PARTIDO</v>
          </cell>
          <cell r="C45">
            <v>197</v>
          </cell>
          <cell r="D45">
            <v>13</v>
          </cell>
          <cell r="E45">
            <v>19622</v>
          </cell>
          <cell r="F45">
            <v>4243</v>
          </cell>
          <cell r="G45">
            <v>27904319</v>
          </cell>
          <cell r="H45">
            <v>12000000</v>
          </cell>
          <cell r="I45">
            <v>0</v>
          </cell>
          <cell r="J45">
            <v>0</v>
          </cell>
        </row>
        <row r="46">
          <cell r="A46" t="str">
            <v>CAFÉ VERDE E CAFÉ TORRADO</v>
          </cell>
          <cell r="B46" t="str">
            <v>(2º Nível) CAFÉ VERDE E CAFÉ TORRADO</v>
          </cell>
          <cell r="C46">
            <v>214749509</v>
          </cell>
          <cell r="D46">
            <v>84919921</v>
          </cell>
          <cell r="E46">
            <v>387422996</v>
          </cell>
          <cell r="F46">
            <v>196012545</v>
          </cell>
          <cell r="G46">
            <v>4526061</v>
          </cell>
          <cell r="H46">
            <v>271714</v>
          </cell>
          <cell r="I46">
            <v>5119991</v>
          </cell>
          <cell r="J46">
            <v>316981</v>
          </cell>
        </row>
        <row r="47">
          <cell r="A47" t="str">
            <v>CAQUIS</v>
          </cell>
          <cell r="B47" t="str">
            <v>(2º Nível) CAQUIS</v>
          </cell>
          <cell r="C47">
            <v>27479</v>
          </cell>
          <cell r="D47">
            <v>10467</v>
          </cell>
          <cell r="E47">
            <v>90232</v>
          </cell>
          <cell r="F47">
            <v>46408</v>
          </cell>
        </row>
        <row r="48">
          <cell r="A48" t="str">
            <v>CARNE BOVINA</v>
          </cell>
          <cell r="B48" t="str">
            <v>(2º Nível) CARNE BOVINA</v>
          </cell>
          <cell r="C48">
            <v>462392342</v>
          </cell>
          <cell r="D48">
            <v>111583006</v>
          </cell>
          <cell r="E48">
            <v>573318077</v>
          </cell>
          <cell r="F48">
            <v>149762234</v>
          </cell>
          <cell r="G48">
            <v>20075661</v>
          </cell>
          <cell r="H48">
            <v>3259328</v>
          </cell>
          <cell r="I48">
            <v>16965387</v>
          </cell>
          <cell r="J48">
            <v>3018414</v>
          </cell>
        </row>
        <row r="49">
          <cell r="A49" t="str">
            <v>CARNE DE FRANGO</v>
          </cell>
          <cell r="B49" t="str">
            <v>(2º Nível) CARNE DE FRANGO</v>
          </cell>
          <cell r="C49">
            <v>511645125</v>
          </cell>
          <cell r="D49">
            <v>328351160</v>
          </cell>
          <cell r="E49">
            <v>650424480</v>
          </cell>
          <cell r="F49">
            <v>373146056</v>
          </cell>
          <cell r="G49">
            <v>655107</v>
          </cell>
          <cell r="H49">
            <v>184410</v>
          </cell>
          <cell r="I49">
            <v>1183710</v>
          </cell>
          <cell r="J49">
            <v>516948</v>
          </cell>
        </row>
        <row r="50">
          <cell r="A50" t="str">
            <v>CARNE DE OVINO E CAPRINO</v>
          </cell>
          <cell r="B50" t="str">
            <v>(2º Nível) CARNE DE OVINO E CAPRINO</v>
          </cell>
          <cell r="C50">
            <v>0</v>
          </cell>
          <cell r="D50">
            <v>0</v>
          </cell>
          <cell r="E50">
            <v>50750</v>
          </cell>
          <cell r="F50">
            <v>4684</v>
          </cell>
          <cell r="G50">
            <v>3984373</v>
          </cell>
          <cell r="H50">
            <v>590156</v>
          </cell>
          <cell r="I50">
            <v>2882984</v>
          </cell>
          <cell r="J50">
            <v>459621</v>
          </cell>
        </row>
        <row r="51">
          <cell r="A51" t="str">
            <v>CARNE DE PATO</v>
          </cell>
          <cell r="B51" t="str">
            <v>(2º Nível) CARNE DE PATO</v>
          </cell>
          <cell r="C51">
            <v>274264</v>
          </cell>
          <cell r="D51">
            <v>101813</v>
          </cell>
          <cell r="E51">
            <v>927504</v>
          </cell>
          <cell r="F51">
            <v>316390</v>
          </cell>
        </row>
        <row r="52">
          <cell r="A52" t="str">
            <v>CARNE DE PERU</v>
          </cell>
          <cell r="B52" t="str">
            <v>(2º Nível) CARNE DE PERU</v>
          </cell>
          <cell r="C52">
            <v>9896297</v>
          </cell>
          <cell r="D52">
            <v>4914298</v>
          </cell>
          <cell r="E52">
            <v>4711062</v>
          </cell>
          <cell r="F52">
            <v>2402649</v>
          </cell>
        </row>
        <row r="53">
          <cell r="A53" t="str">
            <v>CARNE SUÍNA</v>
          </cell>
          <cell r="B53" t="str">
            <v>(2º Nível) CARNE SUÍNA</v>
          </cell>
          <cell r="C53">
            <v>91156702</v>
          </cell>
          <cell r="D53">
            <v>46723916</v>
          </cell>
          <cell r="E53">
            <v>142637234</v>
          </cell>
          <cell r="F53">
            <v>66171329</v>
          </cell>
          <cell r="G53">
            <v>15140204</v>
          </cell>
          <cell r="H53">
            <v>1353995</v>
          </cell>
          <cell r="I53">
            <v>15903984</v>
          </cell>
          <cell r="J53">
            <v>1556212</v>
          </cell>
        </row>
        <row r="54">
          <cell r="A54" t="str">
            <v>CARNES DE EQÜIDEOS</v>
          </cell>
          <cell r="B54" t="str">
            <v>(2º Nível) CARNES DE EQÜIDEOS</v>
          </cell>
          <cell r="C54">
            <v>913576</v>
          </cell>
          <cell r="D54">
            <v>330817</v>
          </cell>
          <cell r="E54">
            <v>501659</v>
          </cell>
          <cell r="F54">
            <v>192481</v>
          </cell>
        </row>
        <row r="55">
          <cell r="A55" t="str">
            <v>CAVALOS, ASININOS E MUARES VIVOS</v>
          </cell>
          <cell r="B55" t="str">
            <v>(2º Nível) CAVALOS, ASININOS E MUARES VIVOS</v>
          </cell>
          <cell r="C55">
            <v>60936</v>
          </cell>
          <cell r="D55">
            <v>13580</v>
          </cell>
          <cell r="E55">
            <v>505829</v>
          </cell>
          <cell r="F55">
            <v>49379</v>
          </cell>
          <cell r="G55">
            <v>564558</v>
          </cell>
          <cell r="H55">
            <v>5850</v>
          </cell>
          <cell r="I55">
            <v>373791</v>
          </cell>
          <cell r="J55">
            <v>7880</v>
          </cell>
        </row>
        <row r="56">
          <cell r="A56" t="str">
            <v>CELULOSE</v>
          </cell>
          <cell r="B56" t="str">
            <v>(2º Nível) CELULOSE</v>
          </cell>
          <cell r="C56">
            <v>727810652</v>
          </cell>
          <cell r="D56">
            <v>1279925407</v>
          </cell>
          <cell r="E56">
            <v>859177593</v>
          </cell>
          <cell r="F56">
            <v>1576723984</v>
          </cell>
          <cell r="G56">
            <v>13034365</v>
          </cell>
          <cell r="H56">
            <v>15788297</v>
          </cell>
          <cell r="I56">
            <v>16900328</v>
          </cell>
          <cell r="J56">
            <v>19196691</v>
          </cell>
        </row>
        <row r="57">
          <cell r="A57" t="str">
            <v>CEREAIS</v>
          </cell>
          <cell r="B57" t="str">
            <v>(2º Nível) CEREAIS</v>
          </cell>
          <cell r="C57">
            <v>60583333</v>
          </cell>
          <cell r="D57">
            <v>220355686</v>
          </cell>
          <cell r="E57">
            <v>216529195</v>
          </cell>
          <cell r="F57">
            <v>1135111335</v>
          </cell>
          <cell r="G57">
            <v>124038600</v>
          </cell>
          <cell r="H57">
            <v>565988406</v>
          </cell>
          <cell r="I57">
            <v>161143404</v>
          </cell>
          <cell r="J57">
            <v>697640260</v>
          </cell>
        </row>
        <row r="58">
          <cell r="A58" t="str">
            <v>CEREJAS</v>
          </cell>
          <cell r="B58" t="str">
            <v>(2º Nível) CEREJAS</v>
          </cell>
          <cell r="C58">
            <v>2175</v>
          </cell>
          <cell r="D58">
            <v>246</v>
          </cell>
          <cell r="E58">
            <v>4412</v>
          </cell>
          <cell r="F58">
            <v>421</v>
          </cell>
          <cell r="G58">
            <v>870724</v>
          </cell>
          <cell r="H58">
            <v>283071</v>
          </cell>
          <cell r="I58">
            <v>1179646</v>
          </cell>
          <cell r="J58">
            <v>379546</v>
          </cell>
        </row>
        <row r="59">
          <cell r="A59" t="str">
            <v>CHÁ, MATE E SUAS PREPARAÇÕES</v>
          </cell>
          <cell r="B59" t="str">
            <v>(2º Nível) CHÁ, MATE E SUAS PREPARAÇÕES</v>
          </cell>
          <cell r="C59">
            <v>4623587</v>
          </cell>
          <cell r="D59">
            <v>1947962</v>
          </cell>
          <cell r="E59">
            <v>7131985</v>
          </cell>
          <cell r="F59">
            <v>3084724</v>
          </cell>
          <cell r="G59">
            <v>1168749</v>
          </cell>
          <cell r="H59">
            <v>159446</v>
          </cell>
          <cell r="I59">
            <v>611928</v>
          </cell>
          <cell r="J59">
            <v>99411</v>
          </cell>
        </row>
        <row r="60">
          <cell r="A60" t="str">
            <v>COCOS</v>
          </cell>
          <cell r="B60" t="str">
            <v>(2º Nível) COCOS</v>
          </cell>
          <cell r="C60">
            <v>128381</v>
          </cell>
          <cell r="D60">
            <v>121919</v>
          </cell>
          <cell r="E60">
            <v>73167</v>
          </cell>
          <cell r="F60">
            <v>94380</v>
          </cell>
          <cell r="G60">
            <v>1516401</v>
          </cell>
          <cell r="H60">
            <v>754575</v>
          </cell>
          <cell r="I60">
            <v>1363245</v>
          </cell>
          <cell r="J60">
            <v>1244803</v>
          </cell>
        </row>
        <row r="61">
          <cell r="A61" t="str">
            <v>CONSERVAS E PREPARAÇÕES DE FRUTAS (EXCL. SUCOS)</v>
          </cell>
          <cell r="B61" t="str">
            <v>(2º Nível) CONSERVAS E PREPARAÇÕES DE FRUTAS (EXCL. SUCOS)</v>
          </cell>
          <cell r="C61">
            <v>5505141</v>
          </cell>
          <cell r="D61">
            <v>3322729</v>
          </cell>
          <cell r="E61">
            <v>5275659</v>
          </cell>
          <cell r="F61">
            <v>2707710</v>
          </cell>
          <cell r="G61">
            <v>2607544</v>
          </cell>
          <cell r="H61">
            <v>1273714</v>
          </cell>
          <cell r="I61">
            <v>2557362</v>
          </cell>
          <cell r="J61">
            <v>1240508</v>
          </cell>
        </row>
        <row r="62">
          <cell r="A62" t="str">
            <v>COUROS E PELES DE BOVINOS OU EQUÍDEOS</v>
          </cell>
          <cell r="B62" t="str">
            <v>(2º Nível) COUROS E PELES DE BOVINOS OU EQUÍDEOS</v>
          </cell>
          <cell r="C62">
            <v>100602175</v>
          </cell>
          <cell r="D62">
            <v>30175840</v>
          </cell>
          <cell r="E62">
            <v>105075075</v>
          </cell>
          <cell r="F62">
            <v>39096984</v>
          </cell>
          <cell r="G62">
            <v>1185178</v>
          </cell>
          <cell r="H62">
            <v>427065</v>
          </cell>
          <cell r="I62">
            <v>2087637</v>
          </cell>
          <cell r="J62">
            <v>1315911</v>
          </cell>
        </row>
        <row r="63">
          <cell r="A63" t="str">
            <v>COUROS E PELES DE CAPRINOS</v>
          </cell>
          <cell r="B63" t="str">
            <v>(2º Nível) COUROS E PELES DE CAPRINOS</v>
          </cell>
          <cell r="C63">
            <v>3559</v>
          </cell>
          <cell r="D63">
            <v>62</v>
          </cell>
          <cell r="E63">
            <v>284648</v>
          </cell>
          <cell r="F63">
            <v>44372</v>
          </cell>
          <cell r="G63">
            <v>51520</v>
          </cell>
          <cell r="H63">
            <v>1091</v>
          </cell>
          <cell r="I63">
            <v>212265</v>
          </cell>
          <cell r="J63">
            <v>5673</v>
          </cell>
        </row>
        <row r="64">
          <cell r="A64" t="str">
            <v>COUROS E PELES DE OUTROS ANIMAIS</v>
          </cell>
          <cell r="B64" t="str">
            <v>(2º Nível) COUROS E PELES DE OUTROS ANIMAIS</v>
          </cell>
          <cell r="C64">
            <v>331521</v>
          </cell>
          <cell r="D64">
            <v>1493</v>
          </cell>
          <cell r="E64">
            <v>200981</v>
          </cell>
          <cell r="F64">
            <v>970</v>
          </cell>
          <cell r="G64">
            <v>0</v>
          </cell>
          <cell r="H64">
            <v>0</v>
          </cell>
          <cell r="I64">
            <v>168700</v>
          </cell>
          <cell r="J64">
            <v>481</v>
          </cell>
        </row>
        <row r="65">
          <cell r="A65" t="str">
            <v>COUROS E PELES DE OVINOS</v>
          </cell>
          <cell r="B65" t="str">
            <v>(2º Nível) COUROS E PELES DE OVINOS</v>
          </cell>
          <cell r="C65">
            <v>64945</v>
          </cell>
          <cell r="D65">
            <v>1356</v>
          </cell>
          <cell r="E65">
            <v>470481</v>
          </cell>
          <cell r="F65">
            <v>12699</v>
          </cell>
          <cell r="G65">
            <v>253730</v>
          </cell>
          <cell r="H65">
            <v>83925</v>
          </cell>
          <cell r="I65">
            <v>562186</v>
          </cell>
          <cell r="J65">
            <v>115601</v>
          </cell>
        </row>
        <row r="66">
          <cell r="A66" t="str">
            <v>COUROS E PELES DE RÉPTEIS</v>
          </cell>
          <cell r="B66" t="str">
            <v>(2º Nível) COUROS E PELES DE RÉPTEIS</v>
          </cell>
          <cell r="C66">
            <v>0</v>
          </cell>
          <cell r="D66">
            <v>0</v>
          </cell>
          <cell r="E66">
            <v>43700</v>
          </cell>
          <cell r="F66">
            <v>239</v>
          </cell>
          <cell r="G66">
            <v>5790</v>
          </cell>
          <cell r="H66">
            <v>23</v>
          </cell>
          <cell r="I66">
            <v>78331</v>
          </cell>
          <cell r="J66">
            <v>224</v>
          </cell>
        </row>
        <row r="67">
          <cell r="A67" t="str">
            <v>COUROS E PELES DE SUÍNOS</v>
          </cell>
          <cell r="B67" t="str">
            <v>(2º Nível) COUROS E PELES DE SUÍNOS</v>
          </cell>
          <cell r="C67">
            <v>0</v>
          </cell>
          <cell r="D67">
            <v>0</v>
          </cell>
          <cell r="E67">
            <v>2163</v>
          </cell>
          <cell r="F67">
            <v>119</v>
          </cell>
          <cell r="G67">
            <v>48337</v>
          </cell>
          <cell r="H67">
            <v>4689</v>
          </cell>
          <cell r="I67">
            <v>53073</v>
          </cell>
          <cell r="J67">
            <v>2676</v>
          </cell>
        </row>
        <row r="68">
          <cell r="A68" t="str">
            <v>CRUSTÁCEOS E MOLUSCOS</v>
          </cell>
          <cell r="B68" t="str">
            <v>(2º Nível) CRUSTÁCEOS E MOLUSCOS</v>
          </cell>
          <cell r="C68">
            <v>291896</v>
          </cell>
          <cell r="D68">
            <v>16980</v>
          </cell>
          <cell r="E68">
            <v>807490</v>
          </cell>
          <cell r="F68">
            <v>49146</v>
          </cell>
          <cell r="G68">
            <v>4654799</v>
          </cell>
          <cell r="H68">
            <v>1184653</v>
          </cell>
          <cell r="I68">
            <v>3937473</v>
          </cell>
          <cell r="J68">
            <v>978145</v>
          </cell>
        </row>
        <row r="69">
          <cell r="A69" t="str">
            <v>DAMASCOS</v>
          </cell>
          <cell r="B69" t="str">
            <v>(2º Nível) DAMASCOS</v>
          </cell>
          <cell r="C69">
            <v>0</v>
          </cell>
          <cell r="D69">
            <v>0</v>
          </cell>
          <cell r="E69">
            <v>92026</v>
          </cell>
          <cell r="F69">
            <v>40056</v>
          </cell>
          <cell r="G69">
            <v>1381936</v>
          </cell>
          <cell r="H69">
            <v>337579</v>
          </cell>
          <cell r="I69">
            <v>540952</v>
          </cell>
          <cell r="J69">
            <v>200593</v>
          </cell>
        </row>
        <row r="70">
          <cell r="A70" t="str">
            <v>DEMAIS  PRODUTOS LÁCTEOS</v>
          </cell>
          <cell r="B70" t="str">
            <v>(2º Nível) DEMAIS  PRODUTOS LÁCTEOS</v>
          </cell>
          <cell r="C70">
            <v>77156</v>
          </cell>
          <cell r="D70">
            <v>35146</v>
          </cell>
          <cell r="E70">
            <v>481791</v>
          </cell>
          <cell r="F70">
            <v>167132</v>
          </cell>
          <cell r="G70">
            <v>3766880</v>
          </cell>
          <cell r="H70">
            <v>667570</v>
          </cell>
          <cell r="I70">
            <v>3566993</v>
          </cell>
          <cell r="J70">
            <v>679522</v>
          </cell>
        </row>
        <row r="71">
          <cell r="A71" t="str">
            <v>DEMAIS AÇÚCARES</v>
          </cell>
          <cell r="B71" t="str">
            <v>(2º Nível) DEMAIS AÇÚCARES</v>
          </cell>
          <cell r="C71">
            <v>3946776</v>
          </cell>
          <cell r="D71">
            <v>12854469</v>
          </cell>
          <cell r="E71">
            <v>1004630</v>
          </cell>
          <cell r="F71">
            <v>1731059</v>
          </cell>
          <cell r="G71">
            <v>3249353</v>
          </cell>
          <cell r="H71">
            <v>2266736</v>
          </cell>
          <cell r="I71">
            <v>4324684</v>
          </cell>
          <cell r="J71">
            <v>4104266</v>
          </cell>
        </row>
        <row r="72">
          <cell r="A72" t="str">
            <v>DEMAIS ÁLCOOIS</v>
          </cell>
          <cell r="B72" t="str">
            <v>(2º Nível) DEMAIS ÁLCOOIS</v>
          </cell>
          <cell r="C72">
            <v>339617</v>
          </cell>
          <cell r="D72">
            <v>125900</v>
          </cell>
          <cell r="E72">
            <v>556202</v>
          </cell>
          <cell r="F72">
            <v>227252</v>
          </cell>
          <cell r="G72">
            <v>1033240</v>
          </cell>
          <cell r="H72">
            <v>823161</v>
          </cell>
          <cell r="I72">
            <v>1296134</v>
          </cell>
          <cell r="J72">
            <v>852050</v>
          </cell>
        </row>
        <row r="73">
          <cell r="A73" t="str">
            <v>DEMAIS CARNES, MIUDEZAS E PREPARAÇÕES</v>
          </cell>
          <cell r="B73" t="str">
            <v>(2º Nível) DEMAIS CARNES, MIUDEZAS E PREPARAÇÕES</v>
          </cell>
          <cell r="C73">
            <v>28344240</v>
          </cell>
          <cell r="D73">
            <v>14053446</v>
          </cell>
          <cell r="E73">
            <v>35631877</v>
          </cell>
          <cell r="F73">
            <v>19878655</v>
          </cell>
          <cell r="G73">
            <v>418443</v>
          </cell>
          <cell r="H73">
            <v>69923</v>
          </cell>
          <cell r="I73">
            <v>437177</v>
          </cell>
          <cell r="J73">
            <v>60503</v>
          </cell>
        </row>
        <row r="74">
          <cell r="A74" t="str">
            <v>DEMAIS FIBRAS E PRODUTOS TÊXTEIS</v>
          </cell>
          <cell r="B74" t="str">
            <v>(2º Nível) DEMAIS FIBRAS E PRODUTOS TÊXTEIS</v>
          </cell>
          <cell r="C74">
            <v>2511365</v>
          </cell>
          <cell r="D74">
            <v>1530265</v>
          </cell>
          <cell r="E74">
            <v>7230376</v>
          </cell>
          <cell r="F74">
            <v>5581055</v>
          </cell>
          <cell r="G74">
            <v>1652649</v>
          </cell>
          <cell r="H74">
            <v>1557563</v>
          </cell>
          <cell r="I74">
            <v>1882169</v>
          </cell>
          <cell r="J74">
            <v>1654258</v>
          </cell>
        </row>
        <row r="75">
          <cell r="A75" t="str">
            <v>DEMAIS PRODUTOS APÍCOLAS</v>
          </cell>
          <cell r="B75" t="str">
            <v>(2º Nível) DEMAIS PRODUTOS APÍCOLAS</v>
          </cell>
          <cell r="C75">
            <v>551661</v>
          </cell>
          <cell r="D75">
            <v>3668</v>
          </cell>
          <cell r="E75">
            <v>1000637</v>
          </cell>
          <cell r="F75">
            <v>4529</v>
          </cell>
        </row>
        <row r="76">
          <cell r="A76" t="str">
            <v>ENZIMAS E SEUS CONCENTRADOS</v>
          </cell>
          <cell r="B76" t="str">
            <v>(2º Nível) ENZIMAS E SEUS CONCENTRADOS</v>
          </cell>
          <cell r="C76">
            <v>3358926</v>
          </cell>
          <cell r="D76">
            <v>341387</v>
          </cell>
          <cell r="E76">
            <v>3433533</v>
          </cell>
          <cell r="F76">
            <v>447049</v>
          </cell>
          <cell r="G76">
            <v>11683691</v>
          </cell>
          <cell r="H76">
            <v>1333835</v>
          </cell>
          <cell r="I76">
            <v>10964025</v>
          </cell>
          <cell r="J76">
            <v>1322804</v>
          </cell>
        </row>
        <row r="77">
          <cell r="A77" t="str">
            <v>ESPECIARIAS</v>
          </cell>
          <cell r="B77" t="str">
            <v>(2º Nível) ESPECIARIAS</v>
          </cell>
          <cell r="C77">
            <v>9786084</v>
          </cell>
          <cell r="D77">
            <v>3318795</v>
          </cell>
          <cell r="E77">
            <v>13834736</v>
          </cell>
          <cell r="F77">
            <v>6024700</v>
          </cell>
          <cell r="G77">
            <v>3612529</v>
          </cell>
          <cell r="H77">
            <v>1520068</v>
          </cell>
          <cell r="I77">
            <v>4142679</v>
          </cell>
          <cell r="J77">
            <v>1919193</v>
          </cell>
        </row>
        <row r="78">
          <cell r="A78" t="str">
            <v>EXTRATOS DE CAFÉ E SUCEDÂNEOS DO CAFÉ</v>
          </cell>
          <cell r="B78" t="str">
            <v>(2º Nível) EXTRATOS DE CAFÉ E SUCEDÂNEOS DO CAFÉ</v>
          </cell>
          <cell r="C78">
            <v>40494519</v>
          </cell>
          <cell r="D78">
            <v>6062158</v>
          </cell>
          <cell r="E78">
            <v>50887328</v>
          </cell>
          <cell r="F78">
            <v>8720197</v>
          </cell>
          <cell r="G78">
            <v>109105</v>
          </cell>
          <cell r="H78">
            <v>15821</v>
          </cell>
          <cell r="I78">
            <v>946357</v>
          </cell>
          <cell r="J78">
            <v>64901</v>
          </cell>
        </row>
        <row r="79">
          <cell r="A79" t="str">
            <v>EXTRATOS TANANTES E TINTORIAIS,  TANINOS E SEUS DERIVADOS,  MAT. CORANTES DE ORIG. VEG.</v>
          </cell>
          <cell r="B79" t="str">
            <v>(2º Nível) EXTRATOS TANANTES E TINTORIAIS,  TANINOS E SEUS DERIVADOS,  MAT. CORANTES DE ORIG. VEG.</v>
          </cell>
          <cell r="C79">
            <v>3358488</v>
          </cell>
          <cell r="D79">
            <v>1784850</v>
          </cell>
          <cell r="E79">
            <v>5375413</v>
          </cell>
          <cell r="F79">
            <v>2911485</v>
          </cell>
          <cell r="G79">
            <v>848931</v>
          </cell>
          <cell r="H79">
            <v>41394</v>
          </cell>
          <cell r="I79">
            <v>1943492</v>
          </cell>
          <cell r="J79">
            <v>222726</v>
          </cell>
        </row>
        <row r="80">
          <cell r="A80" t="str">
            <v>FARELO DE SOJA</v>
          </cell>
          <cell r="B80" t="str">
            <v>(2º Nível) FARELO DE SOJA</v>
          </cell>
          <cell r="C80">
            <v>709958553</v>
          </cell>
          <cell r="D80">
            <v>1652918130</v>
          </cell>
          <cell r="E80">
            <v>585924073</v>
          </cell>
          <cell r="F80">
            <v>1648007401</v>
          </cell>
          <cell r="G80">
            <v>84916</v>
          </cell>
          <cell r="H80">
            <v>69363</v>
          </cell>
          <cell r="I80">
            <v>72616</v>
          </cell>
          <cell r="J80">
            <v>18130</v>
          </cell>
        </row>
        <row r="81">
          <cell r="A81" t="str">
            <v>FIGOS</v>
          </cell>
          <cell r="B81" t="str">
            <v>(2º Nível) FIGOS</v>
          </cell>
          <cell r="C81">
            <v>536665</v>
          </cell>
          <cell r="D81">
            <v>127705</v>
          </cell>
          <cell r="E81">
            <v>508509</v>
          </cell>
          <cell r="F81">
            <v>132559</v>
          </cell>
          <cell r="G81">
            <v>110188</v>
          </cell>
          <cell r="H81">
            <v>23000</v>
          </cell>
          <cell r="I81">
            <v>19524</v>
          </cell>
          <cell r="J81">
            <v>5000</v>
          </cell>
        </row>
        <row r="82">
          <cell r="A82" t="str">
            <v>FUMO NÃO MANUFATURADO E DESPERDÍCIOS DE FUMO</v>
          </cell>
          <cell r="B82" t="str">
            <v>(2º Nível) FUMO NÃO MANUFATURADO E DESPERDÍCIOS DE FUMO</v>
          </cell>
          <cell r="C82">
            <v>88037674</v>
          </cell>
          <cell r="D82">
            <v>20417540</v>
          </cell>
          <cell r="E82">
            <v>165702178</v>
          </cell>
          <cell r="F82">
            <v>42683682</v>
          </cell>
          <cell r="G82">
            <v>3005033</v>
          </cell>
          <cell r="H82">
            <v>599751</v>
          </cell>
          <cell r="I82">
            <v>1904224</v>
          </cell>
          <cell r="J82">
            <v>668830</v>
          </cell>
        </row>
        <row r="83">
          <cell r="A83" t="str">
            <v>GALOS E GALINHAS VIVOS</v>
          </cell>
          <cell r="B83" t="str">
            <v>(2º Nível) GALOS E GALINHAS VIVOS</v>
          </cell>
          <cell r="C83">
            <v>6870384</v>
          </cell>
          <cell r="D83">
            <v>112539</v>
          </cell>
          <cell r="E83">
            <v>8316336</v>
          </cell>
          <cell r="F83">
            <v>90730</v>
          </cell>
        </row>
        <row r="84">
          <cell r="A84" t="str">
            <v>GOIABAS</v>
          </cell>
          <cell r="B84" t="str">
            <v>(2º Nível) GOIABAS</v>
          </cell>
          <cell r="C84">
            <v>52775</v>
          </cell>
          <cell r="D84">
            <v>24161</v>
          </cell>
          <cell r="E84">
            <v>52271</v>
          </cell>
          <cell r="F84">
            <v>23741</v>
          </cell>
        </row>
        <row r="85">
          <cell r="A85" t="str">
            <v>GOMAS, RESINAS E DEMAIS SUCOS E EXTRATOS VEGETAIS</v>
          </cell>
          <cell r="B85" t="str">
            <v>(2º Nível) GOMAS, RESINAS E DEMAIS SUCOS E EXTRATOS VEGETAIS</v>
          </cell>
          <cell r="C85">
            <v>10029589</v>
          </cell>
          <cell r="D85">
            <v>4987728</v>
          </cell>
          <cell r="E85">
            <v>16365916</v>
          </cell>
          <cell r="F85">
            <v>10255753</v>
          </cell>
          <cell r="G85">
            <v>11374638</v>
          </cell>
          <cell r="H85">
            <v>966266</v>
          </cell>
          <cell r="I85">
            <v>14121873</v>
          </cell>
          <cell r="J85">
            <v>1022028</v>
          </cell>
        </row>
        <row r="86">
          <cell r="A86" t="str">
            <v>GORDURAS e OLEOS DE ORIGEM ANIMAL</v>
          </cell>
          <cell r="B86" t="str">
            <v>(2º Nível) GORDURAS e OLEOS DE ORIGEM ANIMAL</v>
          </cell>
          <cell r="C86">
            <v>1169814</v>
          </cell>
          <cell r="D86">
            <v>745410</v>
          </cell>
          <cell r="E86">
            <v>825705</v>
          </cell>
          <cell r="F86">
            <v>793323</v>
          </cell>
          <cell r="G86">
            <v>2953104</v>
          </cell>
          <cell r="H86">
            <v>2824190</v>
          </cell>
          <cell r="I86">
            <v>3863933</v>
          </cell>
          <cell r="J86">
            <v>4102942</v>
          </cell>
        </row>
        <row r="87">
          <cell r="A87" t="str">
            <v>IOGURTE E LEITELHO</v>
          </cell>
          <cell r="B87" t="str">
            <v>(2º Nível) IOGURTE E LEITELHO</v>
          </cell>
          <cell r="C87">
            <v>56845</v>
          </cell>
          <cell r="D87">
            <v>47439</v>
          </cell>
          <cell r="E87">
            <v>86208</v>
          </cell>
          <cell r="F87">
            <v>73827</v>
          </cell>
          <cell r="G87">
            <v>336240</v>
          </cell>
          <cell r="H87">
            <v>72000</v>
          </cell>
          <cell r="I87">
            <v>217066</v>
          </cell>
          <cell r="J87">
            <v>46481</v>
          </cell>
        </row>
        <row r="88">
          <cell r="A88" t="str">
            <v>KIWIS</v>
          </cell>
          <cell r="B88" t="str">
            <v>(2º Nível) KIWIS</v>
          </cell>
          <cell r="C88">
            <v>0</v>
          </cell>
          <cell r="D88">
            <v>0</v>
          </cell>
          <cell r="E88">
            <v>10621</v>
          </cell>
          <cell r="F88">
            <v>2820</v>
          </cell>
          <cell r="G88">
            <v>2702723</v>
          </cell>
          <cell r="H88">
            <v>2041661</v>
          </cell>
          <cell r="I88">
            <v>2546731</v>
          </cell>
          <cell r="J88">
            <v>2146141</v>
          </cell>
        </row>
        <row r="89">
          <cell r="A89" t="str">
            <v>LÃ OU PELOS FINOS E PRODUTOS TÊXTEIS DE LÃ OU PELOS FINOS</v>
          </cell>
          <cell r="B89" t="str">
            <v>(2º Nível) LÃ OU PELOS FINOS E PRODUTOS TÊXTEIS DE LÃ OU PELOS FINOS</v>
          </cell>
          <cell r="C89">
            <v>1589521</v>
          </cell>
          <cell r="D89">
            <v>448769</v>
          </cell>
          <cell r="E89">
            <v>2391662</v>
          </cell>
          <cell r="F89">
            <v>613252</v>
          </cell>
          <cell r="G89">
            <v>1682130</v>
          </cell>
          <cell r="H89">
            <v>164563</v>
          </cell>
          <cell r="I89">
            <v>1652238</v>
          </cell>
          <cell r="J89">
            <v>173106</v>
          </cell>
        </row>
        <row r="90">
          <cell r="A90" t="str">
            <v>LARANJAS</v>
          </cell>
          <cell r="B90" t="str">
            <v>(2º Nível) LARANJAS</v>
          </cell>
          <cell r="C90">
            <v>262157</v>
          </cell>
          <cell r="D90">
            <v>756995</v>
          </cell>
          <cell r="E90">
            <v>33452</v>
          </cell>
          <cell r="F90">
            <v>56393</v>
          </cell>
          <cell r="G90">
            <v>1437394</v>
          </cell>
          <cell r="H90">
            <v>1381516</v>
          </cell>
          <cell r="I90">
            <v>1664317</v>
          </cell>
          <cell r="J90">
            <v>2132317</v>
          </cell>
        </row>
        <row r="91">
          <cell r="A91" t="str">
            <v>LEITE CONDENSADO E CREME DE LEITE</v>
          </cell>
          <cell r="B91" t="str">
            <v>(2º Nível) LEITE CONDENSADO E CREME DE LEITE</v>
          </cell>
          <cell r="C91">
            <v>899074</v>
          </cell>
          <cell r="D91">
            <v>455316</v>
          </cell>
          <cell r="E91">
            <v>2629941</v>
          </cell>
          <cell r="F91">
            <v>1378663</v>
          </cell>
        </row>
        <row r="92">
          <cell r="A92" t="str">
            <v>LEITE FLUIDO E LEITE EM PÓ</v>
          </cell>
          <cell r="B92" t="str">
            <v>(2º Nível) LEITE FLUIDO E LEITE EM PÓ</v>
          </cell>
          <cell r="C92">
            <v>33912</v>
          </cell>
          <cell r="D92">
            <v>7935</v>
          </cell>
          <cell r="E92">
            <v>305472</v>
          </cell>
          <cell r="F92">
            <v>210354</v>
          </cell>
          <cell r="G92">
            <v>24362477</v>
          </cell>
          <cell r="H92">
            <v>8646300</v>
          </cell>
          <cell r="I92">
            <v>23350980</v>
          </cell>
          <cell r="J92">
            <v>8421220</v>
          </cell>
        </row>
        <row r="93">
          <cell r="A93" t="str">
            <v>LIMÕES E LIMAS</v>
          </cell>
          <cell r="B93" t="str">
            <v>(2º Nível) LIMÕES E LIMAS</v>
          </cell>
          <cell r="C93">
            <v>9884832</v>
          </cell>
          <cell r="D93">
            <v>9628523</v>
          </cell>
          <cell r="E93">
            <v>28198935</v>
          </cell>
          <cell r="F93">
            <v>18945176</v>
          </cell>
          <cell r="G93">
            <v>205858</v>
          </cell>
          <cell r="H93">
            <v>204743</v>
          </cell>
          <cell r="I93">
            <v>154987</v>
          </cell>
          <cell r="J93">
            <v>169417</v>
          </cell>
        </row>
        <row r="94">
          <cell r="A94" t="str">
            <v>LINHO E PRODUTOS DE LINHO</v>
          </cell>
          <cell r="B94" t="str">
            <v>(2º Nível) LINHO E PRODUTOS DE LINHO</v>
          </cell>
          <cell r="C94">
            <v>133235</v>
          </cell>
          <cell r="D94">
            <v>7634</v>
          </cell>
          <cell r="E94">
            <v>104603</v>
          </cell>
          <cell r="F94">
            <v>3620</v>
          </cell>
          <cell r="G94">
            <v>694345</v>
          </cell>
          <cell r="H94">
            <v>95079</v>
          </cell>
          <cell r="I94">
            <v>1488665</v>
          </cell>
          <cell r="J94">
            <v>201747</v>
          </cell>
        </row>
        <row r="95">
          <cell r="A95" t="str">
            <v>MAÇÃS</v>
          </cell>
          <cell r="B95" t="str">
            <v>(2º Nível) MAÇÃS</v>
          </cell>
          <cell r="C95">
            <v>8915115</v>
          </cell>
          <cell r="D95">
            <v>12092099</v>
          </cell>
          <cell r="E95">
            <v>11185850</v>
          </cell>
          <cell r="F95">
            <v>14806824</v>
          </cell>
          <cell r="G95">
            <v>4834287</v>
          </cell>
          <cell r="H95">
            <v>5296348</v>
          </cell>
          <cell r="I95">
            <v>3153405</v>
          </cell>
          <cell r="J95">
            <v>3547826</v>
          </cell>
        </row>
        <row r="96">
          <cell r="A96" t="str">
            <v>MADEIRA</v>
          </cell>
          <cell r="B96" t="str">
            <v>(2º Nível) MADEIRA</v>
          </cell>
          <cell r="C96">
            <v>244896811</v>
          </cell>
          <cell r="D96">
            <v>507418829</v>
          </cell>
          <cell r="E96">
            <v>320269773</v>
          </cell>
          <cell r="F96">
            <v>644713355</v>
          </cell>
          <cell r="G96">
            <v>8388780</v>
          </cell>
          <cell r="H96">
            <v>5925274</v>
          </cell>
          <cell r="I96">
            <v>12508768</v>
          </cell>
          <cell r="J96">
            <v>11315190</v>
          </cell>
        </row>
        <row r="97">
          <cell r="A97" t="str">
            <v>MAMÕES (PAPAIA)</v>
          </cell>
          <cell r="B97" t="str">
            <v>(2º Nível) MAMÕES (PAPAIA)</v>
          </cell>
          <cell r="C97">
            <v>3593397</v>
          </cell>
          <cell r="D97">
            <v>3073820</v>
          </cell>
          <cell r="E97">
            <v>4213247</v>
          </cell>
          <cell r="F97">
            <v>3919412</v>
          </cell>
        </row>
        <row r="98">
          <cell r="A98" t="str">
            <v>MANGAS</v>
          </cell>
          <cell r="B98" t="str">
            <v>(2º Nível) MANGAS</v>
          </cell>
          <cell r="C98">
            <v>7811992</v>
          </cell>
          <cell r="D98">
            <v>7560602</v>
          </cell>
          <cell r="E98">
            <v>15289412</v>
          </cell>
          <cell r="F98">
            <v>15327922</v>
          </cell>
        </row>
        <row r="99">
          <cell r="A99" t="str">
            <v>MANGOSTOES</v>
          </cell>
          <cell r="B99" t="str">
            <v>(2º Nível) MANGOSTOES</v>
          </cell>
          <cell r="C99">
            <v>0</v>
          </cell>
          <cell r="D99">
            <v>0</v>
          </cell>
          <cell r="E99">
            <v>101</v>
          </cell>
          <cell r="F99">
            <v>211</v>
          </cell>
        </row>
        <row r="100">
          <cell r="A100" t="str">
            <v>MANTEIGA E DEMAIS GORDURAS LÁCTEAS</v>
          </cell>
          <cell r="B100" t="str">
            <v>(2º Nível) MANTEIGA E DEMAIS GORDURAS LÁCTEAS</v>
          </cell>
          <cell r="C100">
            <v>4418</v>
          </cell>
          <cell r="D100">
            <v>417</v>
          </cell>
          <cell r="E100">
            <v>33722</v>
          </cell>
          <cell r="F100">
            <v>4575</v>
          </cell>
          <cell r="G100">
            <v>2766699</v>
          </cell>
          <cell r="H100">
            <v>428068</v>
          </cell>
          <cell r="I100">
            <v>3234048</v>
          </cell>
          <cell r="J100">
            <v>623104</v>
          </cell>
        </row>
        <row r="101">
          <cell r="A101" t="str">
            <v>MARMELOS</v>
          </cell>
          <cell r="B101" t="str">
            <v>(2º Nível) MARMELOS</v>
          </cell>
          <cell r="G101">
            <v>0</v>
          </cell>
          <cell r="H101">
            <v>0</v>
          </cell>
          <cell r="I101">
            <v>50106</v>
          </cell>
          <cell r="J101">
            <v>37926</v>
          </cell>
        </row>
        <row r="102">
          <cell r="A102" t="str">
            <v>MEL NATURAL</v>
          </cell>
          <cell r="B102" t="str">
            <v>(2º Nível) MEL NATURAL</v>
          </cell>
          <cell r="C102">
            <v>6666485</v>
          </cell>
          <cell r="D102">
            <v>1875613</v>
          </cell>
          <cell r="E102">
            <v>4889818</v>
          </cell>
          <cell r="F102">
            <v>2025207</v>
          </cell>
          <cell r="G102">
            <v>0</v>
          </cell>
          <cell r="H102">
            <v>0</v>
          </cell>
          <cell r="I102">
            <v>113</v>
          </cell>
          <cell r="J102">
            <v>2</v>
          </cell>
        </row>
        <row r="103">
          <cell r="A103" t="str">
            <v>MELANCIAS</v>
          </cell>
          <cell r="B103" t="str">
            <v>(2º Nível) MELANCIAS</v>
          </cell>
          <cell r="C103">
            <v>1823</v>
          </cell>
          <cell r="D103">
            <v>30100</v>
          </cell>
          <cell r="E103">
            <v>332193</v>
          </cell>
          <cell r="F103">
            <v>837645</v>
          </cell>
        </row>
        <row r="104">
          <cell r="A104" t="str">
            <v>MELÕES</v>
          </cell>
          <cell r="B104" t="str">
            <v>(2º Nível) MELÕES</v>
          </cell>
          <cell r="C104">
            <v>1589891</v>
          </cell>
          <cell r="D104">
            <v>2182530</v>
          </cell>
          <cell r="E104">
            <v>1408938</v>
          </cell>
          <cell r="F104">
            <v>2255240</v>
          </cell>
        </row>
        <row r="105">
          <cell r="A105" t="str">
            <v>MORANGOS</v>
          </cell>
          <cell r="B105" t="str">
            <v>(2º Nível) MORANGOS</v>
          </cell>
          <cell r="C105">
            <v>11266</v>
          </cell>
          <cell r="D105">
            <v>3650</v>
          </cell>
          <cell r="E105">
            <v>26593</v>
          </cell>
          <cell r="F105">
            <v>17627</v>
          </cell>
          <cell r="G105">
            <v>698346</v>
          </cell>
          <cell r="H105">
            <v>463172</v>
          </cell>
          <cell r="I105">
            <v>669031</v>
          </cell>
          <cell r="J105">
            <v>408401</v>
          </cell>
        </row>
        <row r="106">
          <cell r="A106" t="str">
            <v>NOZES E CASTANHAS</v>
          </cell>
          <cell r="B106" t="str">
            <v>(2º Nível) NOZES E CASTANHAS</v>
          </cell>
          <cell r="C106">
            <v>16804802</v>
          </cell>
          <cell r="D106">
            <v>2834361</v>
          </cell>
          <cell r="E106">
            <v>13799405</v>
          </cell>
          <cell r="F106">
            <v>2134428</v>
          </cell>
          <cell r="G106">
            <v>9080747</v>
          </cell>
          <cell r="H106">
            <v>1078846</v>
          </cell>
          <cell r="I106">
            <v>6260331</v>
          </cell>
          <cell r="J106">
            <v>882567</v>
          </cell>
        </row>
        <row r="107">
          <cell r="A107" t="str">
            <v>OLEO DE SOJA</v>
          </cell>
          <cell r="B107" t="str">
            <v>(2º Nível) OLEO DE SOJA</v>
          </cell>
          <cell r="C107">
            <v>96900965</v>
          </cell>
          <cell r="D107">
            <v>129544915</v>
          </cell>
          <cell r="E107">
            <v>168750432</v>
          </cell>
          <cell r="F107">
            <v>261604460</v>
          </cell>
          <cell r="G107">
            <v>1408125</v>
          </cell>
          <cell r="H107">
            <v>2009560</v>
          </cell>
          <cell r="I107">
            <v>438411</v>
          </cell>
          <cell r="J107">
            <v>655444</v>
          </cell>
        </row>
        <row r="108">
          <cell r="A108" t="str">
            <v>OLEOS ESSENCIAIS</v>
          </cell>
          <cell r="B108" t="str">
            <v>(2º Nível) OLEOS ESSENCIAIS</v>
          </cell>
          <cell r="C108">
            <v>26627487</v>
          </cell>
          <cell r="D108">
            <v>3052108</v>
          </cell>
          <cell r="E108">
            <v>29681030</v>
          </cell>
          <cell r="F108">
            <v>4957030</v>
          </cell>
          <cell r="G108">
            <v>6370794</v>
          </cell>
          <cell r="H108">
            <v>174963</v>
          </cell>
          <cell r="I108">
            <v>5990667</v>
          </cell>
          <cell r="J108">
            <v>140965</v>
          </cell>
        </row>
        <row r="109">
          <cell r="A109" t="str">
            <v>OLEOS VEGETAIS</v>
          </cell>
          <cell r="B109" t="str">
            <v>(2º Nível) OLEOS VEGETAIS</v>
          </cell>
          <cell r="C109">
            <v>18909244</v>
          </cell>
          <cell r="D109">
            <v>29210284</v>
          </cell>
          <cell r="E109">
            <v>21076956</v>
          </cell>
          <cell r="F109">
            <v>41574925</v>
          </cell>
          <cell r="G109">
            <v>97412684</v>
          </cell>
          <cell r="H109">
            <v>70739467</v>
          </cell>
          <cell r="I109">
            <v>79581196</v>
          </cell>
          <cell r="J109">
            <v>65365714</v>
          </cell>
        </row>
        <row r="110">
          <cell r="A110" t="str">
            <v>OSSOS, OSSEÍNAS, CARAPAÇAS E FARINHAS DE CARNE E MIUDEZAS</v>
          </cell>
          <cell r="B110" t="str">
            <v>(2º Nível) OSSOS, OSSEÍNAS, CARAPAÇAS E FARINHAS DE CARNE E MIUDEZAS</v>
          </cell>
          <cell r="C110">
            <v>7504808</v>
          </cell>
          <cell r="D110">
            <v>11289046</v>
          </cell>
          <cell r="E110">
            <v>12831062</v>
          </cell>
          <cell r="F110">
            <v>18948799</v>
          </cell>
          <cell r="G110">
            <v>846310</v>
          </cell>
          <cell r="H110">
            <v>403700</v>
          </cell>
          <cell r="I110">
            <v>622270</v>
          </cell>
          <cell r="J110">
            <v>402556</v>
          </cell>
        </row>
        <row r="111">
          <cell r="A111" t="str">
            <v>OUTRAS FRUTAS</v>
          </cell>
          <cell r="B111" t="str">
            <v>(2º Nível) OUTRAS FRUTAS</v>
          </cell>
          <cell r="C111">
            <v>2311356</v>
          </cell>
          <cell r="D111">
            <v>752397</v>
          </cell>
          <cell r="E111">
            <v>2156317</v>
          </cell>
          <cell r="F111">
            <v>1104718</v>
          </cell>
          <cell r="G111">
            <v>4407549</v>
          </cell>
          <cell r="H111">
            <v>2168612</v>
          </cell>
          <cell r="I111">
            <v>4299478</v>
          </cell>
          <cell r="J111">
            <v>2601100</v>
          </cell>
        </row>
        <row r="112">
          <cell r="A112" t="str">
            <v>OUTROS ANIMAIS VIVOS</v>
          </cell>
          <cell r="B112" t="str">
            <v>(2º Nível) OUTROS ANIMAIS VIVOS</v>
          </cell>
          <cell r="C112">
            <v>6120</v>
          </cell>
          <cell r="D112">
            <v>2</v>
          </cell>
          <cell r="E112">
            <v>11935</v>
          </cell>
          <cell r="F112">
            <v>14</v>
          </cell>
          <cell r="G112">
            <v>4624</v>
          </cell>
          <cell r="H112">
            <v>16</v>
          </cell>
          <cell r="I112">
            <v>40955</v>
          </cell>
          <cell r="J112">
            <v>32</v>
          </cell>
        </row>
        <row r="113">
          <cell r="A113" t="str">
            <v>OUTROS COUROS E PELES</v>
          </cell>
          <cell r="B113" t="str">
            <v>(2º Nível) OUTROS COUROS E PELES</v>
          </cell>
          <cell r="C113">
            <v>385367</v>
          </cell>
          <cell r="D113">
            <v>23261</v>
          </cell>
          <cell r="E113">
            <v>986378</v>
          </cell>
          <cell r="F113">
            <v>84625</v>
          </cell>
          <cell r="G113">
            <v>102442</v>
          </cell>
          <cell r="H113">
            <v>14695</v>
          </cell>
          <cell r="I113">
            <v>238740</v>
          </cell>
          <cell r="J113">
            <v>40431</v>
          </cell>
        </row>
        <row r="114">
          <cell r="A114" t="str">
            <v>OUTROS PRODUTOS ALIMENTÍCIOS</v>
          </cell>
          <cell r="B114" t="str">
            <v>(2º Nível) OUTROS PRODUTOS ALIMENTÍCIOS</v>
          </cell>
          <cell r="C114">
            <v>17415032</v>
          </cell>
          <cell r="D114">
            <v>6965979</v>
          </cell>
          <cell r="E114">
            <v>28217911</v>
          </cell>
          <cell r="F114">
            <v>9981487</v>
          </cell>
          <cell r="G114">
            <v>28364397</v>
          </cell>
          <cell r="H114">
            <v>6626883</v>
          </cell>
          <cell r="I114">
            <v>25456103</v>
          </cell>
          <cell r="J114">
            <v>7081261</v>
          </cell>
        </row>
        <row r="115">
          <cell r="A115" t="str">
            <v>OUTROS PRODUTOS DE ORIGEM ANIMAL</v>
          </cell>
          <cell r="B115" t="str">
            <v>(2º Nível) OUTROS PRODUTOS DE ORIGEM ANIMAL</v>
          </cell>
          <cell r="C115">
            <v>8079295</v>
          </cell>
          <cell r="D115">
            <v>4164811</v>
          </cell>
          <cell r="E115">
            <v>14659939</v>
          </cell>
          <cell r="F115">
            <v>6869097</v>
          </cell>
          <cell r="G115">
            <v>1165759</v>
          </cell>
          <cell r="H115">
            <v>1704368</v>
          </cell>
          <cell r="I115">
            <v>997151</v>
          </cell>
          <cell r="J115">
            <v>1847169</v>
          </cell>
        </row>
        <row r="116">
          <cell r="A116" t="str">
            <v>OUTROS PRODUTOS DE ORIGEM VEGETAL</v>
          </cell>
          <cell r="B116" t="str">
            <v>(2º Nível) OUTROS PRODUTOS DE ORIGEM VEGETAL</v>
          </cell>
          <cell r="C116">
            <v>14247553</v>
          </cell>
          <cell r="D116">
            <v>7500795</v>
          </cell>
          <cell r="E116">
            <v>24005624</v>
          </cell>
          <cell r="F116">
            <v>15117123</v>
          </cell>
          <cell r="G116">
            <v>4873582</v>
          </cell>
          <cell r="H116">
            <v>3749779</v>
          </cell>
          <cell r="I116">
            <v>4308667</v>
          </cell>
          <cell r="J116">
            <v>3046388</v>
          </cell>
        </row>
        <row r="117">
          <cell r="A117" t="str">
            <v>OUTROS PRODUTOS HORTÍCOLAS, LEGUMINOSAS, RAÍZES E TUBÉRCULOS</v>
          </cell>
          <cell r="B117" t="str">
            <v>(2º Nível) OUTROS PRODUTOS HORTÍCOLAS, LEGUMINOSAS, RAÍZES E TUBÉRCULOS</v>
          </cell>
          <cell r="C117">
            <v>2388</v>
          </cell>
          <cell r="D117">
            <v>2695</v>
          </cell>
          <cell r="E117">
            <v>22689</v>
          </cell>
          <cell r="F117">
            <v>9190</v>
          </cell>
          <cell r="G117">
            <v>9000</v>
          </cell>
          <cell r="H117">
            <v>200000</v>
          </cell>
          <cell r="I117">
            <v>0</v>
          </cell>
          <cell r="J117">
            <v>0</v>
          </cell>
        </row>
        <row r="118">
          <cell r="A118" t="str">
            <v>OUTROS SUCOS</v>
          </cell>
          <cell r="B118" t="str">
            <v>(2º Nível) OUTROS SUCOS</v>
          </cell>
          <cell r="C118">
            <v>95111</v>
          </cell>
          <cell r="D118">
            <v>72631</v>
          </cell>
          <cell r="E118">
            <v>324234</v>
          </cell>
          <cell r="F118">
            <v>187705</v>
          </cell>
          <cell r="G118">
            <v>127649</v>
          </cell>
          <cell r="H118">
            <v>55706</v>
          </cell>
          <cell r="I118">
            <v>152251</v>
          </cell>
          <cell r="J118">
            <v>91110</v>
          </cell>
        </row>
        <row r="119">
          <cell r="A119" t="str">
            <v>OVINOS E CAPRINOS VIVOS</v>
          </cell>
          <cell r="B119" t="str">
            <v>(2º Nível) OVINOS E CAPRINOS VIVOS</v>
          </cell>
          <cell r="C119">
            <v>0</v>
          </cell>
          <cell r="D119">
            <v>0</v>
          </cell>
          <cell r="E119">
            <v>7</v>
          </cell>
          <cell r="F119">
            <v>1</v>
          </cell>
        </row>
        <row r="120">
          <cell r="A120" t="str">
            <v>OVOS E GEMAS</v>
          </cell>
          <cell r="B120" t="str">
            <v>(2º Nível) OVOS E GEMAS</v>
          </cell>
          <cell r="C120">
            <v>5119041</v>
          </cell>
          <cell r="D120">
            <v>1351858</v>
          </cell>
          <cell r="E120">
            <v>5083426</v>
          </cell>
          <cell r="F120">
            <v>1449570</v>
          </cell>
          <cell r="G120">
            <v>4057769</v>
          </cell>
          <cell r="H120">
            <v>23299</v>
          </cell>
          <cell r="I120">
            <v>3969696</v>
          </cell>
          <cell r="J120">
            <v>39893</v>
          </cell>
        </row>
        <row r="121">
          <cell r="A121" t="str">
            <v>PAPEL</v>
          </cell>
          <cell r="B121" t="str">
            <v>(2º Nível) PAPEL</v>
          </cell>
          <cell r="C121">
            <v>137918390</v>
          </cell>
          <cell r="D121">
            <v>141945311</v>
          </cell>
          <cell r="E121">
            <v>193074426</v>
          </cell>
          <cell r="F121">
            <v>205620108</v>
          </cell>
          <cell r="G121">
            <v>70525978</v>
          </cell>
          <cell r="H121">
            <v>54873373</v>
          </cell>
          <cell r="I121">
            <v>75733462</v>
          </cell>
          <cell r="J121">
            <v>61080658</v>
          </cell>
        </row>
        <row r="122">
          <cell r="A122" t="str">
            <v>PEIXES</v>
          </cell>
          <cell r="B122" t="str">
            <v>(2º Nível) PEIXES</v>
          </cell>
          <cell r="C122">
            <v>10294059</v>
          </cell>
          <cell r="D122">
            <v>2275063</v>
          </cell>
          <cell r="E122">
            <v>11422408</v>
          </cell>
          <cell r="F122">
            <v>2287415</v>
          </cell>
          <cell r="G122">
            <v>77147051</v>
          </cell>
          <cell r="H122">
            <v>20918654</v>
          </cell>
          <cell r="I122">
            <v>88440200</v>
          </cell>
          <cell r="J122">
            <v>21566750</v>
          </cell>
        </row>
        <row r="123">
          <cell r="A123" t="str">
            <v>PENAS, PELES, CERDAS E PÊLOS ANIMAIS</v>
          </cell>
          <cell r="B123" t="str">
            <v>(2º Nível) PENAS, PELES, CERDAS E PÊLOS ANIMAIS</v>
          </cell>
          <cell r="C123">
            <v>113702</v>
          </cell>
          <cell r="D123">
            <v>200115</v>
          </cell>
          <cell r="E123">
            <v>469899</v>
          </cell>
          <cell r="F123">
            <v>1170056</v>
          </cell>
          <cell r="G123">
            <v>181544</v>
          </cell>
          <cell r="H123">
            <v>35931</v>
          </cell>
          <cell r="I123">
            <v>370157</v>
          </cell>
          <cell r="J123">
            <v>67753</v>
          </cell>
        </row>
        <row r="124">
          <cell r="A124" t="str">
            <v>PÊRAS</v>
          </cell>
          <cell r="B124" t="str">
            <v>(2º Nível) PÊRAS</v>
          </cell>
          <cell r="C124">
            <v>0</v>
          </cell>
          <cell r="D124">
            <v>0</v>
          </cell>
          <cell r="E124">
            <v>18599</v>
          </cell>
          <cell r="F124">
            <v>7342</v>
          </cell>
          <cell r="G124">
            <v>11552694</v>
          </cell>
          <cell r="H124">
            <v>12546705</v>
          </cell>
          <cell r="I124">
            <v>11239874</v>
          </cell>
          <cell r="J124">
            <v>13913405</v>
          </cell>
        </row>
        <row r="125">
          <cell r="A125" t="str">
            <v>PÊSSEGOS</v>
          </cell>
          <cell r="B125" t="str">
            <v>(2º Nível) PÊSSEGOS</v>
          </cell>
          <cell r="C125">
            <v>101351</v>
          </cell>
          <cell r="D125">
            <v>92459</v>
          </cell>
          <cell r="E125">
            <v>62030</v>
          </cell>
          <cell r="F125">
            <v>54713</v>
          </cell>
          <cell r="G125">
            <v>266766</v>
          </cell>
          <cell r="H125">
            <v>125106</v>
          </cell>
          <cell r="I125">
            <v>395846</v>
          </cell>
          <cell r="J125">
            <v>209132</v>
          </cell>
        </row>
        <row r="126">
          <cell r="A126" t="str">
            <v>PLANTAS E PARTES PARA INDÚSTRIA, MEDICINA OU PERFUMARIA</v>
          </cell>
          <cell r="B126" t="str">
            <v>(2º Nível) PLANTAS E PARTES PARA INDÚSTRIA, MEDICINA OU PERFUMARIA</v>
          </cell>
          <cell r="C126">
            <v>1025229</v>
          </cell>
          <cell r="D126">
            <v>130666</v>
          </cell>
          <cell r="E126">
            <v>995981</v>
          </cell>
          <cell r="F126">
            <v>157034</v>
          </cell>
          <cell r="G126">
            <v>4482961</v>
          </cell>
          <cell r="H126">
            <v>897667</v>
          </cell>
          <cell r="I126">
            <v>5765620</v>
          </cell>
          <cell r="J126">
            <v>884770</v>
          </cell>
        </row>
        <row r="127">
          <cell r="A127" t="str">
            <v>PLANTAS VIVAS NÃO ORNAMENTAIS</v>
          </cell>
          <cell r="B127" t="str">
            <v>(2º Nível) PLANTAS VIVAS NÃO ORNAMENTAIS</v>
          </cell>
          <cell r="C127">
            <v>42088</v>
          </cell>
          <cell r="D127">
            <v>7210</v>
          </cell>
          <cell r="E127">
            <v>75791</v>
          </cell>
          <cell r="F127">
            <v>14192</v>
          </cell>
          <cell r="G127">
            <v>3484325</v>
          </cell>
          <cell r="H127">
            <v>412530</v>
          </cell>
          <cell r="I127">
            <v>4412024</v>
          </cell>
          <cell r="J127">
            <v>545909</v>
          </cell>
        </row>
        <row r="128">
          <cell r="A128" t="str">
            <v>POMELOS</v>
          </cell>
          <cell r="B128" t="str">
            <v>(2º Nível) POMELOS</v>
          </cell>
          <cell r="C128">
            <v>0</v>
          </cell>
          <cell r="D128">
            <v>0</v>
          </cell>
          <cell r="E128">
            <v>2441</v>
          </cell>
          <cell r="F128">
            <v>616</v>
          </cell>
          <cell r="G128">
            <v>26535</v>
          </cell>
          <cell r="H128">
            <v>24396</v>
          </cell>
          <cell r="I128">
            <v>8633</v>
          </cell>
          <cell r="J128">
            <v>7882</v>
          </cell>
        </row>
        <row r="129">
          <cell r="A129" t="str">
            <v>PREPARAÇÕES A BASE DE CEREAIS</v>
          </cell>
          <cell r="B129" t="str">
            <v>(2º Nível) PREPARAÇÕES A BASE DE CEREAIS</v>
          </cell>
          <cell r="C129">
            <v>11422218</v>
          </cell>
          <cell r="D129">
            <v>5993186</v>
          </cell>
          <cell r="E129">
            <v>16508528</v>
          </cell>
          <cell r="F129">
            <v>9767112</v>
          </cell>
          <cell r="G129">
            <v>19081561</v>
          </cell>
          <cell r="H129">
            <v>6679693</v>
          </cell>
          <cell r="I129">
            <v>17522961</v>
          </cell>
          <cell r="J129">
            <v>6086687</v>
          </cell>
        </row>
        <row r="130">
          <cell r="A130" t="str">
            <v>PREPARAÇÕES E CONSERVAS DE PEIXES, CRUSTÁCEOS E MOLUSCOS</v>
          </cell>
          <cell r="B130" t="str">
            <v>(2º Nível) PREPARAÇÕES E CONSERVAS DE PEIXES, CRUSTÁCEOS E MOLUSCOS</v>
          </cell>
          <cell r="C130">
            <v>571863</v>
          </cell>
          <cell r="D130">
            <v>133492</v>
          </cell>
          <cell r="E130">
            <v>885516</v>
          </cell>
          <cell r="F130">
            <v>243907</v>
          </cell>
          <cell r="G130">
            <v>3483218</v>
          </cell>
          <cell r="H130">
            <v>1010703</v>
          </cell>
          <cell r="I130">
            <v>5355644</v>
          </cell>
          <cell r="J130">
            <v>1659178</v>
          </cell>
        </row>
        <row r="131">
          <cell r="A131" t="str">
            <v>PREPARAÇÕES P/ ELABORAÇÃO DE BEBIDAS</v>
          </cell>
          <cell r="B131" t="str">
            <v>(2º Nível) PREPARAÇÕES P/ ELABORAÇÃO DE BEBIDAS</v>
          </cell>
          <cell r="C131">
            <v>7295713</v>
          </cell>
          <cell r="D131">
            <v>485670</v>
          </cell>
          <cell r="E131">
            <v>12004760</v>
          </cell>
          <cell r="F131">
            <v>697965</v>
          </cell>
          <cell r="G131">
            <v>360983</v>
          </cell>
          <cell r="H131">
            <v>89589</v>
          </cell>
          <cell r="I131">
            <v>4369759</v>
          </cell>
          <cell r="J131">
            <v>390265</v>
          </cell>
        </row>
        <row r="132">
          <cell r="A132" t="str">
            <v>PRIMATAS VIVOS</v>
          </cell>
          <cell r="B132" t="str">
            <v>(2º Nível) PRIMATAS VIVOS</v>
          </cell>
          <cell r="G132">
            <v>95</v>
          </cell>
          <cell r="H132">
            <v>2</v>
          </cell>
          <cell r="I132">
            <v>0</v>
          </cell>
          <cell r="J132">
            <v>0</v>
          </cell>
        </row>
        <row r="133">
          <cell r="A133" t="str">
            <v>PRODUTOS ANIMAIS PARA PREPARAÇÕES DE PRODUTOS FARMACEUT.</v>
          </cell>
          <cell r="B133" t="str">
            <v>(2º Nível) PRODUTOS ANIMAIS PARA PREPARAÇÕES DE PRODUTOS FARMACEUT.</v>
          </cell>
          <cell r="C133">
            <v>5516945</v>
          </cell>
          <cell r="D133">
            <v>126452</v>
          </cell>
          <cell r="E133">
            <v>7918111</v>
          </cell>
          <cell r="F133">
            <v>143977</v>
          </cell>
          <cell r="G133">
            <v>3944780</v>
          </cell>
          <cell r="H133">
            <v>153701</v>
          </cell>
          <cell r="I133">
            <v>5901976</v>
          </cell>
          <cell r="J133">
            <v>322043</v>
          </cell>
        </row>
        <row r="134">
          <cell r="A134" t="str">
            <v>PRODUTOS DE CONFEITARIA</v>
          </cell>
          <cell r="B134" t="str">
            <v>(2º Nível) PRODUTOS DE CONFEITARIA</v>
          </cell>
          <cell r="C134">
            <v>10051225</v>
          </cell>
          <cell r="D134">
            <v>5029560</v>
          </cell>
          <cell r="E134">
            <v>11894907</v>
          </cell>
          <cell r="F134">
            <v>7512849</v>
          </cell>
          <cell r="G134">
            <v>4517051</v>
          </cell>
          <cell r="H134">
            <v>884442</v>
          </cell>
          <cell r="I134">
            <v>4978825</v>
          </cell>
          <cell r="J134">
            <v>1105260</v>
          </cell>
        </row>
        <row r="135">
          <cell r="A135" t="str">
            <v>PRODUTOS DE COURO E PELETERIA</v>
          </cell>
          <cell r="B135" t="str">
            <v>(2º Nível) PRODUTOS DE COURO E PELETERIA</v>
          </cell>
          <cell r="C135">
            <v>22912535</v>
          </cell>
          <cell r="D135">
            <v>784236</v>
          </cell>
          <cell r="E135">
            <v>28940353</v>
          </cell>
          <cell r="F135">
            <v>982109</v>
          </cell>
          <cell r="G135">
            <v>7450360</v>
          </cell>
          <cell r="H135">
            <v>180176</v>
          </cell>
          <cell r="I135">
            <v>10793545</v>
          </cell>
          <cell r="J135">
            <v>263413</v>
          </cell>
        </row>
        <row r="136">
          <cell r="A136" t="str">
            <v>PRODUTOS DE FLORICULTURA</v>
          </cell>
          <cell r="B136" t="str">
            <v>(2º Nível) PRODUTOS DE FLORICULTURA</v>
          </cell>
          <cell r="C136">
            <v>960787</v>
          </cell>
          <cell r="D136">
            <v>281344</v>
          </cell>
          <cell r="E136">
            <v>689048</v>
          </cell>
          <cell r="F136">
            <v>48528</v>
          </cell>
          <cell r="G136">
            <v>2756200</v>
          </cell>
          <cell r="H136">
            <v>307250</v>
          </cell>
          <cell r="I136">
            <v>4224304</v>
          </cell>
          <cell r="J136">
            <v>469733</v>
          </cell>
        </row>
        <row r="137">
          <cell r="A137" t="str">
            <v>PRODUTOS DIVERSOS DA INDÚSTRIA QUÍMICA, DE ORIGEM VEGETAL</v>
          </cell>
          <cell r="B137" t="str">
            <v>(2º Nível) PRODUTOS DIVERSOS DA INDÚSTRIA QUÍMICA, DE ORIGEM VEGETAL</v>
          </cell>
          <cell r="C137">
            <v>11716581</v>
          </cell>
          <cell r="D137">
            <v>7461407</v>
          </cell>
          <cell r="E137">
            <v>25349922</v>
          </cell>
          <cell r="F137">
            <v>14486396</v>
          </cell>
          <cell r="G137">
            <v>1230098</v>
          </cell>
          <cell r="H137">
            <v>417769</v>
          </cell>
          <cell r="I137">
            <v>1473941</v>
          </cell>
          <cell r="J137">
            <v>532737</v>
          </cell>
        </row>
        <row r="138">
          <cell r="A138" t="str">
            <v>PRODUTOS DO CACAU</v>
          </cell>
          <cell r="B138" t="str">
            <v>(2º Nível) PRODUTOS DO CACAU</v>
          </cell>
          <cell r="C138">
            <v>17345771</v>
          </cell>
          <cell r="D138">
            <v>4776336</v>
          </cell>
          <cell r="E138">
            <v>26792793</v>
          </cell>
          <cell r="F138">
            <v>6874409</v>
          </cell>
          <cell r="G138">
            <v>17490576</v>
          </cell>
          <cell r="H138">
            <v>5781245</v>
          </cell>
          <cell r="I138">
            <v>15512530</v>
          </cell>
          <cell r="J138">
            <v>4327502</v>
          </cell>
        </row>
        <row r="139">
          <cell r="A139" t="str">
            <v>PRODUTOS DO FUMO MANUFATURADOS</v>
          </cell>
          <cell r="B139" t="str">
            <v>(2º Nível) PRODUTOS DO FUMO MANUFATURADOS</v>
          </cell>
          <cell r="C139">
            <v>6430747</v>
          </cell>
          <cell r="D139">
            <v>1280857</v>
          </cell>
          <cell r="E139">
            <v>6946868</v>
          </cell>
          <cell r="F139">
            <v>1535972</v>
          </cell>
          <cell r="G139">
            <v>2243954</v>
          </cell>
          <cell r="H139">
            <v>284540</v>
          </cell>
          <cell r="I139">
            <v>2852378</v>
          </cell>
          <cell r="J139">
            <v>469029</v>
          </cell>
        </row>
        <row r="140">
          <cell r="A140" t="str">
            <v>PRODUTOS E SUBPRODUTOS DA INDÚSTRIA DE MOAGEM</v>
          </cell>
          <cell r="B140" t="str">
            <v>(2º Nível) PRODUTOS E SUBPRODUTOS DA INDÚSTRIA DE MOAGEM</v>
          </cell>
          <cell r="C140">
            <v>4599907</v>
          </cell>
          <cell r="D140">
            <v>12074177</v>
          </cell>
          <cell r="E140">
            <v>7413192</v>
          </cell>
          <cell r="F140">
            <v>21168768</v>
          </cell>
          <cell r="G140">
            <v>40754024</v>
          </cell>
          <cell r="H140">
            <v>93840272</v>
          </cell>
          <cell r="I140">
            <v>51261769</v>
          </cell>
          <cell r="J140">
            <v>109749890</v>
          </cell>
        </row>
        <row r="141">
          <cell r="A141" t="str">
            <v>PRODUTOS HORTÍCOLAS, LEGUMINOSAS, RAÍZES E TUBÉRCULOS CONGELADOS</v>
          </cell>
          <cell r="B141" t="str">
            <v>(2º Nível) PRODUTOS HORTÍCOLAS, LEGUMINOSAS, RAÍZES E TUBÉRCULOS CONGELADOS</v>
          </cell>
          <cell r="C141">
            <v>0</v>
          </cell>
          <cell r="D141">
            <v>0</v>
          </cell>
          <cell r="E141">
            <v>45142</v>
          </cell>
          <cell r="F141">
            <v>22526</v>
          </cell>
          <cell r="G141">
            <v>1942919</v>
          </cell>
          <cell r="H141">
            <v>1752034</v>
          </cell>
          <cell r="I141">
            <v>2190905</v>
          </cell>
          <cell r="J141">
            <v>2027546</v>
          </cell>
        </row>
        <row r="142">
          <cell r="A142" t="str">
            <v>PRODUTOS HORTÍCOLAS, LEGUMINOSAS, RAÍZES E TUBÉRCULOS FRESCOS OU REFRIGERADOS</v>
          </cell>
          <cell r="B142" t="str">
            <v>(2º Nível) PRODUTOS HORTÍCOLAS, LEGUMINOSAS, RAÍZES E TUBÉRCULOS FRESCOS OU REFRIGERADOS</v>
          </cell>
          <cell r="C142">
            <v>995893</v>
          </cell>
          <cell r="D142">
            <v>2727001</v>
          </cell>
          <cell r="E142">
            <v>1920677</v>
          </cell>
          <cell r="F142">
            <v>3088958</v>
          </cell>
          <cell r="G142">
            <v>29987515</v>
          </cell>
          <cell r="H142">
            <v>51215570</v>
          </cell>
          <cell r="I142">
            <v>30112418</v>
          </cell>
          <cell r="J142">
            <v>57139398</v>
          </cell>
        </row>
        <row r="143">
          <cell r="A143" t="str">
            <v>PRODUTOS HORTÍCOLAS, LEGUMINOSAS, RAÍZES E TUBÉRCULOS PREPARADOS OU CONSERVADOS</v>
          </cell>
          <cell r="B143" t="str">
            <v>(2º Nível) PRODUTOS HORTÍCOLAS, LEGUMINOSAS, RAÍZES E TUBÉRCULOS PREPARADOS OU CONSERVADOS</v>
          </cell>
          <cell r="C143">
            <v>3960660</v>
          </cell>
          <cell r="D143">
            <v>3642589</v>
          </cell>
          <cell r="E143">
            <v>4954544</v>
          </cell>
          <cell r="F143">
            <v>5019922</v>
          </cell>
          <cell r="G143">
            <v>41573226</v>
          </cell>
          <cell r="H143">
            <v>39949177</v>
          </cell>
          <cell r="I143">
            <v>53633130</v>
          </cell>
          <cell r="J143">
            <v>54148795</v>
          </cell>
        </row>
        <row r="144">
          <cell r="A144" t="str">
            <v>PRODUTOS HORTÍCOLAS, LEGUMINOSAS, RAÍZES E TUBÉRCULOS SECOS</v>
          </cell>
          <cell r="B144" t="str">
            <v>(2º Nível) PRODUTOS HORTÍCOLAS, LEGUMINOSAS, RAÍZES E TUBÉRCULOS SECOS</v>
          </cell>
          <cell r="C144">
            <v>1932970</v>
          </cell>
          <cell r="D144">
            <v>3258157</v>
          </cell>
          <cell r="E144">
            <v>4707066</v>
          </cell>
          <cell r="F144">
            <v>9729917</v>
          </cell>
          <cell r="G144">
            <v>8843366</v>
          </cell>
          <cell r="H144">
            <v>10697615</v>
          </cell>
          <cell r="I144">
            <v>10237516</v>
          </cell>
          <cell r="J144">
            <v>11266446</v>
          </cell>
        </row>
        <row r="145">
          <cell r="A145" t="str">
            <v>PSITACIFORMES (INCL.OS PAPAGAIOS,AS ARARAS,ETC) VIVOS</v>
          </cell>
          <cell r="B145" t="str">
            <v>(2º Nível) PSITACIFORMES (INCL.OS PAPAGAIOS,AS ARARAS,ETC) VIVOS</v>
          </cell>
          <cell r="G145">
            <v>5707</v>
          </cell>
          <cell r="H145">
            <v>27</v>
          </cell>
          <cell r="I145">
            <v>1684</v>
          </cell>
          <cell r="J145">
            <v>6</v>
          </cell>
        </row>
        <row r="146">
          <cell r="A146" t="str">
            <v>QUEIJOS</v>
          </cell>
          <cell r="B146" t="str">
            <v>(2º Nível) QUEIJOS</v>
          </cell>
          <cell r="C146">
            <v>755614</v>
          </cell>
          <cell r="D146">
            <v>163673</v>
          </cell>
          <cell r="E146">
            <v>1272829</v>
          </cell>
          <cell r="F146">
            <v>236542</v>
          </cell>
          <cell r="G146">
            <v>10756220</v>
          </cell>
          <cell r="H146">
            <v>2239111</v>
          </cell>
          <cell r="I146">
            <v>11248962</v>
          </cell>
          <cell r="J146">
            <v>2716358</v>
          </cell>
        </row>
        <row r="147">
          <cell r="A147" t="str">
            <v>RAÇÕES PARA ANIMAIS DOMÉSTICOS</v>
          </cell>
          <cell r="B147" t="str">
            <v>(2º Nível) RAÇÕES PARA ANIMAIS DOMÉSTICOS</v>
          </cell>
          <cell r="C147">
            <v>20072712</v>
          </cell>
          <cell r="D147">
            <v>22583120</v>
          </cell>
          <cell r="E147">
            <v>24047566</v>
          </cell>
          <cell r="F147">
            <v>27894061</v>
          </cell>
          <cell r="G147">
            <v>26167886</v>
          </cell>
          <cell r="H147">
            <v>10709509</v>
          </cell>
          <cell r="I147">
            <v>30055343</v>
          </cell>
          <cell r="J147">
            <v>12221271</v>
          </cell>
        </row>
        <row r="148">
          <cell r="A148" t="str">
            <v>RÉPTEIS VIVOS</v>
          </cell>
          <cell r="B148" t="str">
            <v>(2º Nível) RÉPTEIS VIVOS</v>
          </cell>
          <cell r="C148">
            <v>12920</v>
          </cell>
          <cell r="D148">
            <v>20</v>
          </cell>
          <cell r="E148">
            <v>13170</v>
          </cell>
          <cell r="F148">
            <v>30</v>
          </cell>
        </row>
        <row r="149">
          <cell r="A149" t="str">
            <v>SEDA E PRODUTOS DE SEDA</v>
          </cell>
          <cell r="B149" t="str">
            <v>(2º Nível) SEDA E PRODUTOS DE SEDA</v>
          </cell>
          <cell r="C149">
            <v>1365756</v>
          </cell>
          <cell r="D149">
            <v>16553</v>
          </cell>
          <cell r="E149">
            <v>2972824</v>
          </cell>
          <cell r="F149">
            <v>61118</v>
          </cell>
          <cell r="G149">
            <v>1863737</v>
          </cell>
          <cell r="H149">
            <v>13460</v>
          </cell>
          <cell r="I149">
            <v>1339477</v>
          </cell>
          <cell r="J149">
            <v>8124</v>
          </cell>
        </row>
        <row r="150">
          <cell r="A150" t="str">
            <v>SEMEN E EMBRIÕES</v>
          </cell>
          <cell r="B150" t="str">
            <v>(2º Nível) SEMEN E EMBRIÕES</v>
          </cell>
          <cell r="C150">
            <v>139451</v>
          </cell>
          <cell r="D150">
            <v>25</v>
          </cell>
          <cell r="E150">
            <v>222650</v>
          </cell>
          <cell r="F150">
            <v>47</v>
          </cell>
          <cell r="G150">
            <v>1585758</v>
          </cell>
          <cell r="H150">
            <v>311</v>
          </cell>
          <cell r="I150">
            <v>3226804</v>
          </cell>
          <cell r="J150">
            <v>729</v>
          </cell>
        </row>
        <row r="151">
          <cell r="A151" t="str">
            <v>SEMENTES</v>
          </cell>
          <cell r="B151" t="str">
            <v>(2º Nível) SEMENTES</v>
          </cell>
          <cell r="C151">
            <v>6289851</v>
          </cell>
          <cell r="D151">
            <v>1387868</v>
          </cell>
          <cell r="E151">
            <v>13930756</v>
          </cell>
          <cell r="F151">
            <v>4609924</v>
          </cell>
          <cell r="G151">
            <v>5776689</v>
          </cell>
          <cell r="H151">
            <v>629866</v>
          </cell>
          <cell r="I151">
            <v>5812963</v>
          </cell>
          <cell r="J151">
            <v>669363</v>
          </cell>
        </row>
        <row r="152">
          <cell r="A152" t="str">
            <v>SEMENTES E FARELOS DE OLEAGINOSAS (EXCLUI SOJA)</v>
          </cell>
          <cell r="B152" t="str">
            <v>(2º Nível) SEMENTES E FARELOS DE OLEAGINOSAS (EXCLUI SOJA)</v>
          </cell>
          <cell r="C152">
            <v>720405</v>
          </cell>
          <cell r="D152">
            <v>1986244</v>
          </cell>
          <cell r="E152">
            <v>1184566</v>
          </cell>
          <cell r="F152">
            <v>3774804</v>
          </cell>
          <cell r="G152">
            <v>1284181</v>
          </cell>
          <cell r="H152">
            <v>1288487</v>
          </cell>
          <cell r="I152">
            <v>2241088</v>
          </cell>
          <cell r="J152">
            <v>2076008</v>
          </cell>
        </row>
        <row r="153">
          <cell r="A153" t="str">
            <v>SISAL E PRODUTOS DE SISAL</v>
          </cell>
          <cell r="B153" t="str">
            <v>(2º Nível) SISAL E PRODUTOS DE SISAL</v>
          </cell>
          <cell r="C153">
            <v>587660</v>
          </cell>
          <cell r="D153">
            <v>258859</v>
          </cell>
          <cell r="E153">
            <v>1735057</v>
          </cell>
          <cell r="F153">
            <v>980548</v>
          </cell>
          <cell r="G153">
            <v>13337</v>
          </cell>
          <cell r="H153">
            <v>1737</v>
          </cell>
          <cell r="I153">
            <v>972</v>
          </cell>
          <cell r="J153">
            <v>335</v>
          </cell>
        </row>
        <row r="154">
          <cell r="A154" t="str">
            <v>SOJA EM GRÃOS</v>
          </cell>
          <cell r="B154" t="str">
            <v>(2º Nível) SOJA EM GRÃOS</v>
          </cell>
          <cell r="C154">
            <v>4998184374</v>
          </cell>
          <cell r="D154">
            <v>12353169254</v>
          </cell>
          <cell r="E154">
            <v>3762831738</v>
          </cell>
          <cell r="F154">
            <v>10840119745</v>
          </cell>
          <cell r="G154">
            <v>4153809</v>
          </cell>
          <cell r="H154">
            <v>12523320</v>
          </cell>
          <cell r="I154">
            <v>4073686</v>
          </cell>
          <cell r="J154">
            <v>13462420</v>
          </cell>
        </row>
        <row r="155">
          <cell r="A155" t="str">
            <v>SORO DE LEITE</v>
          </cell>
          <cell r="B155" t="str">
            <v>(2º Nível) SORO DE LEITE</v>
          </cell>
          <cell r="C155">
            <v>17380</v>
          </cell>
          <cell r="D155">
            <v>24200</v>
          </cell>
          <cell r="E155">
            <v>239</v>
          </cell>
          <cell r="F155">
            <v>138</v>
          </cell>
          <cell r="G155">
            <v>1992548</v>
          </cell>
          <cell r="H155">
            <v>1687500</v>
          </cell>
          <cell r="I155">
            <v>1865371</v>
          </cell>
          <cell r="J155">
            <v>1474448</v>
          </cell>
        </row>
        <row r="156">
          <cell r="A156" t="str">
            <v>SUCOS DE LARANJA</v>
          </cell>
          <cell r="B156" t="str">
            <v>(2º Nível) SUCOS DE LARANJA</v>
          </cell>
          <cell r="C156">
            <v>209794431</v>
          </cell>
          <cell r="D156">
            <v>212589561</v>
          </cell>
          <cell r="E156">
            <v>144099356</v>
          </cell>
          <cell r="F156">
            <v>177688507</v>
          </cell>
          <cell r="G156">
            <v>28472</v>
          </cell>
          <cell r="H156">
            <v>30108</v>
          </cell>
          <cell r="I156">
            <v>0</v>
          </cell>
          <cell r="J156">
            <v>0</v>
          </cell>
        </row>
        <row r="157">
          <cell r="A157" t="str">
            <v>SUCOS DE OUTRAS FRUTAS</v>
          </cell>
          <cell r="B157" t="str">
            <v>(2º Nível) SUCOS DE OUTRAS FRUTAS</v>
          </cell>
          <cell r="C157">
            <v>11654644</v>
          </cell>
          <cell r="D157">
            <v>6449708</v>
          </cell>
          <cell r="E157">
            <v>18632328</v>
          </cell>
          <cell r="F157">
            <v>9968446</v>
          </cell>
          <cell r="G157">
            <v>1215273</v>
          </cell>
          <cell r="H157">
            <v>468149</v>
          </cell>
          <cell r="I157">
            <v>1502251</v>
          </cell>
          <cell r="J157">
            <v>484765</v>
          </cell>
        </row>
        <row r="158">
          <cell r="A158" t="str">
            <v>SUÍNOS VIVOS</v>
          </cell>
          <cell r="B158" t="str">
            <v>(2º Nível) SUÍNOS VIVOS</v>
          </cell>
          <cell r="C158">
            <v>0</v>
          </cell>
          <cell r="D158">
            <v>0</v>
          </cell>
          <cell r="E158">
            <v>1509200</v>
          </cell>
          <cell r="F158">
            <v>115782</v>
          </cell>
          <cell r="G158">
            <v>105311</v>
          </cell>
          <cell r="H158">
            <v>9690</v>
          </cell>
          <cell r="I158">
            <v>351712</v>
          </cell>
          <cell r="J158">
            <v>2280</v>
          </cell>
        </row>
        <row r="159">
          <cell r="A159" t="str">
            <v>TAMARAS</v>
          </cell>
          <cell r="B159" t="str">
            <v>(2º Nível) TAMARAS</v>
          </cell>
          <cell r="C159">
            <v>0</v>
          </cell>
          <cell r="D159">
            <v>0</v>
          </cell>
          <cell r="E159">
            <v>481</v>
          </cell>
          <cell r="F159">
            <v>236</v>
          </cell>
          <cell r="G159">
            <v>322726</v>
          </cell>
          <cell r="H159">
            <v>82000</v>
          </cell>
          <cell r="I159">
            <v>294503</v>
          </cell>
          <cell r="J159">
            <v>112117</v>
          </cell>
        </row>
        <row r="160">
          <cell r="A160" t="str">
            <v>TANGERINAS, MANDARINAS E SATOSUMAS</v>
          </cell>
          <cell r="B160" t="str">
            <v>(2º Nível) TANGERINAS, MANDARINAS E SATOSUMAS</v>
          </cell>
          <cell r="C160">
            <v>0</v>
          </cell>
          <cell r="D160">
            <v>0</v>
          </cell>
          <cell r="E160">
            <v>5439</v>
          </cell>
          <cell r="F160">
            <v>3706</v>
          </cell>
          <cell r="G160">
            <v>495091</v>
          </cell>
          <cell r="H160">
            <v>518294</v>
          </cell>
          <cell r="I160">
            <v>366258</v>
          </cell>
          <cell r="J160">
            <v>510341</v>
          </cell>
        </row>
        <row r="161">
          <cell r="A161" t="str">
            <v>UVAS</v>
          </cell>
          <cell r="B161" t="str">
            <v>(2º Nível) UVAS</v>
          </cell>
          <cell r="C161">
            <v>2943876</v>
          </cell>
          <cell r="D161">
            <v>1324925</v>
          </cell>
          <cell r="E161">
            <v>5039947</v>
          </cell>
          <cell r="F161">
            <v>2572472</v>
          </cell>
          <cell r="G161">
            <v>9789855</v>
          </cell>
          <cell r="H161">
            <v>5887413</v>
          </cell>
          <cell r="I161">
            <v>8146859</v>
          </cell>
          <cell r="J161">
            <v>4614405</v>
          </cell>
        </row>
        <row r="162">
          <cell r="A162" t="str">
            <v/>
          </cell>
          <cell r="B162" t="str">
            <v xml:space="preserve">(3º Nível) </v>
          </cell>
          <cell r="C162">
            <v>9968051727</v>
          </cell>
          <cell r="D162">
            <v>19622491579</v>
          </cell>
          <cell r="E162">
            <v>9796079942</v>
          </cell>
          <cell r="F162">
            <v>19753822092</v>
          </cell>
          <cell r="G162">
            <v>1084286271</v>
          </cell>
          <cell r="H162">
            <v>1205560416</v>
          </cell>
          <cell r="I162">
            <v>1181758127</v>
          </cell>
          <cell r="J162">
            <v>1446579317</v>
          </cell>
        </row>
        <row r="163">
          <cell r="A163" t="str">
            <v>ABACATES FRESCOS OU SECOS</v>
          </cell>
          <cell r="B163" t="str">
            <v>(3º Nível) ABACATES FRESCOS OU SECOS</v>
          </cell>
          <cell r="C163">
            <v>1571284</v>
          </cell>
          <cell r="D163">
            <v>886374</v>
          </cell>
          <cell r="E163">
            <v>5394245</v>
          </cell>
          <cell r="F163">
            <v>2829611</v>
          </cell>
          <cell r="G163">
            <v>28080</v>
          </cell>
          <cell r="H163">
            <v>24960</v>
          </cell>
          <cell r="I163">
            <v>0</v>
          </cell>
          <cell r="J163">
            <v>0</v>
          </cell>
        </row>
        <row r="164">
          <cell r="A164" t="str">
            <v>ABACAXIS FRESCOS OU SECOS</v>
          </cell>
          <cell r="B164" t="str">
            <v>(3º Nível) ABACAXIS FRESCOS OU SECOS</v>
          </cell>
          <cell r="C164">
            <v>2261</v>
          </cell>
          <cell r="D164">
            <v>3730</v>
          </cell>
          <cell r="E164">
            <v>19526</v>
          </cell>
          <cell r="F164">
            <v>24029</v>
          </cell>
          <cell r="G164">
            <v>12818</v>
          </cell>
          <cell r="H164">
            <v>20160</v>
          </cell>
          <cell r="I164">
            <v>15356</v>
          </cell>
          <cell r="J164">
            <v>500</v>
          </cell>
        </row>
        <row r="165">
          <cell r="A165" t="str">
            <v>ABACAXIS PREPARADOS OU CONSERVADOS</v>
          </cell>
          <cell r="B165" t="str">
            <v>(3º Nível) ABACAXIS PREPARADOS OU CONSERVADOS</v>
          </cell>
          <cell r="C165">
            <v>18831</v>
          </cell>
          <cell r="D165">
            <v>10377</v>
          </cell>
          <cell r="E165">
            <v>25840</v>
          </cell>
          <cell r="F165">
            <v>12974</v>
          </cell>
        </row>
        <row r="166">
          <cell r="A166" t="str">
            <v>ABELHAS VIVAS</v>
          </cell>
          <cell r="B166" t="str">
            <v>(3º Nível) ABELHAS VIVAS</v>
          </cell>
          <cell r="C166">
            <v>0</v>
          </cell>
          <cell r="D166">
            <v>0</v>
          </cell>
          <cell r="E166">
            <v>44</v>
          </cell>
          <cell r="F166">
            <v>20</v>
          </cell>
        </row>
        <row r="167">
          <cell r="A167" t="str">
            <v>AÇÚCAR DE BETERRABA EM BRUTO</v>
          </cell>
          <cell r="B167" t="str">
            <v>(3º Nível) AÇÚCAR DE BETERRABA EM BRUTO</v>
          </cell>
          <cell r="C167">
            <v>0</v>
          </cell>
          <cell r="D167">
            <v>0</v>
          </cell>
          <cell r="E167">
            <v>576</v>
          </cell>
          <cell r="F167">
            <v>569</v>
          </cell>
          <cell r="G167">
            <v>13848</v>
          </cell>
          <cell r="H167">
            <v>3017</v>
          </cell>
          <cell r="I167">
            <v>0</v>
          </cell>
          <cell r="J167">
            <v>0</v>
          </cell>
        </row>
        <row r="168">
          <cell r="A168" t="str">
            <v>AÇÚCAR DE CANA EM BRUTO</v>
          </cell>
          <cell r="B168" t="str">
            <v>(3º Nível) AÇÚCAR DE CANA EM BRUTO</v>
          </cell>
          <cell r="C168">
            <v>541227596</v>
          </cell>
          <cell r="D168">
            <v>1813633837</v>
          </cell>
          <cell r="E168">
            <v>457553610</v>
          </cell>
          <cell r="F168">
            <v>1517547253</v>
          </cell>
          <cell r="G168">
            <v>1932</v>
          </cell>
          <cell r="H168">
            <v>760</v>
          </cell>
          <cell r="I168">
            <v>159916</v>
          </cell>
          <cell r="J168">
            <v>164015</v>
          </cell>
        </row>
        <row r="169">
          <cell r="A169" t="str">
            <v>AÇÚCAR REFINADO</v>
          </cell>
          <cell r="B169" t="str">
            <v>(3º Nível) AÇÚCAR REFINADO</v>
          </cell>
          <cell r="C169">
            <v>93265664</v>
          </cell>
          <cell r="D169">
            <v>281817565</v>
          </cell>
          <cell r="E169">
            <v>82460761</v>
          </cell>
          <cell r="F169">
            <v>233316402</v>
          </cell>
          <cell r="G169">
            <v>132582</v>
          </cell>
          <cell r="H169">
            <v>195990</v>
          </cell>
          <cell r="I169">
            <v>14528</v>
          </cell>
          <cell r="J169">
            <v>5985</v>
          </cell>
        </row>
        <row r="170">
          <cell r="A170" t="str">
            <v>ALBUMINAS</v>
          </cell>
          <cell r="B170" t="str">
            <v>(3º Nível) ALBUMINAS</v>
          </cell>
          <cell r="C170">
            <v>122827</v>
          </cell>
          <cell r="D170">
            <v>95160</v>
          </cell>
          <cell r="E170">
            <v>48171</v>
          </cell>
          <cell r="F170">
            <v>46101</v>
          </cell>
          <cell r="G170">
            <v>2829352</v>
          </cell>
          <cell r="H170">
            <v>467003</v>
          </cell>
          <cell r="I170">
            <v>2596737</v>
          </cell>
          <cell r="J170">
            <v>412919</v>
          </cell>
        </row>
        <row r="171">
          <cell r="A171" t="str">
            <v>ÁLCOOL ETÍLICO</v>
          </cell>
          <cell r="B171" t="str">
            <v>(3º Nível) ÁLCOOL ETÍLICO</v>
          </cell>
          <cell r="C171">
            <v>51321476</v>
          </cell>
          <cell r="D171">
            <v>72587523</v>
          </cell>
          <cell r="E171">
            <v>77608290</v>
          </cell>
          <cell r="F171">
            <v>132492230</v>
          </cell>
          <cell r="G171">
            <v>43153159</v>
          </cell>
          <cell r="H171">
            <v>81702699</v>
          </cell>
          <cell r="I171">
            <v>74276103</v>
          </cell>
          <cell r="J171">
            <v>144149379</v>
          </cell>
        </row>
        <row r="172">
          <cell r="A172" t="str">
            <v>ALGODÃO CARDADO OU PENTEADO</v>
          </cell>
          <cell r="B172" t="str">
            <v>(3º Nível) ALGODÃO CARDADO OU PENTEADO</v>
          </cell>
          <cell r="C172">
            <v>7200</v>
          </cell>
          <cell r="D172">
            <v>325</v>
          </cell>
          <cell r="E172">
            <v>143</v>
          </cell>
          <cell r="F172">
            <v>18</v>
          </cell>
          <cell r="G172">
            <v>122652</v>
          </cell>
          <cell r="H172">
            <v>29006</v>
          </cell>
          <cell r="I172">
            <v>231467</v>
          </cell>
          <cell r="J172">
            <v>58536</v>
          </cell>
        </row>
        <row r="173">
          <cell r="A173" t="str">
            <v>ALGODÃO NÃO CARDADO NEM PENTEADO</v>
          </cell>
          <cell r="B173" t="str">
            <v>(3º Nível) ALGODÃO NÃO CARDADO NEM PENTEADO</v>
          </cell>
          <cell r="C173">
            <v>33802462</v>
          </cell>
          <cell r="D173">
            <v>18509922</v>
          </cell>
          <cell r="E173">
            <v>140017170</v>
          </cell>
          <cell r="F173">
            <v>82344891</v>
          </cell>
          <cell r="G173">
            <v>3628883</v>
          </cell>
          <cell r="H173">
            <v>2057167</v>
          </cell>
          <cell r="I173">
            <v>579744</v>
          </cell>
          <cell r="J173">
            <v>262167</v>
          </cell>
        </row>
        <row r="174">
          <cell r="A174" t="str">
            <v>ALHO</v>
          </cell>
          <cell r="B174" t="str">
            <v>(3º Nível) ALHO</v>
          </cell>
          <cell r="C174">
            <v>2505</v>
          </cell>
          <cell r="D174">
            <v>500</v>
          </cell>
          <cell r="E174">
            <v>21763</v>
          </cell>
          <cell r="F174">
            <v>4786</v>
          </cell>
          <cell r="G174">
            <v>18277640</v>
          </cell>
          <cell r="H174">
            <v>16667610</v>
          </cell>
          <cell r="I174">
            <v>20361348</v>
          </cell>
          <cell r="J174">
            <v>15557780</v>
          </cell>
        </row>
        <row r="175">
          <cell r="A175" t="str">
            <v>ALHO EM PÓ</v>
          </cell>
          <cell r="B175" t="str">
            <v>(3º Nível) ALHO EM PÓ</v>
          </cell>
          <cell r="C175">
            <v>30316</v>
          </cell>
          <cell r="D175">
            <v>10650</v>
          </cell>
          <cell r="E175">
            <v>8956</v>
          </cell>
          <cell r="F175">
            <v>2993</v>
          </cell>
          <cell r="G175">
            <v>324366</v>
          </cell>
          <cell r="H175">
            <v>149554</v>
          </cell>
          <cell r="I175">
            <v>359302</v>
          </cell>
          <cell r="J175">
            <v>296048</v>
          </cell>
        </row>
        <row r="176">
          <cell r="A176" t="str">
            <v>ALIMENTOS PARA CAES E GATOS</v>
          </cell>
          <cell r="B176" t="str">
            <v>(3º Nível) ALIMENTOS PARA CAES E GATOS</v>
          </cell>
          <cell r="C176">
            <v>2541501</v>
          </cell>
          <cell r="D176">
            <v>2672841</v>
          </cell>
          <cell r="E176">
            <v>2777062</v>
          </cell>
          <cell r="F176">
            <v>3438942</v>
          </cell>
          <cell r="G176">
            <v>907926</v>
          </cell>
          <cell r="H176">
            <v>332603</v>
          </cell>
          <cell r="I176">
            <v>1087597</v>
          </cell>
          <cell r="J176">
            <v>360203</v>
          </cell>
        </row>
        <row r="177">
          <cell r="A177" t="str">
            <v>AMEIXAS SECAS</v>
          </cell>
          <cell r="B177" t="str">
            <v>(3º Nível) AMEIXAS SECAS</v>
          </cell>
          <cell r="C177">
            <v>119</v>
          </cell>
          <cell r="D177">
            <v>40</v>
          </cell>
          <cell r="E177">
            <v>1821</v>
          </cell>
          <cell r="F177">
            <v>310</v>
          </cell>
          <cell r="G177">
            <v>1688647</v>
          </cell>
          <cell r="H177">
            <v>976900</v>
          </cell>
          <cell r="I177">
            <v>1556342</v>
          </cell>
          <cell r="J177">
            <v>944604</v>
          </cell>
        </row>
        <row r="178">
          <cell r="A178" t="str">
            <v>AMÊNDOA</v>
          </cell>
          <cell r="B178" t="str">
            <v>(3º Nível) AMÊNDOA</v>
          </cell>
          <cell r="C178">
            <v>0</v>
          </cell>
          <cell r="D178">
            <v>0</v>
          </cell>
          <cell r="E178">
            <v>65656</v>
          </cell>
          <cell r="F178">
            <v>14257</v>
          </cell>
          <cell r="G178">
            <v>2397534</v>
          </cell>
          <cell r="H178">
            <v>320596</v>
          </cell>
          <cell r="I178">
            <v>1855674</v>
          </cell>
          <cell r="J178">
            <v>269851</v>
          </cell>
        </row>
        <row r="179">
          <cell r="A179" t="str">
            <v>AMENDOIM EM GRÃOS</v>
          </cell>
          <cell r="B179" t="str">
            <v>(3º Nível) AMENDOIM EM GRÃOS</v>
          </cell>
          <cell r="C179">
            <v>15954852</v>
          </cell>
          <cell r="D179">
            <v>14575624</v>
          </cell>
          <cell r="E179">
            <v>21896910</v>
          </cell>
          <cell r="F179">
            <v>19014639</v>
          </cell>
          <cell r="G179">
            <v>0</v>
          </cell>
          <cell r="H179">
            <v>0</v>
          </cell>
          <cell r="I179">
            <v>287100</v>
          </cell>
          <cell r="J179">
            <v>150000</v>
          </cell>
        </row>
        <row r="180">
          <cell r="A180" t="str">
            <v>AMENDOINS PREPARADOS OU CONSERVADOS</v>
          </cell>
          <cell r="B180" t="str">
            <v>(3º Nível) AMENDOINS PREPARADOS OU CONSERVADOS</v>
          </cell>
          <cell r="C180">
            <v>953910</v>
          </cell>
          <cell r="D180">
            <v>737785</v>
          </cell>
          <cell r="E180">
            <v>600425</v>
          </cell>
          <cell r="F180">
            <v>309261</v>
          </cell>
          <cell r="G180">
            <v>1794</v>
          </cell>
          <cell r="H180">
            <v>765</v>
          </cell>
          <cell r="I180">
            <v>4697</v>
          </cell>
          <cell r="J180">
            <v>714</v>
          </cell>
        </row>
        <row r="181">
          <cell r="A181" t="str">
            <v>AMIDO DE MILHO</v>
          </cell>
          <cell r="B181" t="str">
            <v>(3º Nível) AMIDO DE MILHO</v>
          </cell>
          <cell r="C181">
            <v>672686</v>
          </cell>
          <cell r="D181">
            <v>1714062</v>
          </cell>
          <cell r="E181">
            <v>1430576</v>
          </cell>
          <cell r="F181">
            <v>4118947</v>
          </cell>
          <cell r="G181">
            <v>342055</v>
          </cell>
          <cell r="H181">
            <v>671699</v>
          </cell>
          <cell r="I181">
            <v>139912</v>
          </cell>
          <cell r="J181">
            <v>142178</v>
          </cell>
        </row>
        <row r="182">
          <cell r="A182" t="str">
            <v>AMIDO DE TRIGO</v>
          </cell>
          <cell r="B182" t="str">
            <v>(3º Nível) AMIDO DE TRIGO</v>
          </cell>
          <cell r="G182">
            <v>16943</v>
          </cell>
          <cell r="H182">
            <v>20000</v>
          </cell>
          <cell r="I182">
            <v>47434</v>
          </cell>
          <cell r="J182">
            <v>120272</v>
          </cell>
        </row>
        <row r="183">
          <cell r="A183" t="str">
            <v>AMOMOS E CARDAMOMOS</v>
          </cell>
          <cell r="B183" t="str">
            <v>(3º Nível) AMOMOS E CARDAMOMOS</v>
          </cell>
          <cell r="C183">
            <v>0</v>
          </cell>
          <cell r="D183">
            <v>0</v>
          </cell>
          <cell r="E183">
            <v>55</v>
          </cell>
          <cell r="F183">
            <v>2</v>
          </cell>
          <cell r="G183">
            <v>13428</v>
          </cell>
          <cell r="H183">
            <v>1001</v>
          </cell>
          <cell r="I183">
            <v>0</v>
          </cell>
          <cell r="J183">
            <v>0</v>
          </cell>
        </row>
        <row r="184">
          <cell r="A184" t="str">
            <v>ARROZ</v>
          </cell>
          <cell r="B184" t="str">
            <v>(3º Nível) ARROZ</v>
          </cell>
          <cell r="C184">
            <v>51078012</v>
          </cell>
          <cell r="D184">
            <v>163079592</v>
          </cell>
          <cell r="E184">
            <v>32825128</v>
          </cell>
          <cell r="F184">
            <v>103991766</v>
          </cell>
          <cell r="G184">
            <v>13834872</v>
          </cell>
          <cell r="H184">
            <v>41678644</v>
          </cell>
          <cell r="I184">
            <v>22022561</v>
          </cell>
          <cell r="J184">
            <v>68673503</v>
          </cell>
        </row>
        <row r="185">
          <cell r="A185" t="str">
            <v>ASPARGOS</v>
          </cell>
          <cell r="B185" t="str">
            <v>(3º Nível) ASPARGOS</v>
          </cell>
          <cell r="C185">
            <v>0</v>
          </cell>
          <cell r="D185">
            <v>0</v>
          </cell>
          <cell r="E185">
            <v>3280</v>
          </cell>
          <cell r="F185">
            <v>262</v>
          </cell>
          <cell r="G185">
            <v>368134</v>
          </cell>
          <cell r="H185">
            <v>126091</v>
          </cell>
          <cell r="I185">
            <v>375305</v>
          </cell>
          <cell r="J185">
            <v>109404</v>
          </cell>
        </row>
        <row r="186">
          <cell r="A186" t="str">
            <v>ASPARGOS PREPARADOS OU CONSERVADOS</v>
          </cell>
          <cell r="B186" t="str">
            <v>(3º Nível) ASPARGOS PREPARADOS OU CONSERVADOS</v>
          </cell>
          <cell r="C186">
            <v>0</v>
          </cell>
          <cell r="D186">
            <v>0</v>
          </cell>
          <cell r="E186">
            <v>967</v>
          </cell>
          <cell r="F186">
            <v>158</v>
          </cell>
          <cell r="G186">
            <v>97293</v>
          </cell>
          <cell r="H186">
            <v>31479</v>
          </cell>
          <cell r="I186">
            <v>76823</v>
          </cell>
          <cell r="J186">
            <v>39781</v>
          </cell>
        </row>
        <row r="187">
          <cell r="A187" t="str">
            <v>ATUM CONGELADO</v>
          </cell>
          <cell r="B187" t="str">
            <v>(3º Nível) ATUM CONGELADO</v>
          </cell>
          <cell r="C187">
            <v>99674</v>
          </cell>
          <cell r="D187">
            <v>38148</v>
          </cell>
          <cell r="E187">
            <v>371431</v>
          </cell>
          <cell r="F187">
            <v>176624</v>
          </cell>
        </row>
        <row r="188">
          <cell r="A188" t="str">
            <v>ATUM, FRESCO OU REFRIGERADO</v>
          </cell>
          <cell r="B188" t="str">
            <v>(3º Nível) ATUM, FRESCO OU REFRIGERADO</v>
          </cell>
          <cell r="C188">
            <v>269429</v>
          </cell>
          <cell r="D188">
            <v>35532</v>
          </cell>
          <cell r="E188">
            <v>423889</v>
          </cell>
          <cell r="F188">
            <v>54368</v>
          </cell>
        </row>
        <row r="189">
          <cell r="A189" t="str">
            <v>AVEIA</v>
          </cell>
          <cell r="B189" t="str">
            <v>(3º Nível) AVEIA</v>
          </cell>
          <cell r="C189">
            <v>39688</v>
          </cell>
          <cell r="D189">
            <v>364000</v>
          </cell>
          <cell r="E189">
            <v>46349</v>
          </cell>
          <cell r="F189">
            <v>376047</v>
          </cell>
        </row>
        <row r="190">
          <cell r="A190" t="str">
            <v>AVEIA EM FLOCOS OU ELABORADOS DE OUTRO MODO</v>
          </cell>
          <cell r="B190" t="str">
            <v>(3º Nível) AVEIA EM FLOCOS OU ELABORADOS DE OUTRO MODO</v>
          </cell>
          <cell r="C190">
            <v>3166</v>
          </cell>
          <cell r="D190">
            <v>3151</v>
          </cell>
          <cell r="E190">
            <v>21572</v>
          </cell>
          <cell r="F190">
            <v>24096</v>
          </cell>
          <cell r="G190">
            <v>4259</v>
          </cell>
          <cell r="H190">
            <v>1920</v>
          </cell>
          <cell r="I190">
            <v>3199</v>
          </cell>
          <cell r="J190">
            <v>1440</v>
          </cell>
        </row>
        <row r="191">
          <cell r="A191" t="str">
            <v>AVELÃS</v>
          </cell>
          <cell r="B191" t="str">
            <v>(3º Nível) AVELÃS</v>
          </cell>
          <cell r="C191">
            <v>0</v>
          </cell>
          <cell r="D191">
            <v>0</v>
          </cell>
          <cell r="E191">
            <v>288</v>
          </cell>
          <cell r="F191">
            <v>24</v>
          </cell>
          <cell r="G191">
            <v>3411456</v>
          </cell>
          <cell r="H191">
            <v>378500</v>
          </cell>
          <cell r="I191">
            <v>3287898</v>
          </cell>
          <cell r="J191">
            <v>429040</v>
          </cell>
        </row>
        <row r="192">
          <cell r="A192" t="str">
            <v>AZEITE DE OLIVA</v>
          </cell>
          <cell r="B192" t="str">
            <v>(3º Nível) AZEITE DE OLIVA</v>
          </cell>
          <cell r="C192">
            <v>113</v>
          </cell>
          <cell r="D192">
            <v>9</v>
          </cell>
          <cell r="E192">
            <v>25132</v>
          </cell>
          <cell r="F192">
            <v>3976</v>
          </cell>
          <cell r="G192">
            <v>34916331</v>
          </cell>
          <cell r="H192">
            <v>6124063</v>
          </cell>
          <cell r="I192">
            <v>30111622</v>
          </cell>
          <cell r="J192">
            <v>6699061</v>
          </cell>
        </row>
        <row r="193">
          <cell r="A193" t="str">
            <v>AZEITONAS PREPARADAS OU CONSERVADAS</v>
          </cell>
          <cell r="B193" t="str">
            <v>(3º Nível) AZEITONAS PREPARADAS OU CONSERVADAS</v>
          </cell>
          <cell r="C193">
            <v>48936</v>
          </cell>
          <cell r="D193">
            <v>20982</v>
          </cell>
          <cell r="E193">
            <v>66532</v>
          </cell>
          <cell r="F193">
            <v>30701</v>
          </cell>
          <cell r="G193">
            <v>7841697</v>
          </cell>
          <cell r="H193">
            <v>8139678</v>
          </cell>
          <cell r="I193">
            <v>8563301</v>
          </cell>
          <cell r="J193">
            <v>9465329</v>
          </cell>
        </row>
        <row r="194">
          <cell r="A194" t="str">
            <v>BACALHAU CONGELADO</v>
          </cell>
          <cell r="B194" t="str">
            <v>(3º Nível) BACALHAU CONGELADO</v>
          </cell>
          <cell r="C194">
            <v>0</v>
          </cell>
          <cell r="D194">
            <v>0</v>
          </cell>
          <cell r="E194">
            <v>32</v>
          </cell>
          <cell r="F194">
            <v>10</v>
          </cell>
          <cell r="G194">
            <v>2229379</v>
          </cell>
          <cell r="H194">
            <v>213226</v>
          </cell>
          <cell r="I194">
            <v>2832922</v>
          </cell>
          <cell r="J194">
            <v>255401</v>
          </cell>
        </row>
        <row r="195">
          <cell r="A195" t="str">
            <v>BACALHAU, FRESCO OU REFRIGERADO</v>
          </cell>
          <cell r="B195" t="str">
            <v>(3º Nível) BACALHAU, FRESCO OU REFRIGERADO</v>
          </cell>
          <cell r="C195">
            <v>0</v>
          </cell>
          <cell r="D195">
            <v>0</v>
          </cell>
          <cell r="E195">
            <v>325</v>
          </cell>
          <cell r="F195">
            <v>30</v>
          </cell>
        </row>
        <row r="196">
          <cell r="A196" t="str">
            <v>BACALHAU, SECOS, SALGADOS OU DEFUMADOS</v>
          </cell>
          <cell r="B196" t="str">
            <v>(3º Nível) BACALHAU, SECOS, SALGADOS OU DEFUMADOS</v>
          </cell>
          <cell r="C196">
            <v>0</v>
          </cell>
          <cell r="D196">
            <v>0</v>
          </cell>
          <cell r="E196">
            <v>2172</v>
          </cell>
          <cell r="F196">
            <v>155</v>
          </cell>
          <cell r="G196">
            <v>1149211</v>
          </cell>
          <cell r="H196">
            <v>154550</v>
          </cell>
          <cell r="I196">
            <v>2881334</v>
          </cell>
          <cell r="J196">
            <v>309220</v>
          </cell>
        </row>
        <row r="197">
          <cell r="A197" t="str">
            <v>BANANAS FRESCAS OU SECAS</v>
          </cell>
          <cell r="B197" t="str">
            <v>(3º Nível) BANANAS FRESCAS OU SECAS</v>
          </cell>
          <cell r="C197">
            <v>1042751</v>
          </cell>
          <cell r="D197">
            <v>3767983</v>
          </cell>
          <cell r="E197">
            <v>2108815</v>
          </cell>
          <cell r="F197">
            <v>7181141</v>
          </cell>
        </row>
        <row r="198">
          <cell r="A198" t="str">
            <v>BATATA-DOCE</v>
          </cell>
          <cell r="B198" t="str">
            <v>(3º Nível) BATATA-DOCE</v>
          </cell>
          <cell r="C198">
            <v>153311</v>
          </cell>
          <cell r="D198">
            <v>280060</v>
          </cell>
          <cell r="E198">
            <v>352367</v>
          </cell>
          <cell r="F198">
            <v>496457</v>
          </cell>
        </row>
        <row r="199">
          <cell r="A199" t="str">
            <v>BATATAS</v>
          </cell>
          <cell r="B199" t="str">
            <v>(3º Nível) BATATAS</v>
          </cell>
          <cell r="C199">
            <v>171334</v>
          </cell>
          <cell r="D199">
            <v>1148625</v>
          </cell>
          <cell r="E199">
            <v>51461</v>
          </cell>
          <cell r="F199">
            <v>140788</v>
          </cell>
          <cell r="G199">
            <v>4400</v>
          </cell>
          <cell r="H199">
            <v>20000</v>
          </cell>
          <cell r="I199">
            <v>2225891</v>
          </cell>
          <cell r="J199">
            <v>8179384</v>
          </cell>
        </row>
        <row r="200">
          <cell r="A200" t="str">
            <v>BATATAS CONGELADAS</v>
          </cell>
          <cell r="B200" t="str">
            <v>(3º Nível) BATATAS CONGELADAS</v>
          </cell>
          <cell r="C200">
            <v>0</v>
          </cell>
          <cell r="D200">
            <v>0</v>
          </cell>
          <cell r="E200">
            <v>12367</v>
          </cell>
          <cell r="F200">
            <v>8033</v>
          </cell>
        </row>
        <row r="201">
          <cell r="A201" t="str">
            <v>BATATAS PREPARADAS OU CONSERVADAS</v>
          </cell>
          <cell r="B201" t="str">
            <v>(3º Nível) BATATAS PREPARADAS OU CONSERVADAS</v>
          </cell>
          <cell r="C201">
            <v>52572</v>
          </cell>
          <cell r="D201">
            <v>11381</v>
          </cell>
          <cell r="E201">
            <v>72169</v>
          </cell>
          <cell r="F201">
            <v>17164</v>
          </cell>
          <cell r="G201">
            <v>26543368</v>
          </cell>
          <cell r="H201">
            <v>25724426</v>
          </cell>
          <cell r="I201">
            <v>35470826</v>
          </cell>
          <cell r="J201">
            <v>34615766</v>
          </cell>
        </row>
        <row r="202">
          <cell r="A202" t="str">
            <v>BORRACHA NATURAL</v>
          </cell>
          <cell r="B202" t="str">
            <v>(3º Nível) BORRACHA NATURAL</v>
          </cell>
          <cell r="C202">
            <v>97787</v>
          </cell>
          <cell r="D202">
            <v>39132</v>
          </cell>
          <cell r="E202">
            <v>85955</v>
          </cell>
          <cell r="F202">
            <v>19773</v>
          </cell>
          <cell r="G202">
            <v>30264779</v>
          </cell>
          <cell r="H202">
            <v>19177905</v>
          </cell>
          <cell r="I202">
            <v>30412265</v>
          </cell>
          <cell r="J202">
            <v>20584018</v>
          </cell>
        </row>
        <row r="203">
          <cell r="A203" t="str">
            <v>BOVINOS VIVOS</v>
          </cell>
          <cell r="B203" t="str">
            <v>(3º Nível) BOVINOS VIVOS</v>
          </cell>
          <cell r="C203">
            <v>71832790</v>
          </cell>
          <cell r="D203">
            <v>27409867</v>
          </cell>
          <cell r="E203">
            <v>36377944</v>
          </cell>
          <cell r="F203">
            <v>15409891</v>
          </cell>
          <cell r="G203">
            <v>0</v>
          </cell>
          <cell r="H203">
            <v>0</v>
          </cell>
          <cell r="I203">
            <v>2000</v>
          </cell>
          <cell r="J203">
            <v>1600</v>
          </cell>
        </row>
        <row r="204">
          <cell r="A204" t="str">
            <v>BULBOS,  TUBÉRCULOS, RIZOMAS E SIMILARES</v>
          </cell>
          <cell r="B204" t="str">
            <v>(3º Nível) BULBOS,  TUBÉRCULOS, RIZOMAS E SIMILARES</v>
          </cell>
          <cell r="C204">
            <v>343464</v>
          </cell>
          <cell r="D204">
            <v>125259</v>
          </cell>
          <cell r="E204">
            <v>472</v>
          </cell>
          <cell r="F204">
            <v>16</v>
          </cell>
          <cell r="G204">
            <v>277684</v>
          </cell>
          <cell r="H204">
            <v>33131</v>
          </cell>
          <cell r="I204">
            <v>648206</v>
          </cell>
          <cell r="J204">
            <v>197797</v>
          </cell>
        </row>
        <row r="205">
          <cell r="A205" t="str">
            <v>CACAU EM PÓ</v>
          </cell>
          <cell r="B205" t="str">
            <v>(3º Nível) CACAU EM PÓ</v>
          </cell>
          <cell r="C205">
            <v>2959787</v>
          </cell>
          <cell r="D205">
            <v>1163818</v>
          </cell>
          <cell r="E205">
            <v>4531012</v>
          </cell>
          <cell r="F205">
            <v>1849285</v>
          </cell>
          <cell r="G205">
            <v>4422584</v>
          </cell>
          <cell r="H205">
            <v>2343930</v>
          </cell>
          <cell r="I205">
            <v>1917576</v>
          </cell>
          <cell r="J205">
            <v>916909</v>
          </cell>
        </row>
        <row r="206">
          <cell r="A206" t="str">
            <v>CACAU INTEIRO OU PARTIDO</v>
          </cell>
          <cell r="B206" t="str">
            <v>(3º Nível) CACAU INTEIRO OU PARTIDO</v>
          </cell>
          <cell r="C206">
            <v>197</v>
          </cell>
          <cell r="D206">
            <v>13</v>
          </cell>
          <cell r="E206">
            <v>19622</v>
          </cell>
          <cell r="F206">
            <v>4243</v>
          </cell>
          <cell r="G206">
            <v>27904319</v>
          </cell>
          <cell r="H206">
            <v>12000000</v>
          </cell>
          <cell r="I206">
            <v>0</v>
          </cell>
          <cell r="J206">
            <v>0</v>
          </cell>
        </row>
        <row r="207">
          <cell r="A207" t="str">
            <v>CACHAÇA</v>
          </cell>
          <cell r="B207" t="str">
            <v>(3º Nível) CACHAÇA</v>
          </cell>
          <cell r="C207">
            <v>1030266</v>
          </cell>
          <cell r="D207">
            <v>607454</v>
          </cell>
          <cell r="E207">
            <v>1369141</v>
          </cell>
          <cell r="F207">
            <v>670500</v>
          </cell>
          <cell r="G207">
            <v>8263</v>
          </cell>
          <cell r="H207">
            <v>1347</v>
          </cell>
          <cell r="I207">
            <v>155707</v>
          </cell>
          <cell r="J207">
            <v>11655</v>
          </cell>
        </row>
        <row r="208">
          <cell r="A208" t="str">
            <v>CAFÉ SOLÚVEL</v>
          </cell>
          <cell r="B208" t="str">
            <v>(3º Nível) CAFÉ SOLÚVEL</v>
          </cell>
          <cell r="C208">
            <v>35221932</v>
          </cell>
          <cell r="D208">
            <v>5085844</v>
          </cell>
          <cell r="E208">
            <v>45624226</v>
          </cell>
          <cell r="F208">
            <v>7618520</v>
          </cell>
          <cell r="G208">
            <v>32840</v>
          </cell>
          <cell r="H208">
            <v>1627</v>
          </cell>
          <cell r="I208">
            <v>311316</v>
          </cell>
          <cell r="J208">
            <v>27416</v>
          </cell>
        </row>
        <row r="209">
          <cell r="A209" t="str">
            <v>CAFÉ TORRADO</v>
          </cell>
          <cell r="B209" t="str">
            <v>(3º Nível) CAFÉ TORRADO</v>
          </cell>
          <cell r="C209">
            <v>260845</v>
          </cell>
          <cell r="D209">
            <v>37422</v>
          </cell>
          <cell r="E209">
            <v>581322</v>
          </cell>
          <cell r="F209">
            <v>104516</v>
          </cell>
          <cell r="G209">
            <v>4526061</v>
          </cell>
          <cell r="H209">
            <v>271714</v>
          </cell>
          <cell r="I209">
            <v>5119991</v>
          </cell>
          <cell r="J209">
            <v>316981</v>
          </cell>
        </row>
        <row r="210">
          <cell r="A210" t="str">
            <v>CAFÉ VERDE</v>
          </cell>
          <cell r="B210" t="str">
            <v>(3º Nível) CAFÉ VERDE</v>
          </cell>
          <cell r="C210">
            <v>214488664</v>
          </cell>
          <cell r="D210">
            <v>84882499</v>
          </cell>
          <cell r="E210">
            <v>386841674</v>
          </cell>
          <cell r="F210">
            <v>195908029</v>
          </cell>
        </row>
        <row r="211">
          <cell r="A211" t="str">
            <v>CALÇADOS DE COURO</v>
          </cell>
          <cell r="B211" t="str">
            <v>(3º Nível) CALÇADOS DE COURO</v>
          </cell>
          <cell r="C211">
            <v>19102770</v>
          </cell>
          <cell r="D211">
            <v>549915</v>
          </cell>
          <cell r="E211">
            <v>24095027</v>
          </cell>
          <cell r="F211">
            <v>734409</v>
          </cell>
          <cell r="G211">
            <v>3402037</v>
          </cell>
          <cell r="H211">
            <v>118209</v>
          </cell>
          <cell r="I211">
            <v>5521799</v>
          </cell>
          <cell r="J211">
            <v>190259</v>
          </cell>
        </row>
        <row r="212">
          <cell r="A212" t="str">
            <v>CALDOS E SOPAS E PREPARAÇÕES P/ CALDOS E SOPAS</v>
          </cell>
          <cell r="B212" t="str">
            <v>(3º Nível) CALDOS E SOPAS E PREPARAÇÕES P/ CALDOS E SOPAS</v>
          </cell>
          <cell r="C212">
            <v>746270</v>
          </cell>
          <cell r="D212">
            <v>348924</v>
          </cell>
          <cell r="E212">
            <v>256193</v>
          </cell>
          <cell r="F212">
            <v>139755</v>
          </cell>
          <cell r="G212">
            <v>151403</v>
          </cell>
          <cell r="H212">
            <v>25365</v>
          </cell>
          <cell r="I212">
            <v>105162</v>
          </cell>
          <cell r="J212">
            <v>24518</v>
          </cell>
        </row>
        <row r="213">
          <cell r="A213" t="str">
            <v>CAMARÕES, CONGELADOS</v>
          </cell>
          <cell r="B213" t="str">
            <v>(3º Nível) CAMARÕES, CONGELADOS</v>
          </cell>
          <cell r="C213">
            <v>253204</v>
          </cell>
          <cell r="D213">
            <v>15600</v>
          </cell>
          <cell r="E213">
            <v>564625</v>
          </cell>
          <cell r="F213">
            <v>33532</v>
          </cell>
          <cell r="G213">
            <v>1704</v>
          </cell>
          <cell r="H213">
            <v>100</v>
          </cell>
          <cell r="I213">
            <v>238306</v>
          </cell>
          <cell r="J213">
            <v>22240</v>
          </cell>
        </row>
        <row r="214">
          <cell r="A214" t="str">
            <v>CAMARÕES, NÃO CONGELADOS</v>
          </cell>
          <cell r="B214" t="str">
            <v>(3º Nível) CAMARÕES, NÃO CONGELADOS</v>
          </cell>
          <cell r="C214">
            <v>0</v>
          </cell>
          <cell r="D214">
            <v>0</v>
          </cell>
          <cell r="E214">
            <v>500</v>
          </cell>
          <cell r="F214">
            <v>108</v>
          </cell>
        </row>
        <row r="215">
          <cell r="A215" t="str">
            <v>CANELA</v>
          </cell>
          <cell r="B215" t="str">
            <v>(3º Nível) CANELA</v>
          </cell>
          <cell r="C215">
            <v>1897</v>
          </cell>
          <cell r="D215">
            <v>230</v>
          </cell>
          <cell r="E215">
            <v>832</v>
          </cell>
          <cell r="F215">
            <v>489</v>
          </cell>
          <cell r="G215">
            <v>561752</v>
          </cell>
          <cell r="H215">
            <v>184131</v>
          </cell>
          <cell r="I215">
            <v>1358496</v>
          </cell>
          <cell r="J215">
            <v>438065</v>
          </cell>
        </row>
        <row r="216">
          <cell r="A216" t="str">
            <v>CAQUIS FRESCOS</v>
          </cell>
          <cell r="B216" t="str">
            <v>(3º Nível) CAQUIS FRESCOS</v>
          </cell>
          <cell r="C216">
            <v>27479</v>
          </cell>
          <cell r="D216">
            <v>10467</v>
          </cell>
          <cell r="E216">
            <v>90232</v>
          </cell>
          <cell r="F216">
            <v>46408</v>
          </cell>
        </row>
        <row r="217">
          <cell r="A217" t="str">
            <v>CARANGUEJOS, CONGELADOS</v>
          </cell>
          <cell r="B217" t="str">
            <v>(3º Nível) CARANGUEJOS, CONGELADOS</v>
          </cell>
          <cell r="C217">
            <v>115</v>
          </cell>
          <cell r="D217">
            <v>20</v>
          </cell>
          <cell r="E217">
            <v>1156</v>
          </cell>
          <cell r="F217">
            <v>158</v>
          </cell>
        </row>
        <row r="218">
          <cell r="A218" t="str">
            <v>CARNE BOVINA in natura</v>
          </cell>
          <cell r="B218" t="str">
            <v>(3º Nível) CARNE BOVINA in natura</v>
          </cell>
          <cell r="C218">
            <v>378866387</v>
          </cell>
          <cell r="D218">
            <v>90545715</v>
          </cell>
          <cell r="E218">
            <v>478211865</v>
          </cell>
          <cell r="F218">
            <v>123277210</v>
          </cell>
          <cell r="G218">
            <v>19740850</v>
          </cell>
          <cell r="H218">
            <v>2882479</v>
          </cell>
          <cell r="I218">
            <v>16333874</v>
          </cell>
          <cell r="J218">
            <v>2427928</v>
          </cell>
        </row>
        <row r="219">
          <cell r="A219" t="str">
            <v>CARNE BOVINA INDUSTRIALIZADA</v>
          </cell>
          <cell r="B219" t="str">
            <v>(3º Nível) CARNE BOVINA INDUSTRIALIZADA</v>
          </cell>
          <cell r="C219">
            <v>44582166</v>
          </cell>
          <cell r="D219">
            <v>8331066</v>
          </cell>
          <cell r="E219">
            <v>46407289</v>
          </cell>
          <cell r="F219">
            <v>8005605</v>
          </cell>
          <cell r="G219">
            <v>0</v>
          </cell>
          <cell r="H219">
            <v>0</v>
          </cell>
          <cell r="I219">
            <v>1969</v>
          </cell>
          <cell r="J219">
            <v>107</v>
          </cell>
        </row>
        <row r="220">
          <cell r="A220" t="str">
            <v>CARNE DE FRANGO in natura</v>
          </cell>
          <cell r="B220" t="str">
            <v>(3º Nível) CARNE DE FRANGO in natura</v>
          </cell>
          <cell r="C220">
            <v>475777552</v>
          </cell>
          <cell r="D220">
            <v>314690821</v>
          </cell>
          <cell r="E220">
            <v>625257825</v>
          </cell>
          <cell r="F220">
            <v>364727890</v>
          </cell>
          <cell r="G220">
            <v>655107</v>
          </cell>
          <cell r="H220">
            <v>184410</v>
          </cell>
          <cell r="I220">
            <v>1183710</v>
          </cell>
          <cell r="J220">
            <v>516948</v>
          </cell>
        </row>
        <row r="221">
          <cell r="A221" t="str">
            <v>CARNE DE FRANGO INDUSTRIALIZADA</v>
          </cell>
          <cell r="B221" t="str">
            <v>(3º Nível) CARNE DE FRANGO INDUSTRIALIZADA</v>
          </cell>
          <cell r="C221">
            <v>35867573</v>
          </cell>
          <cell r="D221">
            <v>13660339</v>
          </cell>
          <cell r="E221">
            <v>25166655</v>
          </cell>
          <cell r="F221">
            <v>8418166</v>
          </cell>
        </row>
        <row r="222">
          <cell r="A222" t="str">
            <v>CARNE DE OVINO in natura</v>
          </cell>
          <cell r="B222" t="str">
            <v>(3º Nível) CARNE DE OVINO in natura</v>
          </cell>
          <cell r="C222">
            <v>0</v>
          </cell>
          <cell r="D222">
            <v>0</v>
          </cell>
          <cell r="E222">
            <v>48254</v>
          </cell>
          <cell r="F222">
            <v>4460</v>
          </cell>
          <cell r="G222">
            <v>3551220</v>
          </cell>
          <cell r="H222">
            <v>538978</v>
          </cell>
          <cell r="I222">
            <v>2115574</v>
          </cell>
          <cell r="J222">
            <v>376240</v>
          </cell>
        </row>
        <row r="223">
          <cell r="A223" t="str">
            <v>CARNE DE PATO in natura</v>
          </cell>
          <cell r="B223" t="str">
            <v>(3º Nível) CARNE DE PATO in natura</v>
          </cell>
          <cell r="C223">
            <v>274264</v>
          </cell>
          <cell r="D223">
            <v>101813</v>
          </cell>
          <cell r="E223">
            <v>927504</v>
          </cell>
          <cell r="F223">
            <v>316390</v>
          </cell>
        </row>
        <row r="224">
          <cell r="A224" t="str">
            <v>CARNE DE PERU in natura</v>
          </cell>
          <cell r="B224" t="str">
            <v>(3º Nível) CARNE DE PERU in natura</v>
          </cell>
          <cell r="C224">
            <v>7752483</v>
          </cell>
          <cell r="D224">
            <v>4189289</v>
          </cell>
          <cell r="E224">
            <v>4590449</v>
          </cell>
          <cell r="F224">
            <v>2363598</v>
          </cell>
        </row>
        <row r="225">
          <cell r="A225" t="str">
            <v>CARNE DE PERU INDUSTRIALIZADA</v>
          </cell>
          <cell r="B225" t="str">
            <v>(3º Nível) CARNE DE PERU INDUSTRIALIZADA</v>
          </cell>
          <cell r="C225">
            <v>2143814</v>
          </cell>
          <cell r="D225">
            <v>725009</v>
          </cell>
          <cell r="E225">
            <v>120613</v>
          </cell>
          <cell r="F225">
            <v>39051</v>
          </cell>
        </row>
        <row r="226">
          <cell r="A226" t="str">
            <v>CARNE SUÍNA in natura</v>
          </cell>
          <cell r="B226" t="str">
            <v>(3º Nível) CARNE SUÍNA in natura</v>
          </cell>
          <cell r="C226">
            <v>82677893</v>
          </cell>
          <cell r="D226">
            <v>41010920</v>
          </cell>
          <cell r="E226">
            <v>132748385</v>
          </cell>
          <cell r="F226">
            <v>58732515</v>
          </cell>
        </row>
        <row r="227">
          <cell r="A227" t="str">
            <v>CARNE SUÍNA INDUSTRIALIZADA</v>
          </cell>
          <cell r="B227" t="str">
            <v>(3º Nível) CARNE SUÍNA INDUSTRIALIZADA</v>
          </cell>
          <cell r="C227">
            <v>1388383</v>
          </cell>
          <cell r="D227">
            <v>628339</v>
          </cell>
          <cell r="E227">
            <v>2597527</v>
          </cell>
          <cell r="F227">
            <v>1290859</v>
          </cell>
          <cell r="G227">
            <v>9385</v>
          </cell>
          <cell r="H227">
            <v>783</v>
          </cell>
          <cell r="I227">
            <v>1442</v>
          </cell>
          <cell r="J227">
            <v>271</v>
          </cell>
        </row>
        <row r="228">
          <cell r="A228" t="str">
            <v>CARNES DE CAPRINO in natura</v>
          </cell>
          <cell r="B228" t="str">
            <v>(3º Nível) CARNES DE CAPRINO in natura</v>
          </cell>
          <cell r="C228">
            <v>0</v>
          </cell>
          <cell r="D228">
            <v>0</v>
          </cell>
          <cell r="E228">
            <v>2496</v>
          </cell>
          <cell r="F228">
            <v>224</v>
          </cell>
        </row>
        <row r="229">
          <cell r="A229" t="str">
            <v>CARNES DE CAVALO, ASININO E MUAR</v>
          </cell>
          <cell r="B229" t="str">
            <v>(3º Nível) CARNES DE CAVALO, ASININO E MUAR</v>
          </cell>
          <cell r="C229">
            <v>913576</v>
          </cell>
          <cell r="D229">
            <v>330817</v>
          </cell>
          <cell r="E229">
            <v>501659</v>
          </cell>
          <cell r="F229">
            <v>192481</v>
          </cell>
        </row>
        <row r="230">
          <cell r="A230" t="str">
            <v>CASEINAS E CASEINATOS</v>
          </cell>
          <cell r="B230" t="str">
            <v>(3º Nível) CASEINAS E CASEINATOS</v>
          </cell>
          <cell r="C230">
            <v>54432</v>
          </cell>
          <cell r="D230">
            <v>2400</v>
          </cell>
          <cell r="E230">
            <v>0</v>
          </cell>
          <cell r="F230">
            <v>0</v>
          </cell>
          <cell r="G230">
            <v>3175896</v>
          </cell>
          <cell r="H230">
            <v>445154</v>
          </cell>
          <cell r="I230">
            <v>3319722</v>
          </cell>
          <cell r="J230">
            <v>495168</v>
          </cell>
        </row>
        <row r="231">
          <cell r="A231" t="str">
            <v>CASTANHA DE CAJÚ</v>
          </cell>
          <cell r="B231" t="str">
            <v>(3º Nível) CASTANHA DE CAJÚ</v>
          </cell>
          <cell r="C231">
            <v>7205834</v>
          </cell>
          <cell r="D231">
            <v>724286</v>
          </cell>
          <cell r="E231">
            <v>9215939</v>
          </cell>
          <cell r="F231">
            <v>1213943</v>
          </cell>
          <cell r="G231">
            <v>336665</v>
          </cell>
          <cell r="H231">
            <v>57834</v>
          </cell>
          <cell r="I231">
            <v>0</v>
          </cell>
          <cell r="J231">
            <v>0</v>
          </cell>
        </row>
        <row r="232">
          <cell r="A232" t="str">
            <v>CASTANHA DO PARÁ</v>
          </cell>
          <cell r="B232" t="str">
            <v>(3º Nível) CASTANHA DO PARÁ</v>
          </cell>
          <cell r="C232">
            <v>8049518</v>
          </cell>
          <cell r="D232">
            <v>1882144</v>
          </cell>
          <cell r="E232">
            <v>2565089</v>
          </cell>
          <cell r="F232">
            <v>639970</v>
          </cell>
          <cell r="G232">
            <v>0</v>
          </cell>
          <cell r="H232">
            <v>0</v>
          </cell>
          <cell r="I232">
            <v>45274</v>
          </cell>
          <cell r="J232">
            <v>7100</v>
          </cell>
        </row>
        <row r="233">
          <cell r="A233" t="str">
            <v>CASULOS DE BICHO-DA-SEDA E SEDA CRUA</v>
          </cell>
          <cell r="B233" t="str">
            <v>(3º Nível) CASULOS DE BICHO-DA-SEDA E SEDA CRUA</v>
          </cell>
          <cell r="G233">
            <v>429799</v>
          </cell>
          <cell r="H233">
            <v>5439</v>
          </cell>
          <cell r="I233">
            <v>0</v>
          </cell>
          <cell r="J233">
            <v>0</v>
          </cell>
        </row>
        <row r="234">
          <cell r="A234" t="str">
            <v>CAVALOS VIVOS</v>
          </cell>
          <cell r="B234" t="str">
            <v>(3º Nível) CAVALOS VIVOS</v>
          </cell>
          <cell r="C234">
            <v>60936</v>
          </cell>
          <cell r="D234">
            <v>13580</v>
          </cell>
          <cell r="E234">
            <v>505829</v>
          </cell>
          <cell r="F234">
            <v>49379</v>
          </cell>
          <cell r="G234">
            <v>564558</v>
          </cell>
          <cell r="H234">
            <v>5850</v>
          </cell>
          <cell r="I234">
            <v>373791</v>
          </cell>
          <cell r="J234">
            <v>7880</v>
          </cell>
        </row>
        <row r="235">
          <cell r="A235" t="str">
            <v>CEBOLAS</v>
          </cell>
          <cell r="B235" t="str">
            <v>(3º Nível) CEBOLAS</v>
          </cell>
          <cell r="C235">
            <v>0</v>
          </cell>
          <cell r="D235">
            <v>0</v>
          </cell>
          <cell r="E235">
            <v>55028</v>
          </cell>
          <cell r="F235">
            <v>129827</v>
          </cell>
          <cell r="G235">
            <v>11239731</v>
          </cell>
          <cell r="H235">
            <v>34323962</v>
          </cell>
          <cell r="I235">
            <v>6976784</v>
          </cell>
          <cell r="J235">
            <v>33103242</v>
          </cell>
        </row>
        <row r="236">
          <cell r="A236" t="str">
            <v>CEBOLAS SECAS</v>
          </cell>
          <cell r="B236" t="str">
            <v>(3º Nível) CEBOLAS SECAS</v>
          </cell>
          <cell r="C236">
            <v>4172</v>
          </cell>
          <cell r="D236">
            <v>1210</v>
          </cell>
          <cell r="E236">
            <v>8677</v>
          </cell>
          <cell r="F236">
            <v>6797</v>
          </cell>
          <cell r="G236">
            <v>765879</v>
          </cell>
          <cell r="H236">
            <v>407997</v>
          </cell>
          <cell r="I236">
            <v>1648725</v>
          </cell>
          <cell r="J236">
            <v>1034754</v>
          </cell>
        </row>
        <row r="237">
          <cell r="A237" t="str">
            <v>CELULOSE</v>
          </cell>
          <cell r="B237" t="str">
            <v>(3º Nível) CELULOSE</v>
          </cell>
          <cell r="C237">
            <v>727810652</v>
          </cell>
          <cell r="D237">
            <v>1279925407</v>
          </cell>
          <cell r="E237">
            <v>859177593</v>
          </cell>
          <cell r="F237">
            <v>1576723984</v>
          </cell>
          <cell r="G237">
            <v>13034365</v>
          </cell>
          <cell r="H237">
            <v>15788297</v>
          </cell>
          <cell r="I237">
            <v>16900328</v>
          </cell>
          <cell r="J237">
            <v>19196691</v>
          </cell>
        </row>
        <row r="238">
          <cell r="A238" t="str">
            <v>CENOURAS E NABOS</v>
          </cell>
          <cell r="B238" t="str">
            <v>(3º Nível) CENOURAS E NABOS</v>
          </cell>
          <cell r="C238">
            <v>5149</v>
          </cell>
          <cell r="D238">
            <v>22800</v>
          </cell>
          <cell r="E238">
            <v>26489</v>
          </cell>
          <cell r="F238">
            <v>21741</v>
          </cell>
          <cell r="G238">
            <v>68996</v>
          </cell>
          <cell r="H238">
            <v>36679</v>
          </cell>
          <cell r="I238">
            <v>57056</v>
          </cell>
          <cell r="J238">
            <v>29210</v>
          </cell>
        </row>
        <row r="239">
          <cell r="A239" t="str">
            <v>CERAS DE ABELHA</v>
          </cell>
          <cell r="B239" t="str">
            <v>(3º Nível) CERAS DE ABELHA</v>
          </cell>
          <cell r="C239">
            <v>551661</v>
          </cell>
          <cell r="D239">
            <v>3668</v>
          </cell>
          <cell r="E239">
            <v>1000637</v>
          </cell>
          <cell r="F239">
            <v>4529</v>
          </cell>
        </row>
        <row r="240">
          <cell r="A240" t="str">
            <v>CERDAS E PÊLOS DE ANIMAIS</v>
          </cell>
          <cell r="B240" t="str">
            <v>(3º Nível) CERDAS E PÊLOS DE ANIMAIS</v>
          </cell>
          <cell r="C240">
            <v>42827</v>
          </cell>
          <cell r="D240">
            <v>115</v>
          </cell>
          <cell r="E240">
            <v>64019</v>
          </cell>
          <cell r="F240">
            <v>196</v>
          </cell>
          <cell r="G240">
            <v>158782</v>
          </cell>
          <cell r="H240">
            <v>21252</v>
          </cell>
          <cell r="I240">
            <v>263928</v>
          </cell>
          <cell r="J240">
            <v>18753</v>
          </cell>
        </row>
        <row r="241">
          <cell r="A241" t="str">
            <v>CEREJAS FRESCAS</v>
          </cell>
          <cell r="B241" t="str">
            <v>(3º Nível) CEREJAS FRESCAS</v>
          </cell>
          <cell r="C241">
            <v>0</v>
          </cell>
          <cell r="D241">
            <v>0</v>
          </cell>
          <cell r="E241">
            <v>8</v>
          </cell>
          <cell r="F241">
            <v>10</v>
          </cell>
          <cell r="G241">
            <v>247205</v>
          </cell>
          <cell r="H241">
            <v>19091</v>
          </cell>
          <cell r="I241">
            <v>281322</v>
          </cell>
          <cell r="J241">
            <v>23970</v>
          </cell>
        </row>
        <row r="242">
          <cell r="A242" t="str">
            <v>CEREJAS PREPARADAS OU CONSERVADAS</v>
          </cell>
          <cell r="B242" t="str">
            <v>(3º Nível) CEREJAS PREPARADAS OU CONSERVADAS</v>
          </cell>
          <cell r="C242">
            <v>2175</v>
          </cell>
          <cell r="D242">
            <v>246</v>
          </cell>
          <cell r="E242">
            <v>4404</v>
          </cell>
          <cell r="F242">
            <v>411</v>
          </cell>
          <cell r="G242">
            <v>623519</v>
          </cell>
          <cell r="H242">
            <v>263980</v>
          </cell>
          <cell r="I242">
            <v>898324</v>
          </cell>
          <cell r="J242">
            <v>355576</v>
          </cell>
        </row>
        <row r="243">
          <cell r="A243" t="str">
            <v>CERVEJA</v>
          </cell>
          <cell r="B243" t="str">
            <v>(3º Nível) CERVEJA</v>
          </cell>
          <cell r="C243">
            <v>6503605</v>
          </cell>
          <cell r="D243">
            <v>8882490</v>
          </cell>
          <cell r="E243">
            <v>3113782</v>
          </cell>
          <cell r="F243">
            <v>4907421</v>
          </cell>
          <cell r="G243">
            <v>2614739</v>
          </cell>
          <cell r="H243">
            <v>2984493</v>
          </cell>
          <cell r="I243">
            <v>5945960</v>
          </cell>
          <cell r="J243">
            <v>6370819</v>
          </cell>
        </row>
        <row r="244">
          <cell r="A244" t="str">
            <v>CEVADA</v>
          </cell>
          <cell r="B244" t="str">
            <v>(3º Nível) CEVADA</v>
          </cell>
          <cell r="C244">
            <v>0</v>
          </cell>
          <cell r="D244">
            <v>0</v>
          </cell>
          <cell r="E244">
            <v>286</v>
          </cell>
          <cell r="F244">
            <v>89</v>
          </cell>
          <cell r="G244">
            <v>14175476</v>
          </cell>
          <cell r="H244">
            <v>62574186</v>
          </cell>
          <cell r="I244">
            <v>21687921</v>
          </cell>
          <cell r="J244">
            <v>76984421</v>
          </cell>
        </row>
        <row r="245">
          <cell r="A245" t="str">
            <v>CHÁ PRETO</v>
          </cell>
          <cell r="B245" t="str">
            <v>(3º Nível) CHÁ PRETO</v>
          </cell>
          <cell r="C245">
            <v>12195</v>
          </cell>
          <cell r="D245">
            <v>2587</v>
          </cell>
          <cell r="E245">
            <v>5084</v>
          </cell>
          <cell r="F245">
            <v>1901</v>
          </cell>
          <cell r="G245">
            <v>216640</v>
          </cell>
          <cell r="H245">
            <v>53440</v>
          </cell>
          <cell r="I245">
            <v>201540</v>
          </cell>
          <cell r="J245">
            <v>21852</v>
          </cell>
        </row>
        <row r="246">
          <cell r="A246" t="str">
            <v>CHÁ VERDE</v>
          </cell>
          <cell r="B246" t="str">
            <v>(3º Nível) CHÁ VERDE</v>
          </cell>
          <cell r="C246">
            <v>6135</v>
          </cell>
          <cell r="D246">
            <v>609</v>
          </cell>
          <cell r="E246">
            <v>176911</v>
          </cell>
          <cell r="F246">
            <v>32482</v>
          </cell>
          <cell r="G246">
            <v>111992</v>
          </cell>
          <cell r="H246">
            <v>16723</v>
          </cell>
          <cell r="I246">
            <v>157459</v>
          </cell>
          <cell r="J246">
            <v>61418</v>
          </cell>
        </row>
        <row r="247">
          <cell r="A247" t="str">
            <v>CHARUTOS E CIGARRILHAS</v>
          </cell>
          <cell r="B247" t="str">
            <v>(3º Nível) CHARUTOS E CIGARRILHAS</v>
          </cell>
          <cell r="C247">
            <v>43262</v>
          </cell>
          <cell r="D247">
            <v>349</v>
          </cell>
          <cell r="E247">
            <v>39661</v>
          </cell>
          <cell r="F247">
            <v>430</v>
          </cell>
          <cell r="G247">
            <v>198782</v>
          </cell>
          <cell r="H247">
            <v>4167</v>
          </cell>
          <cell r="I247">
            <v>336194</v>
          </cell>
          <cell r="J247">
            <v>7446</v>
          </cell>
        </row>
        <row r="248">
          <cell r="A248" t="str">
            <v>CHICÓRIA</v>
          </cell>
          <cell r="B248" t="str">
            <v>(3º Nível) CHICÓRIA</v>
          </cell>
          <cell r="C248">
            <v>0</v>
          </cell>
          <cell r="D248">
            <v>0</v>
          </cell>
          <cell r="E248">
            <v>4649</v>
          </cell>
          <cell r="F248">
            <v>3163</v>
          </cell>
          <cell r="G248">
            <v>5046</v>
          </cell>
          <cell r="H248">
            <v>2240</v>
          </cell>
          <cell r="I248">
            <v>0</v>
          </cell>
          <cell r="J248">
            <v>0</v>
          </cell>
        </row>
        <row r="249">
          <cell r="A249" t="str">
            <v>CHOCOLATE E PREPARAÇÕES ALIM. CONT. CACAU</v>
          </cell>
          <cell r="B249" t="str">
            <v>(3º Nível) CHOCOLATE E PREPARAÇÕES ALIM. CONT. CACAU</v>
          </cell>
          <cell r="C249">
            <v>8201912</v>
          </cell>
          <cell r="D249">
            <v>2382493</v>
          </cell>
          <cell r="E249">
            <v>9731965</v>
          </cell>
          <cell r="F249">
            <v>2671618</v>
          </cell>
          <cell r="G249">
            <v>10755777</v>
          </cell>
          <cell r="H249">
            <v>1640546</v>
          </cell>
          <cell r="I249">
            <v>11683414</v>
          </cell>
          <cell r="J249">
            <v>1755355</v>
          </cell>
        </row>
        <row r="250">
          <cell r="A250" t="str">
            <v>CIGARROS</v>
          </cell>
          <cell r="B250" t="str">
            <v>(3º Nível) CIGARROS</v>
          </cell>
          <cell r="C250">
            <v>1420361</v>
          </cell>
          <cell r="D250">
            <v>179910</v>
          </cell>
          <cell r="E250">
            <v>1386769</v>
          </cell>
          <cell r="F250">
            <v>147112</v>
          </cell>
          <cell r="G250">
            <v>1384351</v>
          </cell>
          <cell r="H250">
            <v>118060</v>
          </cell>
          <cell r="I250">
            <v>527814</v>
          </cell>
          <cell r="J250">
            <v>4886</v>
          </cell>
        </row>
        <row r="251">
          <cell r="A251" t="str">
            <v>COCOS (ENDOCARPO)</v>
          </cell>
          <cell r="B251" t="str">
            <v>(3º Nível) COCOS (ENDOCARPO)</v>
          </cell>
          <cell r="C251">
            <v>0</v>
          </cell>
          <cell r="D251">
            <v>0</v>
          </cell>
          <cell r="E251">
            <v>9360</v>
          </cell>
          <cell r="F251">
            <v>20213</v>
          </cell>
        </row>
        <row r="252">
          <cell r="A252" t="str">
            <v>COCOS FRESCOS OU SECOS</v>
          </cell>
          <cell r="B252" t="str">
            <v>(3º Nível) COCOS FRESCOS OU SECOS</v>
          </cell>
          <cell r="C252">
            <v>128381</v>
          </cell>
          <cell r="D252">
            <v>121919</v>
          </cell>
          <cell r="E252">
            <v>63807</v>
          </cell>
          <cell r="F252">
            <v>74167</v>
          </cell>
          <cell r="G252">
            <v>1516401</v>
          </cell>
          <cell r="H252">
            <v>754575</v>
          </cell>
          <cell r="I252">
            <v>1363245</v>
          </cell>
          <cell r="J252">
            <v>1244803</v>
          </cell>
        </row>
        <row r="253">
          <cell r="A253" t="str">
            <v>COGUMELOS</v>
          </cell>
          <cell r="B253" t="str">
            <v>(3º Nível) COGUMELOS</v>
          </cell>
          <cell r="C253">
            <v>0</v>
          </cell>
          <cell r="D253">
            <v>0</v>
          </cell>
          <cell r="E253">
            <v>6067</v>
          </cell>
          <cell r="F253">
            <v>1206</v>
          </cell>
          <cell r="G253">
            <v>0</v>
          </cell>
          <cell r="H253">
            <v>0</v>
          </cell>
          <cell r="I253">
            <v>1883</v>
          </cell>
          <cell r="J253">
            <v>21</v>
          </cell>
        </row>
        <row r="254">
          <cell r="A254" t="str">
            <v>COGUMELOS E TRUFAS PREPARADOS OU CONSERVADOS</v>
          </cell>
          <cell r="B254" t="str">
            <v>(3º Nível) COGUMELOS E TRUFAS PREPARADOS OU CONSERVADOS</v>
          </cell>
          <cell r="C254">
            <v>22737</v>
          </cell>
          <cell r="D254">
            <v>1828</v>
          </cell>
          <cell r="E254">
            <v>40290</v>
          </cell>
          <cell r="F254">
            <v>6454</v>
          </cell>
          <cell r="G254">
            <v>1335902</v>
          </cell>
          <cell r="H254">
            <v>765282</v>
          </cell>
          <cell r="I254">
            <v>1792287</v>
          </cell>
          <cell r="J254">
            <v>1107114</v>
          </cell>
        </row>
        <row r="255">
          <cell r="A255" t="str">
            <v>COGUMELOS E TRUFAS SECOS</v>
          </cell>
          <cell r="B255" t="str">
            <v>(3º Nível) COGUMELOS E TRUFAS SECOS</v>
          </cell>
          <cell r="C255">
            <v>21588</v>
          </cell>
          <cell r="D255">
            <v>80</v>
          </cell>
          <cell r="E255">
            <v>21721</v>
          </cell>
          <cell r="F255">
            <v>143</v>
          </cell>
          <cell r="G255">
            <v>163817</v>
          </cell>
          <cell r="H255">
            <v>19121</v>
          </cell>
          <cell r="I255">
            <v>245154</v>
          </cell>
          <cell r="J255">
            <v>41849</v>
          </cell>
        </row>
        <row r="256">
          <cell r="A256" t="str">
            <v>COLOFONIAS, ÁCIDOS RESÍNICOS E SEUS DERIVADOS</v>
          </cell>
          <cell r="B256" t="str">
            <v>(3º Nível) COLOFONIAS, ÁCIDOS RESÍNICOS E SEUS DERIVADOS</v>
          </cell>
          <cell r="C256">
            <v>7592942</v>
          </cell>
          <cell r="D256">
            <v>6094390</v>
          </cell>
          <cell r="E256">
            <v>11428104</v>
          </cell>
          <cell r="F256">
            <v>11216964</v>
          </cell>
          <cell r="G256">
            <v>695043</v>
          </cell>
          <cell r="H256">
            <v>218172</v>
          </cell>
          <cell r="I256">
            <v>798121</v>
          </cell>
          <cell r="J256">
            <v>302440</v>
          </cell>
        </row>
        <row r="257">
          <cell r="A257" t="str">
            <v>CONDIMENTOS E TEMPEROS</v>
          </cell>
          <cell r="B257" t="str">
            <v>(3º Nível) CONDIMENTOS E TEMPEROS</v>
          </cell>
          <cell r="C257">
            <v>743608</v>
          </cell>
          <cell r="D257">
            <v>192688</v>
          </cell>
          <cell r="E257">
            <v>719674</v>
          </cell>
          <cell r="F257">
            <v>255275</v>
          </cell>
          <cell r="G257">
            <v>1921760</v>
          </cell>
          <cell r="H257">
            <v>414097</v>
          </cell>
          <cell r="I257">
            <v>1428337</v>
          </cell>
          <cell r="J257">
            <v>355234</v>
          </cell>
        </row>
        <row r="258">
          <cell r="A258" t="str">
            <v>CONES DE LÚPULO E LUPULINA</v>
          </cell>
          <cell r="B258" t="str">
            <v>(3º Nível) CONES DE LÚPULO E LUPULINA</v>
          </cell>
          <cell r="C258">
            <v>593</v>
          </cell>
          <cell r="D258">
            <v>25</v>
          </cell>
          <cell r="E258">
            <v>0</v>
          </cell>
          <cell r="F258">
            <v>0</v>
          </cell>
          <cell r="G258">
            <v>2300922</v>
          </cell>
          <cell r="H258">
            <v>141414</v>
          </cell>
          <cell r="I258">
            <v>4058018</v>
          </cell>
          <cell r="J258">
            <v>235939</v>
          </cell>
        </row>
        <row r="259">
          <cell r="A259" t="str">
            <v>CORDÉIS E DEMAIS PRODUTOS DO SISAL OU OUTRAS FIBRAS 'AGAVE'</v>
          </cell>
          <cell r="B259" t="str">
            <v>(3º Nível) CORDÉIS E DEMAIS PRODUTOS DO SISAL OU OUTRAS FIBRAS 'AGAVE'</v>
          </cell>
          <cell r="C259">
            <v>587660</v>
          </cell>
          <cell r="D259">
            <v>258859</v>
          </cell>
          <cell r="E259">
            <v>1735057</v>
          </cell>
          <cell r="F259">
            <v>980548</v>
          </cell>
          <cell r="G259">
            <v>13337</v>
          </cell>
          <cell r="H259">
            <v>1737</v>
          </cell>
          <cell r="I259">
            <v>972</v>
          </cell>
          <cell r="J259">
            <v>335</v>
          </cell>
        </row>
        <row r="260">
          <cell r="A260" t="str">
            <v>CORTIÇA</v>
          </cell>
          <cell r="B260" t="str">
            <v>(3º Nível) CORTIÇA</v>
          </cell>
          <cell r="C260">
            <v>6407</v>
          </cell>
          <cell r="D260">
            <v>1085</v>
          </cell>
          <cell r="E260">
            <v>11783</v>
          </cell>
          <cell r="F260">
            <v>607</v>
          </cell>
          <cell r="G260">
            <v>519476</v>
          </cell>
          <cell r="H260">
            <v>81809</v>
          </cell>
          <cell r="I260">
            <v>623518</v>
          </cell>
          <cell r="J260">
            <v>145593</v>
          </cell>
        </row>
        <row r="261">
          <cell r="A261" t="str">
            <v>COUROS/PELES ACAMURÇADOS</v>
          </cell>
          <cell r="B261" t="str">
            <v>(3º Nível) COUROS/PELES ACAMURÇADOS</v>
          </cell>
          <cell r="C261">
            <v>171097</v>
          </cell>
          <cell r="D261">
            <v>12504</v>
          </cell>
          <cell r="E261">
            <v>592630</v>
          </cell>
          <cell r="F261">
            <v>58106</v>
          </cell>
          <cell r="G261">
            <v>0</v>
          </cell>
          <cell r="H261">
            <v>0</v>
          </cell>
          <cell r="I261">
            <v>129060</v>
          </cell>
          <cell r="J261">
            <v>5711</v>
          </cell>
        </row>
        <row r="262">
          <cell r="A262" t="str">
            <v>COUROS/PELES DE BOVINOS OU EQUÍDEOS, EM BRUTO</v>
          </cell>
          <cell r="B262" t="str">
            <v>(3º Nível) COUROS/PELES DE BOVINOS OU EQUÍDEOS, EM BRUTO</v>
          </cell>
          <cell r="C262">
            <v>159672</v>
          </cell>
          <cell r="D262">
            <v>328138</v>
          </cell>
          <cell r="E262">
            <v>224345</v>
          </cell>
          <cell r="F262">
            <v>498158</v>
          </cell>
          <cell r="G262">
            <v>430283</v>
          </cell>
          <cell r="H262">
            <v>276569</v>
          </cell>
          <cell r="I262">
            <v>758657</v>
          </cell>
          <cell r="J262">
            <v>967431</v>
          </cell>
        </row>
        <row r="263">
          <cell r="A263" t="str">
            <v>COUROS/PELES DE BOVINOS, CRUST</v>
          </cell>
          <cell r="B263" t="str">
            <v>(3º Nível) COUROS/PELES DE BOVINOS, CRUST</v>
          </cell>
          <cell r="C263">
            <v>9122448</v>
          </cell>
          <cell r="D263">
            <v>1541630</v>
          </cell>
          <cell r="E263">
            <v>9572142</v>
          </cell>
          <cell r="F263">
            <v>867809</v>
          </cell>
          <cell r="G263">
            <v>35166</v>
          </cell>
          <cell r="H263">
            <v>2234</v>
          </cell>
          <cell r="I263">
            <v>327530</v>
          </cell>
          <cell r="J263">
            <v>45496</v>
          </cell>
        </row>
        <row r="264">
          <cell r="A264" t="str">
            <v>COUROS/PELES DE BOVINOS, CURTIDO, WET BLUE</v>
          </cell>
          <cell r="B264" t="str">
            <v>(3º Nível) COUROS/PELES DE BOVINOS, CURTIDO, WET BLUE</v>
          </cell>
          <cell r="C264">
            <v>627375</v>
          </cell>
          <cell r="D264">
            <v>398814</v>
          </cell>
          <cell r="E264">
            <v>19937</v>
          </cell>
          <cell r="F264">
            <v>21649</v>
          </cell>
        </row>
        <row r="265">
          <cell r="A265" t="str">
            <v>COUROS/PELES DE BOVINOS, PREPARADOS</v>
          </cell>
          <cell r="B265" t="str">
            <v>(3º Nível) COUROS/PELES DE BOVINOS, PREPARADOS</v>
          </cell>
          <cell r="C265">
            <v>58168116</v>
          </cell>
          <cell r="D265">
            <v>3826582</v>
          </cell>
          <cell r="E265">
            <v>63916528</v>
          </cell>
          <cell r="F265">
            <v>5297828</v>
          </cell>
          <cell r="G265">
            <v>352131</v>
          </cell>
          <cell r="H265">
            <v>32517</v>
          </cell>
          <cell r="I265">
            <v>438149</v>
          </cell>
          <cell r="J265">
            <v>13429</v>
          </cell>
        </row>
        <row r="266">
          <cell r="A266" t="str">
            <v>COUROS/PELES DE CAPRINOS, CRUST</v>
          </cell>
          <cell r="B266" t="str">
            <v>(3º Nível) COUROS/PELES DE CAPRINOS, CRUST</v>
          </cell>
          <cell r="C266">
            <v>709</v>
          </cell>
          <cell r="D266">
            <v>29</v>
          </cell>
          <cell r="E266">
            <v>0</v>
          </cell>
          <cell r="F266">
            <v>0</v>
          </cell>
        </row>
        <row r="267">
          <cell r="A267" t="str">
            <v>COUROS/PELES DE CAPRINOS, CURTIDOS, WET BLUE</v>
          </cell>
          <cell r="B267" t="str">
            <v>(3º Nível) COUROS/PELES DE CAPRINOS, CURTIDOS, WET BLUE</v>
          </cell>
          <cell r="C267">
            <v>0</v>
          </cell>
          <cell r="D267">
            <v>0</v>
          </cell>
          <cell r="E267">
            <v>280034</v>
          </cell>
          <cell r="F267">
            <v>44343</v>
          </cell>
          <cell r="G267">
            <v>0</v>
          </cell>
          <cell r="H267">
            <v>0</v>
          </cell>
          <cell r="I267">
            <v>4658</v>
          </cell>
          <cell r="J267">
            <v>1200</v>
          </cell>
        </row>
        <row r="268">
          <cell r="A268" t="str">
            <v>COUROS/PELES DE CAPRINOS, PREPARADOS</v>
          </cell>
          <cell r="B268" t="str">
            <v>(3º Nível) COUROS/PELES DE CAPRINOS, PREPARADOS</v>
          </cell>
          <cell r="C268">
            <v>2850</v>
          </cell>
          <cell r="D268">
            <v>33</v>
          </cell>
          <cell r="E268">
            <v>4614</v>
          </cell>
          <cell r="F268">
            <v>29</v>
          </cell>
          <cell r="G268">
            <v>51520</v>
          </cell>
          <cell r="H268">
            <v>1091</v>
          </cell>
          <cell r="I268">
            <v>207607</v>
          </cell>
          <cell r="J268">
            <v>4473</v>
          </cell>
        </row>
        <row r="269">
          <cell r="A269" t="str">
            <v>COUROS/PELES DE EQUÍDEOS, CRUST</v>
          </cell>
          <cell r="B269" t="str">
            <v>(3º Nível) COUROS/PELES DE EQUÍDEOS, CRUST</v>
          </cell>
          <cell r="C269">
            <v>0</v>
          </cell>
          <cell r="D269">
            <v>0</v>
          </cell>
          <cell r="E269">
            <v>5108</v>
          </cell>
          <cell r="F269">
            <v>590</v>
          </cell>
        </row>
        <row r="270">
          <cell r="A270" t="str">
            <v>COUROS/PELES DE EQUÍDEOS, PREPARADOS</v>
          </cell>
          <cell r="B270" t="str">
            <v>(3º Nível) COUROS/PELES DE EQUÍDEOS, PREPARADOS</v>
          </cell>
          <cell r="C270">
            <v>0</v>
          </cell>
          <cell r="D270">
            <v>0</v>
          </cell>
          <cell r="E270">
            <v>282</v>
          </cell>
          <cell r="F270">
            <v>147</v>
          </cell>
          <cell r="G270">
            <v>7141</v>
          </cell>
          <cell r="H270">
            <v>256</v>
          </cell>
          <cell r="I270">
            <v>14671</v>
          </cell>
          <cell r="J270">
            <v>340</v>
          </cell>
        </row>
        <row r="271">
          <cell r="A271" t="str">
            <v>COUROS/PELES DE OUTROS ANIMAIS, PREPARADOS</v>
          </cell>
          <cell r="B271" t="str">
            <v>(3º Nível) COUROS/PELES DE OUTROS ANIMAIS, PREPARADOS</v>
          </cell>
          <cell r="C271">
            <v>331521</v>
          </cell>
          <cell r="D271">
            <v>1493</v>
          </cell>
          <cell r="E271">
            <v>200981</v>
          </cell>
          <cell r="F271">
            <v>970</v>
          </cell>
          <cell r="G271">
            <v>0</v>
          </cell>
          <cell r="H271">
            <v>0</v>
          </cell>
          <cell r="I271">
            <v>168700</v>
          </cell>
          <cell r="J271">
            <v>481</v>
          </cell>
        </row>
        <row r="272">
          <cell r="A272" t="str">
            <v>COUROS/PELES DE OVINOS, CRUST</v>
          </cell>
          <cell r="B272" t="str">
            <v>(3º Nível) COUROS/PELES DE OVINOS, CRUST</v>
          </cell>
          <cell r="C272">
            <v>29969</v>
          </cell>
          <cell r="D272">
            <v>759</v>
          </cell>
          <cell r="E272">
            <v>420185</v>
          </cell>
          <cell r="F272">
            <v>11627</v>
          </cell>
          <cell r="G272">
            <v>29940</v>
          </cell>
          <cell r="H272">
            <v>642</v>
          </cell>
          <cell r="I272">
            <v>302459</v>
          </cell>
          <cell r="J272">
            <v>18080</v>
          </cell>
        </row>
        <row r="273">
          <cell r="A273" t="str">
            <v>COUROS/PELES DE OVINOS, CURTIDO, WET BLUE</v>
          </cell>
          <cell r="B273" t="str">
            <v>(3º Nível) COUROS/PELES DE OVINOS, CURTIDO, WET BLUE</v>
          </cell>
          <cell r="G273">
            <v>750</v>
          </cell>
          <cell r="H273">
            <v>117</v>
          </cell>
          <cell r="I273">
            <v>224439</v>
          </cell>
          <cell r="J273">
            <v>47530</v>
          </cell>
        </row>
        <row r="274">
          <cell r="A274" t="str">
            <v>COUROS/PELES DE OVINOS, EM BRUTO</v>
          </cell>
          <cell r="B274" t="str">
            <v>(3º Nível) COUROS/PELES DE OVINOS, EM BRUTO</v>
          </cell>
          <cell r="G274">
            <v>223040</v>
          </cell>
          <cell r="H274">
            <v>83166</v>
          </cell>
          <cell r="I274">
            <v>35288</v>
          </cell>
          <cell r="J274">
            <v>49991</v>
          </cell>
        </row>
        <row r="275">
          <cell r="A275" t="str">
            <v>COUROS/PELES DE OVINOS, PREPARADOS</v>
          </cell>
          <cell r="B275" t="str">
            <v>(3º Nível) COUROS/PELES DE OVINOS, PREPARADOS</v>
          </cell>
          <cell r="C275">
            <v>34976</v>
          </cell>
          <cell r="D275">
            <v>597</v>
          </cell>
          <cell r="E275">
            <v>50296</v>
          </cell>
          <cell r="F275">
            <v>1072</v>
          </cell>
        </row>
        <row r="276">
          <cell r="A276" t="str">
            <v>COUROS/PELES DE RÉPTEIS, CURTIDOS OU CRUST</v>
          </cell>
          <cell r="B276" t="str">
            <v>(3º Nível) COUROS/PELES DE RÉPTEIS, CURTIDOS OU CRUST</v>
          </cell>
          <cell r="G276">
            <v>2807</v>
          </cell>
          <cell r="H276">
            <v>22</v>
          </cell>
          <cell r="I276">
            <v>78331</v>
          </cell>
          <cell r="J276">
            <v>224</v>
          </cell>
        </row>
        <row r="277">
          <cell r="A277" t="str">
            <v>COUROS/PELES DE RÉPTEIS, EM BRUTO</v>
          </cell>
          <cell r="B277" t="str">
            <v>(3º Nível) COUROS/PELES DE RÉPTEIS, EM BRUTO</v>
          </cell>
          <cell r="C277">
            <v>0</v>
          </cell>
          <cell r="D277">
            <v>0</v>
          </cell>
          <cell r="E277">
            <v>3700</v>
          </cell>
          <cell r="F277">
            <v>129</v>
          </cell>
        </row>
        <row r="278">
          <cell r="A278" t="str">
            <v>COUROS/PELES DE RÉPTEIS, PREPARADOS</v>
          </cell>
          <cell r="B278" t="str">
            <v>(3º Nível) COUROS/PELES DE RÉPTEIS, PREPARADOS</v>
          </cell>
          <cell r="C278">
            <v>0</v>
          </cell>
          <cell r="D278">
            <v>0</v>
          </cell>
          <cell r="E278">
            <v>40000</v>
          </cell>
          <cell r="F278">
            <v>110</v>
          </cell>
          <cell r="G278">
            <v>2983</v>
          </cell>
          <cell r="H278">
            <v>1</v>
          </cell>
          <cell r="I278">
            <v>0</v>
          </cell>
          <cell r="J278">
            <v>0</v>
          </cell>
        </row>
        <row r="279">
          <cell r="A279" t="str">
            <v>COUROS/PELES DE SUÍNOS, PREPARADOS</v>
          </cell>
          <cell r="B279" t="str">
            <v>(3º Nível) COUROS/PELES DE SUÍNOS, PREPARADOS</v>
          </cell>
          <cell r="C279">
            <v>0</v>
          </cell>
          <cell r="D279">
            <v>0</v>
          </cell>
          <cell r="E279">
            <v>2163</v>
          </cell>
          <cell r="F279">
            <v>119</v>
          </cell>
          <cell r="G279">
            <v>48337</v>
          </cell>
          <cell r="H279">
            <v>4689</v>
          </cell>
          <cell r="I279">
            <v>53073</v>
          </cell>
          <cell r="J279">
            <v>2676</v>
          </cell>
        </row>
        <row r="280">
          <cell r="A280" t="str">
            <v>COUROS/PELES ENVERNIZADOS OU REVESTIDOS</v>
          </cell>
          <cell r="B280" t="str">
            <v>(3º Nível) COUROS/PELES ENVERNIZADOS OU REVESTIDOS</v>
          </cell>
          <cell r="C280">
            <v>183492</v>
          </cell>
          <cell r="D280">
            <v>7687</v>
          </cell>
          <cell r="E280">
            <v>242393</v>
          </cell>
          <cell r="F280">
            <v>8953</v>
          </cell>
        </row>
        <row r="281">
          <cell r="A281" t="str">
            <v>COUROS/PELES METALIZADOS</v>
          </cell>
          <cell r="B281" t="str">
            <v>(3º Nível) COUROS/PELES METALIZADOS</v>
          </cell>
          <cell r="C281">
            <v>29228</v>
          </cell>
          <cell r="D281">
            <v>997</v>
          </cell>
          <cell r="E281">
            <v>125867</v>
          </cell>
          <cell r="F281">
            <v>4030</v>
          </cell>
        </row>
        <row r="282">
          <cell r="A282" t="str">
            <v>COUROS/PELES RECONSTITUÍDOS</v>
          </cell>
          <cell r="B282" t="str">
            <v>(3º Nível) COUROS/PELES RECONSTITUÍDOS</v>
          </cell>
          <cell r="C282">
            <v>165</v>
          </cell>
          <cell r="D282">
            <v>48</v>
          </cell>
          <cell r="E282">
            <v>0</v>
          </cell>
          <cell r="F282">
            <v>0</v>
          </cell>
          <cell r="G282">
            <v>102442</v>
          </cell>
          <cell r="H282">
            <v>14695</v>
          </cell>
          <cell r="I282">
            <v>109680</v>
          </cell>
          <cell r="J282">
            <v>34720</v>
          </cell>
        </row>
        <row r="283">
          <cell r="A283" t="str">
            <v>CRAVO-DA-ÍNDIA</v>
          </cell>
          <cell r="B283" t="str">
            <v>(3º Nível) CRAVO-DA-ÍNDIA</v>
          </cell>
          <cell r="C283">
            <v>967224</v>
          </cell>
          <cell r="D283">
            <v>134005</v>
          </cell>
          <cell r="E283">
            <v>1370480</v>
          </cell>
          <cell r="F283">
            <v>209313</v>
          </cell>
          <cell r="G283">
            <v>89914</v>
          </cell>
          <cell r="H283">
            <v>9792</v>
          </cell>
          <cell r="I283">
            <v>3209</v>
          </cell>
          <cell r="J283">
            <v>350</v>
          </cell>
        </row>
        <row r="284">
          <cell r="A284" t="str">
            <v>CREME DE LEITE</v>
          </cell>
          <cell r="B284" t="str">
            <v>(3º Nível) CREME DE LEITE</v>
          </cell>
          <cell r="C284">
            <v>55672</v>
          </cell>
          <cell r="D284">
            <v>23856</v>
          </cell>
          <cell r="E284">
            <v>980764</v>
          </cell>
          <cell r="F284">
            <v>450858</v>
          </cell>
        </row>
        <row r="285">
          <cell r="A285" t="str">
            <v>DAMASCOS FRESCOS</v>
          </cell>
          <cell r="B285" t="str">
            <v>(3º Nível) DAMASCOS FRESCOS</v>
          </cell>
          <cell r="C285">
            <v>0</v>
          </cell>
          <cell r="D285">
            <v>0</v>
          </cell>
          <cell r="E285">
            <v>28</v>
          </cell>
          <cell r="F285">
            <v>12</v>
          </cell>
          <cell r="G285">
            <v>16716</v>
          </cell>
          <cell r="H285">
            <v>3342</v>
          </cell>
          <cell r="I285">
            <v>13067</v>
          </cell>
          <cell r="J285">
            <v>1957</v>
          </cell>
        </row>
        <row r="286">
          <cell r="A286" t="str">
            <v>DAMASCOS PREPARADOS OU CONSERVADOS</v>
          </cell>
          <cell r="B286" t="str">
            <v>(3º Nível) DAMASCOS PREPARADOS OU CONSERVADOS</v>
          </cell>
          <cell r="G286">
            <v>235</v>
          </cell>
          <cell r="H286">
            <v>342</v>
          </cell>
          <cell r="I286">
            <v>18152</v>
          </cell>
          <cell r="J286">
            <v>9641</v>
          </cell>
        </row>
        <row r="287">
          <cell r="A287" t="str">
            <v>DAMASCOS SECOS</v>
          </cell>
          <cell r="B287" t="str">
            <v>(3º Nível) DAMASCOS SECOS</v>
          </cell>
          <cell r="C287">
            <v>0</v>
          </cell>
          <cell r="D287">
            <v>0</v>
          </cell>
          <cell r="E287">
            <v>91998</v>
          </cell>
          <cell r="F287">
            <v>40044</v>
          </cell>
          <cell r="G287">
            <v>1364985</v>
          </cell>
          <cell r="H287">
            <v>333895</v>
          </cell>
          <cell r="I287">
            <v>509733</v>
          </cell>
          <cell r="J287">
            <v>188995</v>
          </cell>
        </row>
        <row r="288">
          <cell r="A288" t="str">
            <v>DEMAIS  PRODUTOS LÁCTEOS</v>
          </cell>
          <cell r="B288" t="str">
            <v>(3º Nível) DEMAIS  PRODUTOS LÁCTEOS</v>
          </cell>
          <cell r="C288">
            <v>16080</v>
          </cell>
          <cell r="D288">
            <v>13200</v>
          </cell>
          <cell r="E288">
            <v>47857</v>
          </cell>
          <cell r="F288">
            <v>49086</v>
          </cell>
          <cell r="G288">
            <v>1251965</v>
          </cell>
          <cell r="H288">
            <v>344780</v>
          </cell>
          <cell r="I288">
            <v>1870425</v>
          </cell>
          <cell r="J288">
            <v>447420</v>
          </cell>
        </row>
        <row r="289">
          <cell r="A289" t="str">
            <v>DEMAIS AÇÚCARES</v>
          </cell>
          <cell r="B289" t="str">
            <v>(3º Nível) DEMAIS AÇÚCARES</v>
          </cell>
          <cell r="C289">
            <v>3945033</v>
          </cell>
          <cell r="D289">
            <v>12854044</v>
          </cell>
          <cell r="E289">
            <v>984726</v>
          </cell>
          <cell r="F289">
            <v>1692881</v>
          </cell>
          <cell r="G289">
            <v>3245358</v>
          </cell>
          <cell r="H289">
            <v>2261755</v>
          </cell>
          <cell r="I289">
            <v>4235779</v>
          </cell>
          <cell r="J289">
            <v>3552546</v>
          </cell>
        </row>
        <row r="290">
          <cell r="A290" t="str">
            <v>DEMAIS ÁLCOOIS</v>
          </cell>
          <cell r="B290" t="str">
            <v>(3º Nível) DEMAIS ÁLCOOIS</v>
          </cell>
          <cell r="C290">
            <v>339617</v>
          </cell>
          <cell r="D290">
            <v>125900</v>
          </cell>
          <cell r="E290">
            <v>556202</v>
          </cell>
          <cell r="F290">
            <v>227252</v>
          </cell>
          <cell r="G290">
            <v>1033240</v>
          </cell>
          <cell r="H290">
            <v>823161</v>
          </cell>
          <cell r="I290">
            <v>1296134</v>
          </cell>
          <cell r="J290">
            <v>852050</v>
          </cell>
        </row>
        <row r="291">
          <cell r="A291" t="str">
            <v>DEMAIS CARNES E MIUDEZAS</v>
          </cell>
          <cell r="B291" t="str">
            <v>(3º Nível) DEMAIS CARNES E MIUDEZAS</v>
          </cell>
          <cell r="C291">
            <v>21576411</v>
          </cell>
          <cell r="D291">
            <v>8224664</v>
          </cell>
          <cell r="E291">
            <v>26111387</v>
          </cell>
          <cell r="F291">
            <v>11003228</v>
          </cell>
          <cell r="G291">
            <v>11854</v>
          </cell>
          <cell r="H291">
            <v>10776</v>
          </cell>
          <cell r="I291">
            <v>0</v>
          </cell>
          <cell r="J291">
            <v>0</v>
          </cell>
        </row>
        <row r="292">
          <cell r="A292" t="str">
            <v>DEMAIS CEREAIS</v>
          </cell>
          <cell r="B292" t="str">
            <v>(3º Nível) DEMAIS CEREAIS</v>
          </cell>
          <cell r="C292">
            <v>3797</v>
          </cell>
          <cell r="D292">
            <v>575</v>
          </cell>
          <cell r="E292">
            <v>254</v>
          </cell>
          <cell r="F292">
            <v>209</v>
          </cell>
          <cell r="G292">
            <v>206463</v>
          </cell>
          <cell r="H292">
            <v>102600</v>
          </cell>
          <cell r="I292">
            <v>262134</v>
          </cell>
          <cell r="J292">
            <v>104500</v>
          </cell>
        </row>
        <row r="293">
          <cell r="A293" t="str">
            <v>DEMAIS CRUSTÁCEOS E MOLUSCOS</v>
          </cell>
          <cell r="B293" t="str">
            <v>(3º Nível) DEMAIS CRUSTÁCEOS E MOLUSCOS</v>
          </cell>
          <cell r="C293">
            <v>38577</v>
          </cell>
          <cell r="D293">
            <v>1360</v>
          </cell>
          <cell r="E293">
            <v>54039</v>
          </cell>
          <cell r="F293">
            <v>3930</v>
          </cell>
          <cell r="G293">
            <v>4075327</v>
          </cell>
          <cell r="H293">
            <v>1120661</v>
          </cell>
          <cell r="I293">
            <v>3548083</v>
          </cell>
          <cell r="J293">
            <v>941306</v>
          </cell>
        </row>
        <row r="294">
          <cell r="A294" t="str">
            <v>DEMAIS ESPECIARIAS</v>
          </cell>
          <cell r="B294" t="str">
            <v>(3º Nível) DEMAIS ESPECIARIAS</v>
          </cell>
          <cell r="C294">
            <v>166667</v>
          </cell>
          <cell r="D294">
            <v>35964</v>
          </cell>
          <cell r="E294">
            <v>289994</v>
          </cell>
          <cell r="F294">
            <v>26096</v>
          </cell>
          <cell r="G294">
            <v>657604</v>
          </cell>
          <cell r="H294">
            <v>309973</v>
          </cell>
          <cell r="I294">
            <v>578629</v>
          </cell>
          <cell r="J294">
            <v>363232</v>
          </cell>
        </row>
        <row r="295">
          <cell r="A295" t="str">
            <v>DEMAIS FIBRAS E PRODUTOS TÊXTEIS</v>
          </cell>
          <cell r="B295" t="str">
            <v>(3º Nível) DEMAIS FIBRAS E PRODUTOS TÊXTEIS</v>
          </cell>
          <cell r="C295">
            <v>2511365</v>
          </cell>
          <cell r="D295">
            <v>1530265</v>
          </cell>
          <cell r="E295">
            <v>7230376</v>
          </cell>
          <cell r="F295">
            <v>5581055</v>
          </cell>
          <cell r="G295">
            <v>1652649</v>
          </cell>
          <cell r="H295">
            <v>1557563</v>
          </cell>
          <cell r="I295">
            <v>1882169</v>
          </cell>
          <cell r="J295">
            <v>1654258</v>
          </cell>
        </row>
        <row r="296">
          <cell r="A296" t="str">
            <v>DEMAIS GORDURAS LÁCTEAS</v>
          </cell>
          <cell r="B296" t="str">
            <v>(3º Nível) DEMAIS GORDURAS LÁCTEAS</v>
          </cell>
          <cell r="C296">
            <v>0</v>
          </cell>
          <cell r="D296">
            <v>0</v>
          </cell>
          <cell r="E296">
            <v>568</v>
          </cell>
          <cell r="F296">
            <v>94</v>
          </cell>
          <cell r="G296">
            <v>1414242</v>
          </cell>
          <cell r="H296">
            <v>200760</v>
          </cell>
          <cell r="I296">
            <v>1543381</v>
          </cell>
          <cell r="J296">
            <v>276560</v>
          </cell>
        </row>
        <row r="297">
          <cell r="A297" t="str">
            <v>DEMAIS MADEIRAS E MANUFATURAS DE MADEIRAS</v>
          </cell>
          <cell r="B297" t="str">
            <v>(3º Nível) DEMAIS MADEIRAS E MANUFATURAS DE MADEIRAS</v>
          </cell>
          <cell r="C297">
            <v>10544881</v>
          </cell>
          <cell r="D297">
            <v>16840030</v>
          </cell>
          <cell r="E297">
            <v>16584212</v>
          </cell>
          <cell r="F297">
            <v>30971696</v>
          </cell>
          <cell r="G297">
            <v>3682349</v>
          </cell>
          <cell r="H297">
            <v>2767531</v>
          </cell>
          <cell r="I297">
            <v>5589100</v>
          </cell>
          <cell r="J297">
            <v>6817937</v>
          </cell>
        </row>
        <row r="298">
          <cell r="A298" t="str">
            <v>DEMAIS NOZES E CASTANHAS</v>
          </cell>
          <cell r="B298" t="str">
            <v>(3º Nível) DEMAIS NOZES E CASTANHAS</v>
          </cell>
          <cell r="C298">
            <v>1192198</v>
          </cell>
          <cell r="D298">
            <v>203550</v>
          </cell>
          <cell r="E298">
            <v>1017592</v>
          </cell>
          <cell r="F298">
            <v>205650</v>
          </cell>
          <cell r="G298">
            <v>996742</v>
          </cell>
          <cell r="H298">
            <v>111381</v>
          </cell>
          <cell r="I298">
            <v>22267</v>
          </cell>
          <cell r="J298">
            <v>500</v>
          </cell>
        </row>
        <row r="299">
          <cell r="A299" t="str">
            <v>DEMAIS OLEOS DE SOJA</v>
          </cell>
          <cell r="B299" t="str">
            <v>(3º Nível) DEMAIS OLEOS DE SOJA</v>
          </cell>
          <cell r="C299">
            <v>0</v>
          </cell>
          <cell r="D299">
            <v>0</v>
          </cell>
          <cell r="E299">
            <v>947</v>
          </cell>
          <cell r="F299">
            <v>225</v>
          </cell>
          <cell r="G299">
            <v>13237</v>
          </cell>
          <cell r="H299">
            <v>2150</v>
          </cell>
          <cell r="I299">
            <v>0</v>
          </cell>
          <cell r="J299">
            <v>0</v>
          </cell>
        </row>
        <row r="300">
          <cell r="A300" t="str">
            <v>DEMAIS OLEOS ESSENCIAIS</v>
          </cell>
          <cell r="B300" t="str">
            <v>(3º Nível) DEMAIS OLEOS ESSENCIAIS</v>
          </cell>
          <cell r="C300">
            <v>9586415</v>
          </cell>
          <cell r="D300">
            <v>1213948</v>
          </cell>
          <cell r="E300">
            <v>12585633</v>
          </cell>
          <cell r="F300">
            <v>2557925</v>
          </cell>
          <cell r="G300">
            <v>6032744</v>
          </cell>
          <cell r="H300">
            <v>152410</v>
          </cell>
          <cell r="I300">
            <v>5763580</v>
          </cell>
          <cell r="J300">
            <v>131644</v>
          </cell>
        </row>
        <row r="301">
          <cell r="A301" t="str">
            <v>DEMAIS OLEOS VEGETAIS</v>
          </cell>
          <cell r="B301" t="str">
            <v>(3º Nível) DEMAIS OLEOS VEGETAIS</v>
          </cell>
          <cell r="C301">
            <v>10885506</v>
          </cell>
          <cell r="D301">
            <v>21725585</v>
          </cell>
          <cell r="E301">
            <v>9339943</v>
          </cell>
          <cell r="F301">
            <v>30818246</v>
          </cell>
          <cell r="G301">
            <v>11922687</v>
          </cell>
          <cell r="H301">
            <v>4779277</v>
          </cell>
          <cell r="I301">
            <v>12271166</v>
          </cell>
          <cell r="J301">
            <v>5353692</v>
          </cell>
        </row>
        <row r="302">
          <cell r="A302" t="str">
            <v>DEMAIS PEIXES</v>
          </cell>
          <cell r="B302" t="str">
            <v>(3º Nível) DEMAIS PEIXES</v>
          </cell>
          <cell r="C302">
            <v>0</v>
          </cell>
          <cell r="D302">
            <v>0</v>
          </cell>
          <cell r="E302">
            <v>37578</v>
          </cell>
          <cell r="F302">
            <v>6722</v>
          </cell>
          <cell r="G302">
            <v>521477</v>
          </cell>
          <cell r="H302">
            <v>71875</v>
          </cell>
          <cell r="I302">
            <v>464031</v>
          </cell>
          <cell r="J302">
            <v>55656</v>
          </cell>
        </row>
        <row r="303">
          <cell r="A303" t="str">
            <v>DEMAIS PREPARAÇÕES DE CARNES</v>
          </cell>
          <cell r="B303" t="str">
            <v>(3º Nível) DEMAIS PREPARAÇÕES DE CARNES</v>
          </cell>
          <cell r="C303">
            <v>6767829</v>
          </cell>
          <cell r="D303">
            <v>5828782</v>
          </cell>
          <cell r="E303">
            <v>9520490</v>
          </cell>
          <cell r="F303">
            <v>8875427</v>
          </cell>
          <cell r="G303">
            <v>406589</v>
          </cell>
          <cell r="H303">
            <v>59147</v>
          </cell>
          <cell r="I303">
            <v>437177</v>
          </cell>
          <cell r="J303">
            <v>60503</v>
          </cell>
        </row>
        <row r="304">
          <cell r="A304" t="str">
            <v>DEMAIS PRODUTOS DA INDÚSTRIA QUÍMICA , DE ORIGEM VEGETAL</v>
          </cell>
          <cell r="B304" t="str">
            <v>(3º Nível) DEMAIS PRODUTOS DA INDÚSTRIA QUÍMICA , DE ORIGEM VEGETAL</v>
          </cell>
          <cell r="C304">
            <v>34504</v>
          </cell>
          <cell r="D304">
            <v>20394</v>
          </cell>
          <cell r="E304">
            <v>30623</v>
          </cell>
          <cell r="F304">
            <v>14002</v>
          </cell>
          <cell r="G304">
            <v>447828</v>
          </cell>
          <cell r="H304">
            <v>168741</v>
          </cell>
          <cell r="I304">
            <v>466457</v>
          </cell>
          <cell r="J304">
            <v>189012</v>
          </cell>
        </row>
        <row r="305">
          <cell r="A305" t="str">
            <v>DEMAIS PRODUTOS DE COURO</v>
          </cell>
          <cell r="B305" t="str">
            <v>(3º Nível) DEMAIS PRODUTOS DE COURO</v>
          </cell>
          <cell r="C305">
            <v>1610704</v>
          </cell>
          <cell r="D305">
            <v>138771</v>
          </cell>
          <cell r="E305">
            <v>1812165</v>
          </cell>
          <cell r="F305">
            <v>101731</v>
          </cell>
          <cell r="G305">
            <v>3584104</v>
          </cell>
          <cell r="H305">
            <v>45652</v>
          </cell>
          <cell r="I305">
            <v>4960891</v>
          </cell>
          <cell r="J305">
            <v>64299</v>
          </cell>
        </row>
        <row r="306">
          <cell r="A306" t="str">
            <v>DEMAIS PRODUTOS E SUBPRODUTOS DA INDÚSTRIA DE MOAGEM</v>
          </cell>
          <cell r="B306" t="str">
            <v>(3º Nível) DEMAIS PRODUTOS E SUBPRODUTOS DA INDÚSTRIA DE MOAGEM</v>
          </cell>
          <cell r="C306">
            <v>472096</v>
          </cell>
          <cell r="D306">
            <v>1018923</v>
          </cell>
          <cell r="E306">
            <v>1132027</v>
          </cell>
          <cell r="F306">
            <v>2826503</v>
          </cell>
          <cell r="G306">
            <v>275833</v>
          </cell>
          <cell r="H306">
            <v>136933</v>
          </cell>
          <cell r="I306">
            <v>226345</v>
          </cell>
          <cell r="J306">
            <v>96857</v>
          </cell>
        </row>
        <row r="307">
          <cell r="A307" t="str">
            <v>DEMAIS PRODUTOS HORTÍCOLAS CONGELADOS</v>
          </cell>
          <cell r="B307" t="str">
            <v>(3º Nível) DEMAIS PRODUTOS HORTÍCOLAS CONGELADOS</v>
          </cell>
          <cell r="C307">
            <v>0</v>
          </cell>
          <cell r="D307">
            <v>0</v>
          </cell>
          <cell r="E307">
            <v>24778</v>
          </cell>
          <cell r="F307">
            <v>10809</v>
          </cell>
          <cell r="G307">
            <v>1046921</v>
          </cell>
          <cell r="H307">
            <v>916090</v>
          </cell>
          <cell r="I307">
            <v>1355289</v>
          </cell>
          <cell r="J307">
            <v>1204478</v>
          </cell>
        </row>
        <row r="308">
          <cell r="A308" t="str">
            <v>DEMAIS PRODUTOS HORTÍCOLAS, LEGUMINOSAS, RAÍZES E TUBÉRCULOS</v>
          </cell>
          <cell r="B308" t="str">
            <v>(3º Nível) DEMAIS PRODUTOS HORTÍCOLAS, LEGUMINOSAS, RAÍZES E TUBÉRCULOS</v>
          </cell>
          <cell r="C308">
            <v>0</v>
          </cell>
          <cell r="D308">
            <v>0</v>
          </cell>
          <cell r="E308">
            <v>239</v>
          </cell>
          <cell r="F308">
            <v>259</v>
          </cell>
        </row>
        <row r="309">
          <cell r="A309" t="str">
            <v>DEMAIS PRODUTOS HORTÍCOLAS, LEGUMINOSAS, RAÍZES E TUBÉRCULOS FRESCOS</v>
          </cell>
          <cell r="B309" t="str">
            <v>(3º Nível) DEMAIS PRODUTOS HORTÍCOLAS, LEGUMINOSAS, RAÍZES E TUBÉRCULOS FRESCOS</v>
          </cell>
          <cell r="C309">
            <v>656073</v>
          </cell>
          <cell r="D309">
            <v>1270246</v>
          </cell>
          <cell r="E309">
            <v>802550</v>
          </cell>
          <cell r="F309">
            <v>1749073</v>
          </cell>
          <cell r="G309">
            <v>7344</v>
          </cell>
          <cell r="H309">
            <v>16524</v>
          </cell>
          <cell r="I309">
            <v>2903</v>
          </cell>
          <cell r="J309">
            <v>645</v>
          </cell>
        </row>
        <row r="310">
          <cell r="A310" t="str">
            <v>DEMAIS PRODUTOS HORTÍCOLAS, LEGUMINOSAS, RAÍZES E TUBÉRCULOS PREPARADOS OU CONSERVADOS</v>
          </cell>
          <cell r="B310" t="str">
            <v>(3º Nível) DEMAIS PRODUTOS HORTÍCOLAS, LEGUMINOSAS, RAÍZES E TUBÉRCULOS PREPARADOS OU CONSERVADOS</v>
          </cell>
          <cell r="C310">
            <v>1779815</v>
          </cell>
          <cell r="D310">
            <v>1634102</v>
          </cell>
          <cell r="E310">
            <v>1413659</v>
          </cell>
          <cell r="F310">
            <v>1261896</v>
          </cell>
          <cell r="G310">
            <v>2266914</v>
          </cell>
          <cell r="H310">
            <v>1478243</v>
          </cell>
          <cell r="I310">
            <v>2678795</v>
          </cell>
          <cell r="J310">
            <v>3518139</v>
          </cell>
        </row>
        <row r="311">
          <cell r="A311" t="str">
            <v>DEMAIS PRODUTOS HORTÍCOLAS, LEGUMINOSAS, RAÍZES E TUBÉRCULOS SECOS</v>
          </cell>
          <cell r="B311" t="str">
            <v>(3º Nível) DEMAIS PRODUTOS HORTÍCOLAS, LEGUMINOSAS, RAÍZES E TUBÉRCULOS SECOS</v>
          </cell>
          <cell r="C311">
            <v>0</v>
          </cell>
          <cell r="D311">
            <v>0</v>
          </cell>
          <cell r="E311">
            <v>8701</v>
          </cell>
          <cell r="F311">
            <v>4008</v>
          </cell>
          <cell r="G311">
            <v>1678850</v>
          </cell>
          <cell r="H311">
            <v>699192</v>
          </cell>
          <cell r="I311">
            <v>2991726</v>
          </cell>
          <cell r="J311">
            <v>1422402</v>
          </cell>
        </row>
        <row r="312">
          <cell r="A312" t="str">
            <v>DEMAIS SEMENTES</v>
          </cell>
          <cell r="B312" t="str">
            <v>(3º Nível) DEMAIS SEMENTES</v>
          </cell>
          <cell r="C312">
            <v>2786006</v>
          </cell>
          <cell r="D312">
            <v>473860</v>
          </cell>
          <cell r="E312">
            <v>3198474</v>
          </cell>
          <cell r="F312">
            <v>588567</v>
          </cell>
          <cell r="G312">
            <v>1885011</v>
          </cell>
          <cell r="H312">
            <v>57372</v>
          </cell>
          <cell r="I312">
            <v>999212</v>
          </cell>
          <cell r="J312">
            <v>126912</v>
          </cell>
        </row>
        <row r="313">
          <cell r="A313" t="str">
            <v>DEMAIS SUCOS DE FRUTA</v>
          </cell>
          <cell r="B313" t="str">
            <v>(3º Nível) DEMAIS SUCOS DE FRUTA</v>
          </cell>
          <cell r="C313">
            <v>8404745</v>
          </cell>
          <cell r="D313">
            <v>4983622</v>
          </cell>
          <cell r="E313">
            <v>12574382</v>
          </cell>
          <cell r="F313">
            <v>6126932</v>
          </cell>
          <cell r="G313">
            <v>1121376</v>
          </cell>
          <cell r="H313">
            <v>369975</v>
          </cell>
          <cell r="I313">
            <v>1466856</v>
          </cell>
          <cell r="J313">
            <v>442340</v>
          </cell>
        </row>
        <row r="314">
          <cell r="A314" t="str">
            <v>DESPERDÍCIOS DE CACAU</v>
          </cell>
          <cell r="B314" t="str">
            <v>(3º Nível) DESPERDÍCIOS DE CACAU</v>
          </cell>
          <cell r="G314">
            <v>33979</v>
          </cell>
          <cell r="H314">
            <v>156540</v>
          </cell>
          <cell r="I314">
            <v>38759</v>
          </cell>
          <cell r="J314">
            <v>216890</v>
          </cell>
        </row>
        <row r="315">
          <cell r="A315" t="str">
            <v>DESPERDÍCIOS DE COUROS/PELES</v>
          </cell>
          <cell r="B315" t="str">
            <v>(3º Nível) DESPERDÍCIOS DE COUROS/PELES</v>
          </cell>
          <cell r="C315">
            <v>1385</v>
          </cell>
          <cell r="D315">
            <v>2025</v>
          </cell>
          <cell r="E315">
            <v>25488</v>
          </cell>
          <cell r="F315">
            <v>13536</v>
          </cell>
        </row>
        <row r="316">
          <cell r="A316" t="str">
            <v>DESPERDÍCIOS DE FUMO</v>
          </cell>
          <cell r="B316" t="str">
            <v>(3º Nível) DESPERDÍCIOS DE FUMO</v>
          </cell>
          <cell r="C316">
            <v>2183932</v>
          </cell>
          <cell r="D316">
            <v>4419005</v>
          </cell>
          <cell r="E316">
            <v>5089696</v>
          </cell>
          <cell r="F316">
            <v>10859444</v>
          </cell>
          <cell r="G316">
            <v>13848</v>
          </cell>
          <cell r="H316">
            <v>56350</v>
          </cell>
          <cell r="I316">
            <v>0</v>
          </cell>
          <cell r="J316">
            <v>0</v>
          </cell>
        </row>
        <row r="317">
          <cell r="A317" t="str">
            <v>DOCE DE LEITE</v>
          </cell>
          <cell r="B317" t="str">
            <v>(3º Nível) DOCE DE LEITE</v>
          </cell>
          <cell r="C317">
            <v>60411</v>
          </cell>
          <cell r="D317">
            <v>21888</v>
          </cell>
          <cell r="E317">
            <v>44796</v>
          </cell>
          <cell r="F317">
            <v>17576</v>
          </cell>
          <cell r="G317">
            <v>115236</v>
          </cell>
          <cell r="H317">
            <v>42450</v>
          </cell>
          <cell r="I317">
            <v>158775</v>
          </cell>
          <cell r="J317">
            <v>59607</v>
          </cell>
        </row>
        <row r="318">
          <cell r="A318" t="str">
            <v>ENZIMAS E SEUS CONCENTRADOS</v>
          </cell>
          <cell r="B318" t="str">
            <v>(3º Nível) ENZIMAS E SEUS CONCENTRADOS</v>
          </cell>
          <cell r="C318">
            <v>3358926</v>
          </cell>
          <cell r="D318">
            <v>341387</v>
          </cell>
          <cell r="E318">
            <v>3433533</v>
          </cell>
          <cell r="F318">
            <v>447049</v>
          </cell>
          <cell r="G318">
            <v>11683691</v>
          </cell>
          <cell r="H318">
            <v>1333835</v>
          </cell>
          <cell r="I318">
            <v>10964025</v>
          </cell>
          <cell r="J318">
            <v>1322804</v>
          </cell>
        </row>
        <row r="319">
          <cell r="A319" t="str">
            <v>ERVILHAS</v>
          </cell>
          <cell r="B319" t="str">
            <v>(3º Nível) ERVILHAS</v>
          </cell>
          <cell r="C319">
            <v>0</v>
          </cell>
          <cell r="D319">
            <v>0</v>
          </cell>
          <cell r="E319">
            <v>1220</v>
          </cell>
          <cell r="F319">
            <v>437</v>
          </cell>
        </row>
        <row r="320">
          <cell r="A320" t="str">
            <v>ERVILHAS CONGELADAS</v>
          </cell>
          <cell r="B320" t="str">
            <v>(3º Nível) ERVILHAS CONGELADAS</v>
          </cell>
          <cell r="C320">
            <v>0</v>
          </cell>
          <cell r="D320">
            <v>0</v>
          </cell>
          <cell r="E320">
            <v>3425</v>
          </cell>
          <cell r="F320">
            <v>1720</v>
          </cell>
          <cell r="G320">
            <v>812255</v>
          </cell>
          <cell r="H320">
            <v>752752</v>
          </cell>
          <cell r="I320">
            <v>744991</v>
          </cell>
          <cell r="J320">
            <v>714114</v>
          </cell>
        </row>
        <row r="321">
          <cell r="A321" t="str">
            <v>ERVILHAS PREPARADAS OU CONSERVADAS</v>
          </cell>
          <cell r="B321" t="str">
            <v>(3º Nível) ERVILHAS PREPARADAS OU CONSERVADAS</v>
          </cell>
          <cell r="C321">
            <v>351548</v>
          </cell>
          <cell r="D321">
            <v>432781</v>
          </cell>
          <cell r="E321">
            <v>423172</v>
          </cell>
          <cell r="F321">
            <v>610539</v>
          </cell>
          <cell r="G321">
            <v>10996</v>
          </cell>
          <cell r="H321">
            <v>8389</v>
          </cell>
          <cell r="I321">
            <v>18171</v>
          </cell>
          <cell r="J321">
            <v>12660</v>
          </cell>
        </row>
        <row r="322">
          <cell r="A322" t="str">
            <v>ERVILHAS SECAS</v>
          </cell>
          <cell r="B322" t="str">
            <v>(3º Nível) ERVILHAS SECAS</v>
          </cell>
          <cell r="C322">
            <v>0</v>
          </cell>
          <cell r="D322">
            <v>0</v>
          </cell>
          <cell r="E322">
            <v>2228</v>
          </cell>
          <cell r="F322">
            <v>414</v>
          </cell>
          <cell r="G322">
            <v>1225155</v>
          </cell>
          <cell r="H322">
            <v>3258707</v>
          </cell>
          <cell r="I322">
            <v>1760918</v>
          </cell>
          <cell r="J322">
            <v>3767369</v>
          </cell>
        </row>
        <row r="323">
          <cell r="A323" t="str">
            <v>ESPINAFRES CONGELADOS</v>
          </cell>
          <cell r="B323" t="str">
            <v>(3º Nível) ESPINAFRES CONGELADOS</v>
          </cell>
          <cell r="C323">
            <v>0</v>
          </cell>
          <cell r="D323">
            <v>0</v>
          </cell>
          <cell r="E323">
            <v>4572</v>
          </cell>
          <cell r="F323">
            <v>1964</v>
          </cell>
          <cell r="G323">
            <v>83743</v>
          </cell>
          <cell r="H323">
            <v>83192</v>
          </cell>
          <cell r="I323">
            <v>90625</v>
          </cell>
          <cell r="J323">
            <v>108954</v>
          </cell>
        </row>
        <row r="324">
          <cell r="A324" t="str">
            <v>ESSÊNCIAS DERIVADAS DE MADEIRA</v>
          </cell>
          <cell r="B324" t="str">
            <v>(3º Nível) ESSÊNCIAS DERIVADAS DE MADEIRA</v>
          </cell>
          <cell r="C324">
            <v>4089135</v>
          </cell>
          <cell r="D324">
            <v>1346623</v>
          </cell>
          <cell r="E324">
            <v>13891195</v>
          </cell>
          <cell r="F324">
            <v>3255430</v>
          </cell>
          <cell r="G324">
            <v>87227</v>
          </cell>
          <cell r="H324">
            <v>30856</v>
          </cell>
          <cell r="I324">
            <v>209363</v>
          </cell>
          <cell r="J324">
            <v>41285</v>
          </cell>
        </row>
        <row r="325">
          <cell r="A325" t="str">
            <v>EXTRATO DE MALTE</v>
          </cell>
          <cell r="B325" t="str">
            <v>(3º Nível) EXTRATO DE MALTE</v>
          </cell>
          <cell r="C325">
            <v>91267</v>
          </cell>
          <cell r="D325">
            <v>43005</v>
          </cell>
          <cell r="E325">
            <v>153523</v>
          </cell>
          <cell r="F325">
            <v>103132</v>
          </cell>
          <cell r="G325">
            <v>2141</v>
          </cell>
          <cell r="H325">
            <v>630</v>
          </cell>
          <cell r="I325">
            <v>94565</v>
          </cell>
          <cell r="J325">
            <v>29629</v>
          </cell>
        </row>
        <row r="326">
          <cell r="A326" t="str">
            <v>EXTRATOS TANANTES DE ORIGEM VEGETAL, TANINOS E SEUS DERIVADOS</v>
          </cell>
          <cell r="B326" t="str">
            <v>(3º Nível) EXTRATOS TANANTES DE ORIGEM VEGETAL, TANINOS E SEUS DERIVADOS</v>
          </cell>
          <cell r="C326">
            <v>3050234</v>
          </cell>
          <cell r="D326">
            <v>1744489</v>
          </cell>
          <cell r="E326">
            <v>4883647</v>
          </cell>
          <cell r="F326">
            <v>2848396</v>
          </cell>
          <cell r="G326">
            <v>45528</v>
          </cell>
          <cell r="H326">
            <v>24351</v>
          </cell>
          <cell r="I326">
            <v>635791</v>
          </cell>
          <cell r="J326">
            <v>178601</v>
          </cell>
        </row>
        <row r="327">
          <cell r="A327" t="str">
            <v>EXTRATOS, ESSÊNCIAS E CONCENTRADOS DE CAFÉ</v>
          </cell>
          <cell r="B327" t="str">
            <v>(3º Nível) EXTRATOS, ESSÊNCIAS E CONCENTRADOS DE CAFÉ</v>
          </cell>
          <cell r="C327">
            <v>5266288</v>
          </cell>
          <cell r="D327">
            <v>974874</v>
          </cell>
          <cell r="E327">
            <v>5262601</v>
          </cell>
          <cell r="F327">
            <v>1101661</v>
          </cell>
          <cell r="G327">
            <v>76265</v>
          </cell>
          <cell r="H327">
            <v>14194</v>
          </cell>
          <cell r="I327">
            <v>634506</v>
          </cell>
          <cell r="J327">
            <v>37413</v>
          </cell>
        </row>
        <row r="328">
          <cell r="A328" t="str">
            <v>EXTRATOS, ESSÊNCIAS E PREPARAÇÕES DE CHÁS E MATE</v>
          </cell>
          <cell r="B328" t="str">
            <v>(3º Nível) EXTRATOS, ESSÊNCIAS E PREPARAÇÕES DE CHÁS E MATE</v>
          </cell>
          <cell r="C328">
            <v>20062</v>
          </cell>
          <cell r="D328">
            <v>1682</v>
          </cell>
          <cell r="E328">
            <v>101959</v>
          </cell>
          <cell r="F328">
            <v>10793</v>
          </cell>
          <cell r="G328">
            <v>757422</v>
          </cell>
          <cell r="H328">
            <v>52936</v>
          </cell>
          <cell r="I328">
            <v>204215</v>
          </cell>
          <cell r="J328">
            <v>14187</v>
          </cell>
        </row>
        <row r="329">
          <cell r="A329" t="str">
            <v>FARELO DE SOJA</v>
          </cell>
          <cell r="B329" t="str">
            <v>(3º Nível) FARELO DE SOJA</v>
          </cell>
          <cell r="C329">
            <v>709958553</v>
          </cell>
          <cell r="D329">
            <v>1652918130</v>
          </cell>
          <cell r="E329">
            <v>585924073</v>
          </cell>
          <cell r="F329">
            <v>1648007401</v>
          </cell>
          <cell r="G329">
            <v>84916</v>
          </cell>
          <cell r="H329">
            <v>69363</v>
          </cell>
          <cell r="I329">
            <v>72616</v>
          </cell>
          <cell r="J329">
            <v>18130</v>
          </cell>
        </row>
        <row r="330">
          <cell r="A330" t="str">
            <v>FARELO, SÊMEAS E OUTROS RESÍDUOS  DE TRIGO</v>
          </cell>
          <cell r="B330" t="str">
            <v>(3º Nível) FARELO, SÊMEAS E OUTROS RESÍDUOS  DE TRIGO</v>
          </cell>
          <cell r="C330">
            <v>0</v>
          </cell>
          <cell r="D330">
            <v>0</v>
          </cell>
          <cell r="E330">
            <v>507</v>
          </cell>
          <cell r="F330">
            <v>2400</v>
          </cell>
          <cell r="G330">
            <v>15373</v>
          </cell>
          <cell r="H330">
            <v>9500</v>
          </cell>
          <cell r="I330">
            <v>38436</v>
          </cell>
          <cell r="J330">
            <v>16331</v>
          </cell>
        </row>
        <row r="331">
          <cell r="A331" t="str">
            <v>FARELOS DE OLEAGINOSAS</v>
          </cell>
          <cell r="B331" t="str">
            <v>(3º Nível) FARELOS DE OLEAGINOSAS</v>
          </cell>
          <cell r="C331">
            <v>96815</v>
          </cell>
          <cell r="D331">
            <v>334434</v>
          </cell>
          <cell r="E331">
            <v>324124</v>
          </cell>
          <cell r="F331">
            <v>607315</v>
          </cell>
          <cell r="G331">
            <v>24779</v>
          </cell>
          <cell r="H331">
            <v>19432</v>
          </cell>
          <cell r="I331">
            <v>164782</v>
          </cell>
          <cell r="J331">
            <v>95500</v>
          </cell>
        </row>
        <row r="332">
          <cell r="A332" t="str">
            <v>FARINHA DE BATATA</v>
          </cell>
          <cell r="B332" t="str">
            <v>(3º Nível) FARINHA DE BATATA</v>
          </cell>
          <cell r="C332">
            <v>130</v>
          </cell>
          <cell r="D332">
            <v>30</v>
          </cell>
          <cell r="E332">
            <v>495</v>
          </cell>
          <cell r="F332">
            <v>61</v>
          </cell>
          <cell r="G332">
            <v>637531</v>
          </cell>
          <cell r="H332">
            <v>495600</v>
          </cell>
          <cell r="I332">
            <v>915293</v>
          </cell>
          <cell r="J332">
            <v>557431</v>
          </cell>
        </row>
        <row r="333">
          <cell r="A333" t="str">
            <v>FARINHA DE MILHO</v>
          </cell>
          <cell r="B333" t="str">
            <v>(3º Nível) FARINHA DE MILHO</v>
          </cell>
          <cell r="C333">
            <v>2540563</v>
          </cell>
          <cell r="D333">
            <v>7878683</v>
          </cell>
          <cell r="E333">
            <v>3672137</v>
          </cell>
          <cell r="F333">
            <v>12712449</v>
          </cell>
          <cell r="G333">
            <v>3134</v>
          </cell>
          <cell r="H333">
            <v>1305</v>
          </cell>
          <cell r="I333">
            <v>22689</v>
          </cell>
          <cell r="J333">
            <v>23700</v>
          </cell>
        </row>
        <row r="334">
          <cell r="A334" t="str">
            <v>FARINHA DE TRIGO</v>
          </cell>
          <cell r="B334" t="str">
            <v>(3º Nível) FARINHA DE TRIGO</v>
          </cell>
          <cell r="C334">
            <v>477168</v>
          </cell>
          <cell r="D334">
            <v>877343</v>
          </cell>
          <cell r="E334">
            <v>686812</v>
          </cell>
          <cell r="F334">
            <v>1023051</v>
          </cell>
          <cell r="G334">
            <v>10663863</v>
          </cell>
          <cell r="H334">
            <v>30270601</v>
          </cell>
          <cell r="I334">
            <v>10713077</v>
          </cell>
          <cell r="J334">
            <v>31866863</v>
          </cell>
        </row>
        <row r="335">
          <cell r="A335" t="str">
            <v>FARINHAS DE CARNE, EXTRATOS E MIUDEZAS</v>
          </cell>
          <cell r="B335" t="str">
            <v>(3º Nível) FARINHAS DE CARNE, EXTRATOS E MIUDEZAS</v>
          </cell>
          <cell r="C335">
            <v>7255938</v>
          </cell>
          <cell r="D335">
            <v>11014932</v>
          </cell>
          <cell r="E335">
            <v>12262251</v>
          </cell>
          <cell r="F335">
            <v>18092165</v>
          </cell>
          <cell r="G335">
            <v>846310</v>
          </cell>
          <cell r="H335">
            <v>403700</v>
          </cell>
          <cell r="I335">
            <v>622270</v>
          </cell>
          <cell r="J335">
            <v>402556</v>
          </cell>
        </row>
        <row r="336">
          <cell r="A336" t="str">
            <v>FÉCULA DE BATATA</v>
          </cell>
          <cell r="B336" t="str">
            <v>(3º Nível) FÉCULA DE BATATA</v>
          </cell>
          <cell r="G336">
            <v>143998</v>
          </cell>
          <cell r="H336">
            <v>198000</v>
          </cell>
          <cell r="I336">
            <v>288109</v>
          </cell>
          <cell r="J336">
            <v>273745</v>
          </cell>
        </row>
        <row r="337">
          <cell r="A337" t="str">
            <v>FÉCULA DE MANDIOCA</v>
          </cell>
          <cell r="B337" t="str">
            <v>(3º Nível) FÉCULA DE MANDIOCA</v>
          </cell>
          <cell r="C337">
            <v>266379</v>
          </cell>
          <cell r="D337">
            <v>260780</v>
          </cell>
          <cell r="E337">
            <v>585850</v>
          </cell>
          <cell r="F337">
            <v>741470</v>
          </cell>
          <cell r="G337">
            <v>12608</v>
          </cell>
          <cell r="H337">
            <v>8882</v>
          </cell>
          <cell r="I337">
            <v>14907</v>
          </cell>
          <cell r="J337">
            <v>4491</v>
          </cell>
        </row>
        <row r="338">
          <cell r="A338" t="str">
            <v>FEIJÃO</v>
          </cell>
          <cell r="B338" t="str">
            <v>(3º Nível) FEIJÃO</v>
          </cell>
          <cell r="C338">
            <v>0</v>
          </cell>
          <cell r="D338">
            <v>0</v>
          </cell>
          <cell r="E338">
            <v>1866</v>
          </cell>
          <cell r="F338">
            <v>791</v>
          </cell>
        </row>
        <row r="339">
          <cell r="A339" t="str">
            <v>FEIJÕES PREPARADOS OU CONSERVADOS</v>
          </cell>
          <cell r="B339" t="str">
            <v>(3º Nível) FEIJÕES PREPARADOS OU CONSERVADOS</v>
          </cell>
          <cell r="C339">
            <v>12362</v>
          </cell>
          <cell r="D339">
            <v>13368</v>
          </cell>
          <cell r="E339">
            <v>25984</v>
          </cell>
          <cell r="F339">
            <v>32405</v>
          </cell>
          <cell r="G339">
            <v>1978</v>
          </cell>
          <cell r="H339">
            <v>1462</v>
          </cell>
          <cell r="I339">
            <v>5137</v>
          </cell>
          <cell r="J339">
            <v>4141</v>
          </cell>
        </row>
        <row r="340">
          <cell r="A340" t="str">
            <v>FEIJÕES SECOS</v>
          </cell>
          <cell r="B340" t="str">
            <v>(3º Nível) FEIJÕES SECOS</v>
          </cell>
          <cell r="C340">
            <v>1876411</v>
          </cell>
          <cell r="D340">
            <v>3245987</v>
          </cell>
          <cell r="E340">
            <v>4649422</v>
          </cell>
          <cell r="F340">
            <v>9712704</v>
          </cell>
          <cell r="G340">
            <v>2441294</v>
          </cell>
          <cell r="H340">
            <v>3871140</v>
          </cell>
          <cell r="I340">
            <v>1759392</v>
          </cell>
          <cell r="J340">
            <v>2375630</v>
          </cell>
        </row>
        <row r="341">
          <cell r="A341" t="str">
            <v>FIAPOS E DESPERDÍCIOS DE ALGODÃO</v>
          </cell>
          <cell r="B341" t="str">
            <v>(3º Nível) FIAPOS E DESPERDÍCIOS DE ALGODÃO</v>
          </cell>
          <cell r="C341">
            <v>56723</v>
          </cell>
          <cell r="D341">
            <v>153623</v>
          </cell>
          <cell r="E341">
            <v>47186</v>
          </cell>
          <cell r="F341">
            <v>28907</v>
          </cell>
          <cell r="G341">
            <v>368703</v>
          </cell>
          <cell r="H341">
            <v>964187</v>
          </cell>
          <cell r="I341">
            <v>359905</v>
          </cell>
          <cell r="J341">
            <v>648969</v>
          </cell>
        </row>
        <row r="342">
          <cell r="A342" t="str">
            <v>FIAPOS E DESPERDÍCIOS DE LÃ OU PELOS FINOS</v>
          </cell>
          <cell r="B342" t="str">
            <v>(3º Nível) FIAPOS E DESPERDÍCIOS DE LÃ OU PELOS FINOS</v>
          </cell>
          <cell r="C342">
            <v>28265</v>
          </cell>
          <cell r="D342">
            <v>9316</v>
          </cell>
          <cell r="E342">
            <v>0</v>
          </cell>
          <cell r="F342">
            <v>0</v>
          </cell>
          <cell r="G342">
            <v>72238</v>
          </cell>
          <cell r="H342">
            <v>16547</v>
          </cell>
          <cell r="I342">
            <v>119820</v>
          </cell>
          <cell r="J342">
            <v>41751</v>
          </cell>
        </row>
        <row r="343">
          <cell r="A343" t="str">
            <v>FIGOS FRESCOS</v>
          </cell>
          <cell r="B343" t="str">
            <v>(3º Nível) FIGOS FRESCOS</v>
          </cell>
          <cell r="C343">
            <v>536665</v>
          </cell>
          <cell r="D343">
            <v>127705</v>
          </cell>
          <cell r="E343">
            <v>508464</v>
          </cell>
          <cell r="F343">
            <v>132537</v>
          </cell>
        </row>
        <row r="344">
          <cell r="A344" t="str">
            <v>FIGOS SECOS</v>
          </cell>
          <cell r="B344" t="str">
            <v>(3º Nível) FIGOS SECOS</v>
          </cell>
          <cell r="C344">
            <v>0</v>
          </cell>
          <cell r="D344">
            <v>0</v>
          </cell>
          <cell r="E344">
            <v>45</v>
          </cell>
          <cell r="F344">
            <v>22</v>
          </cell>
          <cell r="G344">
            <v>110188</v>
          </cell>
          <cell r="H344">
            <v>23000</v>
          </cell>
          <cell r="I344">
            <v>19524</v>
          </cell>
          <cell r="J344">
            <v>5000</v>
          </cell>
        </row>
        <row r="345">
          <cell r="A345" t="str">
            <v>FILES DE PARGOS, CONGELADOS</v>
          </cell>
          <cell r="B345" t="str">
            <v>(3º Nível) FILES DE PARGOS, CONGELADOS</v>
          </cell>
          <cell r="C345">
            <v>0</v>
          </cell>
          <cell r="D345">
            <v>0</v>
          </cell>
          <cell r="E345">
            <v>1496</v>
          </cell>
          <cell r="F345">
            <v>238</v>
          </cell>
        </row>
        <row r="346">
          <cell r="A346" t="str">
            <v>FILES DE TILÁPIA, CONGELADOS</v>
          </cell>
          <cell r="B346" t="str">
            <v>(3º Nível) FILES DE TILÁPIA, CONGELADOS</v>
          </cell>
          <cell r="C346">
            <v>221</v>
          </cell>
          <cell r="D346">
            <v>65</v>
          </cell>
          <cell r="E346">
            <v>40645</v>
          </cell>
          <cell r="F346">
            <v>21948</v>
          </cell>
        </row>
        <row r="347">
          <cell r="A347" t="str">
            <v>FIOS E DESPERDÍCIOS DE SEDA</v>
          </cell>
          <cell r="B347" t="str">
            <v>(3º Nível) FIOS E DESPERDÍCIOS DE SEDA</v>
          </cell>
          <cell r="C347">
            <v>1331836</v>
          </cell>
          <cell r="D347">
            <v>16236</v>
          </cell>
          <cell r="E347">
            <v>2882244</v>
          </cell>
          <cell r="F347">
            <v>60621</v>
          </cell>
          <cell r="G347">
            <v>562667</v>
          </cell>
          <cell r="H347">
            <v>3303</v>
          </cell>
          <cell r="I347">
            <v>222238</v>
          </cell>
          <cell r="J347">
            <v>215</v>
          </cell>
        </row>
        <row r="348">
          <cell r="A348" t="str">
            <v>FIOS E TECIDOS DE LÃ OU DE PELOS FINOS</v>
          </cell>
          <cell r="B348" t="str">
            <v>(3º Nível) FIOS E TECIDOS DE LÃ OU DE PELOS FINOS</v>
          </cell>
          <cell r="C348">
            <v>93282</v>
          </cell>
          <cell r="D348">
            <v>4604</v>
          </cell>
          <cell r="E348">
            <v>101470</v>
          </cell>
          <cell r="F348">
            <v>5602</v>
          </cell>
          <cell r="G348">
            <v>132933</v>
          </cell>
          <cell r="H348">
            <v>1730</v>
          </cell>
          <cell r="I348">
            <v>185433</v>
          </cell>
          <cell r="J348">
            <v>4334</v>
          </cell>
        </row>
        <row r="349">
          <cell r="A349" t="str">
            <v>FIOS, LINHAS E TECIDOS DE ALGODÃO</v>
          </cell>
          <cell r="B349" t="str">
            <v>(3º Nível) FIOS, LINHAS E TECIDOS DE ALGODÃO</v>
          </cell>
          <cell r="C349">
            <v>8943689</v>
          </cell>
          <cell r="D349">
            <v>1398347</v>
          </cell>
          <cell r="E349">
            <v>12644527</v>
          </cell>
          <cell r="F349">
            <v>2330947</v>
          </cell>
          <cell r="G349">
            <v>10523339</v>
          </cell>
          <cell r="H349">
            <v>2013401</v>
          </cell>
          <cell r="I349">
            <v>5996229</v>
          </cell>
          <cell r="J349">
            <v>1357965</v>
          </cell>
        </row>
        <row r="350">
          <cell r="A350" t="str">
            <v>FLORES  DE CORTES FRESCAS</v>
          </cell>
          <cell r="B350" t="str">
            <v>(3º Nível) FLORES  DE CORTES FRESCAS</v>
          </cell>
          <cell r="C350">
            <v>8187</v>
          </cell>
          <cell r="D350">
            <v>1296</v>
          </cell>
          <cell r="E350">
            <v>8247</v>
          </cell>
          <cell r="F350">
            <v>1255</v>
          </cell>
          <cell r="G350">
            <v>1115908</v>
          </cell>
          <cell r="H350">
            <v>236748</v>
          </cell>
          <cell r="I350">
            <v>808452</v>
          </cell>
          <cell r="J350">
            <v>168431</v>
          </cell>
        </row>
        <row r="351">
          <cell r="A351" t="str">
            <v>FOLHAGENS, FOLHAS E RAMOS DE PLANTAS CORTADAS FRESCAS</v>
          </cell>
          <cell r="B351" t="str">
            <v>(3º Nível) FOLHAGENS, FOLHAS E RAMOS DE PLANTAS CORTADAS FRESCAS</v>
          </cell>
          <cell r="C351">
            <v>71219</v>
          </cell>
          <cell r="D351">
            <v>10884</v>
          </cell>
          <cell r="E351">
            <v>159590</v>
          </cell>
          <cell r="F351">
            <v>23895</v>
          </cell>
          <cell r="G351">
            <v>0</v>
          </cell>
          <cell r="H351">
            <v>0</v>
          </cell>
          <cell r="I351">
            <v>7985</v>
          </cell>
          <cell r="J351">
            <v>3813</v>
          </cell>
        </row>
        <row r="352">
          <cell r="A352" t="str">
            <v>FUMO MANUFATURADO</v>
          </cell>
          <cell r="B352" t="str">
            <v>(3º Nível) FUMO MANUFATURADO</v>
          </cell>
          <cell r="C352">
            <v>4967124</v>
          </cell>
          <cell r="D352">
            <v>1100598</v>
          </cell>
          <cell r="E352">
            <v>5520438</v>
          </cell>
          <cell r="F352">
            <v>1388430</v>
          </cell>
          <cell r="G352">
            <v>660821</v>
          </cell>
          <cell r="H352">
            <v>162313</v>
          </cell>
          <cell r="I352">
            <v>1988370</v>
          </cell>
          <cell r="J352">
            <v>456697</v>
          </cell>
        </row>
        <row r="353">
          <cell r="A353" t="str">
            <v>FUMO NÃO MANUFATURADO</v>
          </cell>
          <cell r="B353" t="str">
            <v>(3º Nível) FUMO NÃO MANUFATURADO</v>
          </cell>
          <cell r="C353">
            <v>85853742</v>
          </cell>
          <cell r="D353">
            <v>15998535</v>
          </cell>
          <cell r="E353">
            <v>160612482</v>
          </cell>
          <cell r="F353">
            <v>31824238</v>
          </cell>
          <cell r="G353">
            <v>2991185</v>
          </cell>
          <cell r="H353">
            <v>543401</v>
          </cell>
          <cell r="I353">
            <v>1904224</v>
          </cell>
          <cell r="J353">
            <v>668830</v>
          </cell>
        </row>
        <row r="354">
          <cell r="A354" t="str">
            <v>GALOS E GALINHAS VIVOS</v>
          </cell>
          <cell r="B354" t="str">
            <v>(3º Nível) GALOS E GALINHAS VIVOS</v>
          </cell>
          <cell r="C354">
            <v>6870384</v>
          </cell>
          <cell r="D354">
            <v>112539</v>
          </cell>
          <cell r="E354">
            <v>8316336</v>
          </cell>
          <cell r="F354">
            <v>90730</v>
          </cell>
        </row>
        <row r="355">
          <cell r="A355" t="str">
            <v>GELATINAS</v>
          </cell>
          <cell r="B355" t="str">
            <v>(3º Nível) GELATINAS</v>
          </cell>
          <cell r="C355">
            <v>15919013</v>
          </cell>
          <cell r="D355">
            <v>3223913</v>
          </cell>
          <cell r="E355">
            <v>23794667</v>
          </cell>
          <cell r="F355">
            <v>4410577</v>
          </cell>
          <cell r="G355">
            <v>30758</v>
          </cell>
          <cell r="H355">
            <v>3577</v>
          </cell>
          <cell r="I355">
            <v>425686</v>
          </cell>
          <cell r="J355">
            <v>70364</v>
          </cell>
        </row>
        <row r="356">
          <cell r="A356" t="str">
            <v>GEMAS DE OVOS</v>
          </cell>
          <cell r="B356" t="str">
            <v>(3º Nível) GEMAS DE OVOS</v>
          </cell>
          <cell r="C356">
            <v>44237</v>
          </cell>
          <cell r="D356">
            <v>23040</v>
          </cell>
          <cell r="E356">
            <v>42383</v>
          </cell>
          <cell r="F356">
            <v>38642</v>
          </cell>
        </row>
        <row r="357">
          <cell r="A357" t="str">
            <v>GENGIBRE</v>
          </cell>
          <cell r="B357" t="str">
            <v>(3º Nível) GENGIBRE</v>
          </cell>
          <cell r="C357">
            <v>524682</v>
          </cell>
          <cell r="D357">
            <v>315848</v>
          </cell>
          <cell r="E357">
            <v>240138</v>
          </cell>
          <cell r="F357">
            <v>456568</v>
          </cell>
          <cell r="G357">
            <v>149876</v>
          </cell>
          <cell r="H357">
            <v>27822</v>
          </cell>
          <cell r="I357">
            <v>75349</v>
          </cell>
          <cell r="J357">
            <v>35952</v>
          </cell>
        </row>
        <row r="358">
          <cell r="A358" t="str">
            <v>GLUTEN DE TRIGO</v>
          </cell>
          <cell r="B358" t="str">
            <v>(3º Nível) GLUTEN DE TRIGO</v>
          </cell>
          <cell r="G358">
            <v>1459908</v>
          </cell>
          <cell r="H358">
            <v>843500</v>
          </cell>
          <cell r="I358">
            <v>2753823</v>
          </cell>
          <cell r="J358">
            <v>1686250</v>
          </cell>
        </row>
        <row r="359">
          <cell r="A359" t="str">
            <v>GOIABAS FRESCAS OU SECAS</v>
          </cell>
          <cell r="B359" t="str">
            <v>(3º Nível) GOIABAS FRESCAS OU SECAS</v>
          </cell>
          <cell r="C359">
            <v>52775</v>
          </cell>
          <cell r="D359">
            <v>24161</v>
          </cell>
          <cell r="E359">
            <v>52271</v>
          </cell>
          <cell r="F359">
            <v>23741</v>
          </cell>
        </row>
        <row r="360">
          <cell r="A360" t="str">
            <v>GOMAS E RESINAS</v>
          </cell>
          <cell r="B360" t="str">
            <v>(3º Nível) GOMAS E RESINAS</v>
          </cell>
          <cell r="C360">
            <v>2722899</v>
          </cell>
          <cell r="D360">
            <v>2527774</v>
          </cell>
          <cell r="E360">
            <v>4717789</v>
          </cell>
          <cell r="F360">
            <v>3975338</v>
          </cell>
          <cell r="G360">
            <v>899026</v>
          </cell>
          <cell r="H360">
            <v>289709</v>
          </cell>
          <cell r="I360">
            <v>854406</v>
          </cell>
          <cell r="J360">
            <v>255072</v>
          </cell>
        </row>
        <row r="361">
          <cell r="A361" t="str">
            <v>GORDURAS DE PORCO</v>
          </cell>
          <cell r="B361" t="str">
            <v>(3º Nível) GORDURAS DE PORCO</v>
          </cell>
          <cell r="C361">
            <v>414211</v>
          </cell>
          <cell r="D361">
            <v>382488</v>
          </cell>
          <cell r="E361">
            <v>253345</v>
          </cell>
          <cell r="F361">
            <v>225864</v>
          </cell>
          <cell r="G361">
            <v>0</v>
          </cell>
          <cell r="H361">
            <v>0</v>
          </cell>
          <cell r="I361">
            <v>94384</v>
          </cell>
          <cell r="J361">
            <v>70616</v>
          </cell>
        </row>
        <row r="362">
          <cell r="A362" t="str">
            <v>GRÃOS-DE-BICO SECOS</v>
          </cell>
          <cell r="B362" t="str">
            <v>(3º Nível) GRÃOS-DE-BICO SECOS</v>
          </cell>
          <cell r="C362">
            <v>255</v>
          </cell>
          <cell r="D362">
            <v>105</v>
          </cell>
          <cell r="E362">
            <v>1963</v>
          </cell>
          <cell r="F362">
            <v>804</v>
          </cell>
          <cell r="G362">
            <v>1127710</v>
          </cell>
          <cell r="H362">
            <v>839000</v>
          </cell>
          <cell r="I362">
            <v>575270</v>
          </cell>
          <cell r="J362">
            <v>612025</v>
          </cell>
        </row>
        <row r="363">
          <cell r="A363" t="str">
            <v>INHAME</v>
          </cell>
          <cell r="B363" t="str">
            <v>(3º Nível) INHAME</v>
          </cell>
          <cell r="C363">
            <v>5207</v>
          </cell>
          <cell r="D363">
            <v>4068</v>
          </cell>
          <cell r="E363">
            <v>493019</v>
          </cell>
          <cell r="F363">
            <v>477542</v>
          </cell>
        </row>
        <row r="364">
          <cell r="A364" t="str">
            <v>IOGURTE</v>
          </cell>
          <cell r="B364" t="str">
            <v>(3º Nível) IOGURTE</v>
          </cell>
          <cell r="C364">
            <v>28661</v>
          </cell>
          <cell r="D364">
            <v>20096</v>
          </cell>
          <cell r="E364">
            <v>48416</v>
          </cell>
          <cell r="F364">
            <v>36882</v>
          </cell>
        </row>
        <row r="365">
          <cell r="A365" t="str">
            <v>KIWIS FRESCOS</v>
          </cell>
          <cell r="B365" t="str">
            <v>(3º Nível) KIWIS FRESCOS</v>
          </cell>
          <cell r="C365">
            <v>0</v>
          </cell>
          <cell r="D365">
            <v>0</v>
          </cell>
          <cell r="E365">
            <v>10621</v>
          </cell>
          <cell r="F365">
            <v>2820</v>
          </cell>
          <cell r="G365">
            <v>2702723</v>
          </cell>
          <cell r="H365">
            <v>2041661</v>
          </cell>
          <cell r="I365">
            <v>2546731</v>
          </cell>
          <cell r="J365">
            <v>2146141</v>
          </cell>
        </row>
        <row r="366">
          <cell r="A366" t="str">
            <v>LÃ  OU PELOS FINOS NÃO CARDADOS NEM PENTEADOS</v>
          </cell>
          <cell r="B366" t="str">
            <v>(3º Nível) LÃ  OU PELOS FINOS NÃO CARDADOS NEM PENTEADOS</v>
          </cell>
          <cell r="C366">
            <v>1162786</v>
          </cell>
          <cell r="D366">
            <v>398312</v>
          </cell>
          <cell r="E366">
            <v>1501793</v>
          </cell>
          <cell r="F366">
            <v>507893</v>
          </cell>
          <cell r="G366">
            <v>259598</v>
          </cell>
          <cell r="H366">
            <v>103513</v>
          </cell>
          <cell r="I366">
            <v>214478</v>
          </cell>
          <cell r="J366">
            <v>94858</v>
          </cell>
        </row>
        <row r="367">
          <cell r="A367" t="str">
            <v>LÃ OU PELOS FINOS CARDADOS OU PENTEADOS</v>
          </cell>
          <cell r="B367" t="str">
            <v>(3º Nível) LÃ OU PELOS FINOS CARDADOS OU PENTEADOS</v>
          </cell>
          <cell r="C367">
            <v>196395</v>
          </cell>
          <cell r="D367">
            <v>34336</v>
          </cell>
          <cell r="E367">
            <v>629156</v>
          </cell>
          <cell r="F367">
            <v>98889</v>
          </cell>
          <cell r="G367">
            <v>110467</v>
          </cell>
          <cell r="H367">
            <v>15018</v>
          </cell>
          <cell r="I367">
            <v>103842</v>
          </cell>
          <cell r="J367">
            <v>13902</v>
          </cell>
        </row>
        <row r="368">
          <cell r="A368" t="str">
            <v>LAGOSTAS, CONGELADAS</v>
          </cell>
          <cell r="B368" t="str">
            <v>(3º Nível) LAGOSTAS, CONGELADAS</v>
          </cell>
          <cell r="C368">
            <v>0</v>
          </cell>
          <cell r="D368">
            <v>0</v>
          </cell>
          <cell r="E368">
            <v>183960</v>
          </cell>
          <cell r="F368">
            <v>11189</v>
          </cell>
        </row>
        <row r="369">
          <cell r="A369" t="str">
            <v>LARANJAS FRESCAS OU SECAS</v>
          </cell>
          <cell r="B369" t="str">
            <v>(3º Nível) LARANJAS FRESCAS OU SECAS</v>
          </cell>
          <cell r="C369">
            <v>262157</v>
          </cell>
          <cell r="D369">
            <v>756995</v>
          </cell>
          <cell r="E369">
            <v>33452</v>
          </cell>
          <cell r="F369">
            <v>56393</v>
          </cell>
          <cell r="G369">
            <v>1437394</v>
          </cell>
          <cell r="H369">
            <v>1381516</v>
          </cell>
          <cell r="I369">
            <v>1664317</v>
          </cell>
          <cell r="J369">
            <v>2132317</v>
          </cell>
        </row>
        <row r="370">
          <cell r="A370" t="str">
            <v>LEITE CONDENSADO</v>
          </cell>
          <cell r="B370" t="str">
            <v>(3º Nível) LEITE CONDENSADO</v>
          </cell>
          <cell r="C370">
            <v>843402</v>
          </cell>
          <cell r="D370">
            <v>431460</v>
          </cell>
          <cell r="E370">
            <v>1649177</v>
          </cell>
          <cell r="F370">
            <v>927805</v>
          </cell>
        </row>
        <row r="371">
          <cell r="A371" t="str">
            <v>LEITE EM PÓ</v>
          </cell>
          <cell r="B371" t="str">
            <v>(3º Nível) LEITE EM PÓ</v>
          </cell>
          <cell r="C371">
            <v>24421</v>
          </cell>
          <cell r="D371">
            <v>6371</v>
          </cell>
          <cell r="E371">
            <v>204919</v>
          </cell>
          <cell r="F371">
            <v>88547</v>
          </cell>
          <cell r="G371">
            <v>24362477</v>
          </cell>
          <cell r="H371">
            <v>8646300</v>
          </cell>
          <cell r="I371">
            <v>23350980</v>
          </cell>
          <cell r="J371">
            <v>8421220</v>
          </cell>
        </row>
        <row r="372">
          <cell r="A372" t="str">
            <v>LEITE FLUIDO</v>
          </cell>
          <cell r="B372" t="str">
            <v>(3º Nível) LEITE FLUIDO</v>
          </cell>
          <cell r="C372">
            <v>9491</v>
          </cell>
          <cell r="D372">
            <v>1564</v>
          </cell>
          <cell r="E372">
            <v>100553</v>
          </cell>
          <cell r="F372">
            <v>121807</v>
          </cell>
        </row>
        <row r="373">
          <cell r="A373" t="str">
            <v>LEITE MODIFICADO</v>
          </cell>
          <cell r="B373" t="str">
            <v>(3º Nível) LEITE MODIFICADO</v>
          </cell>
          <cell r="C373">
            <v>665</v>
          </cell>
          <cell r="D373">
            <v>58</v>
          </cell>
          <cell r="E373">
            <v>389138</v>
          </cell>
          <cell r="F373">
            <v>100470</v>
          </cell>
          <cell r="G373">
            <v>2399679</v>
          </cell>
          <cell r="H373">
            <v>280340</v>
          </cell>
          <cell r="I373">
            <v>1537793</v>
          </cell>
          <cell r="J373">
            <v>172495</v>
          </cell>
        </row>
        <row r="374">
          <cell r="A374" t="str">
            <v>LEITELHO</v>
          </cell>
          <cell r="B374" t="str">
            <v>(3º Nível) LEITELHO</v>
          </cell>
          <cell r="C374">
            <v>28184</v>
          </cell>
          <cell r="D374">
            <v>27343</v>
          </cell>
          <cell r="E374">
            <v>37792</v>
          </cell>
          <cell r="F374">
            <v>36945</v>
          </cell>
          <cell r="G374">
            <v>336240</v>
          </cell>
          <cell r="H374">
            <v>72000</v>
          </cell>
          <cell r="I374">
            <v>217066</v>
          </cell>
          <cell r="J374">
            <v>46481</v>
          </cell>
        </row>
        <row r="375">
          <cell r="A375" t="str">
            <v>LENTILHAS SECAS</v>
          </cell>
          <cell r="B375" t="str">
            <v>(3º Nível) LENTILHAS SECAS</v>
          </cell>
          <cell r="C375">
            <v>228</v>
          </cell>
          <cell r="D375">
            <v>125</v>
          </cell>
          <cell r="E375">
            <v>5398</v>
          </cell>
          <cell r="F375">
            <v>2054</v>
          </cell>
          <cell r="G375">
            <v>1116295</v>
          </cell>
          <cell r="H375">
            <v>1452904</v>
          </cell>
          <cell r="I375">
            <v>897029</v>
          </cell>
          <cell r="J375">
            <v>1716369</v>
          </cell>
        </row>
        <row r="376">
          <cell r="A376" t="str">
            <v>LEVEDURAS E PÓS PARA LEVEDAR</v>
          </cell>
          <cell r="B376" t="str">
            <v>(3º Nível) LEVEDURAS E PÓS PARA LEVEDAR</v>
          </cell>
          <cell r="C376">
            <v>5326373</v>
          </cell>
          <cell r="D376">
            <v>2973899</v>
          </cell>
          <cell r="E376">
            <v>8028126</v>
          </cell>
          <cell r="F376">
            <v>4040534</v>
          </cell>
          <cell r="G376">
            <v>4643521</v>
          </cell>
          <cell r="H376">
            <v>2193596</v>
          </cell>
          <cell r="I376">
            <v>4671942</v>
          </cell>
          <cell r="J376">
            <v>2396750</v>
          </cell>
        </row>
        <row r="377">
          <cell r="A377" t="str">
            <v>LIMÕES E LIMAS FRESCOS OU SECOS</v>
          </cell>
          <cell r="B377" t="str">
            <v>(3º Nível) LIMÕES E LIMAS FRESCOS OU SECOS</v>
          </cell>
          <cell r="C377">
            <v>9884832</v>
          </cell>
          <cell r="D377">
            <v>9628523</v>
          </cell>
          <cell r="E377">
            <v>28198935</v>
          </cell>
          <cell r="F377">
            <v>18945176</v>
          </cell>
          <cell r="G377">
            <v>205858</v>
          </cell>
          <cell r="H377">
            <v>204743</v>
          </cell>
          <cell r="I377">
            <v>154987</v>
          </cell>
          <cell r="J377">
            <v>169417</v>
          </cell>
        </row>
        <row r="378">
          <cell r="A378" t="str">
            <v>LINHO EM BRUTO, PENTEADO OU TRABALHADO DE OUTRA FORMA</v>
          </cell>
          <cell r="B378" t="str">
            <v>(3º Nível) LINHO EM BRUTO, PENTEADO OU TRABALHADO DE OUTRA FORMA</v>
          </cell>
          <cell r="G378">
            <v>152983</v>
          </cell>
          <cell r="H378">
            <v>40219</v>
          </cell>
          <cell r="I378">
            <v>213905</v>
          </cell>
          <cell r="J378">
            <v>65137</v>
          </cell>
        </row>
        <row r="379">
          <cell r="A379" t="str">
            <v>LINTERES DE ALGODÃO</v>
          </cell>
          <cell r="B379" t="str">
            <v>(3º Nível) LINTERES DE ALGODÃO</v>
          </cell>
          <cell r="C379">
            <v>770699</v>
          </cell>
          <cell r="D379">
            <v>1342526</v>
          </cell>
          <cell r="E379">
            <v>719691</v>
          </cell>
          <cell r="F379">
            <v>1574190</v>
          </cell>
        </row>
        <row r="380">
          <cell r="A380" t="str">
            <v>MAÇÃS FRESCAS</v>
          </cell>
          <cell r="B380" t="str">
            <v>(3º Nível) MAÇÃS FRESCAS</v>
          </cell>
          <cell r="C380">
            <v>8915115</v>
          </cell>
          <cell r="D380">
            <v>12092099</v>
          </cell>
          <cell r="E380">
            <v>11184013</v>
          </cell>
          <cell r="F380">
            <v>14805496</v>
          </cell>
          <cell r="G380">
            <v>4810010</v>
          </cell>
          <cell r="H380">
            <v>5293348</v>
          </cell>
          <cell r="I380">
            <v>3153405</v>
          </cell>
          <cell r="J380">
            <v>3547826</v>
          </cell>
        </row>
        <row r="381">
          <cell r="A381" t="str">
            <v>MAÇÃS SECAS</v>
          </cell>
          <cell r="B381" t="str">
            <v>(3º Nível) MAÇÃS SECAS</v>
          </cell>
          <cell r="C381">
            <v>0</v>
          </cell>
          <cell r="D381">
            <v>0</v>
          </cell>
          <cell r="E381">
            <v>1837</v>
          </cell>
          <cell r="F381">
            <v>1328</v>
          </cell>
          <cell r="G381">
            <v>24277</v>
          </cell>
          <cell r="H381">
            <v>3000</v>
          </cell>
          <cell r="I381">
            <v>0</v>
          </cell>
          <cell r="J381">
            <v>0</v>
          </cell>
        </row>
        <row r="382">
          <cell r="A382" t="str">
            <v>MACIS</v>
          </cell>
          <cell r="B382" t="str">
            <v>(3º Nível) MACIS</v>
          </cell>
          <cell r="C382">
            <v>0</v>
          </cell>
          <cell r="D382">
            <v>0</v>
          </cell>
          <cell r="E382">
            <v>35</v>
          </cell>
          <cell r="F382">
            <v>1</v>
          </cell>
        </row>
        <row r="383">
          <cell r="A383" t="str">
            <v>MADEIRA COMPENSADA OU CONTRAPLACADA</v>
          </cell>
          <cell r="B383" t="str">
            <v>(3º Nível) MADEIRA COMPENSADA OU CONTRAPLACADA</v>
          </cell>
          <cell r="C383">
            <v>49949532</v>
          </cell>
          <cell r="D383">
            <v>78225415</v>
          </cell>
          <cell r="E383">
            <v>54054603</v>
          </cell>
          <cell r="F383">
            <v>110602963</v>
          </cell>
          <cell r="G383">
            <v>41335</v>
          </cell>
          <cell r="H383">
            <v>13621</v>
          </cell>
          <cell r="I383">
            <v>57510</v>
          </cell>
          <cell r="J383">
            <v>20842</v>
          </cell>
        </row>
        <row r="384">
          <cell r="A384" t="str">
            <v>MADEIRA EM BRUTO</v>
          </cell>
          <cell r="B384" t="str">
            <v>(3º Nível) MADEIRA EM BRUTO</v>
          </cell>
          <cell r="C384">
            <v>3864210</v>
          </cell>
          <cell r="D384">
            <v>28829907</v>
          </cell>
          <cell r="E384">
            <v>6177863</v>
          </cell>
          <cell r="F384">
            <v>76520809</v>
          </cell>
          <cell r="G384">
            <v>57768</v>
          </cell>
          <cell r="H384">
            <v>1196110</v>
          </cell>
          <cell r="I384">
            <v>37067</v>
          </cell>
          <cell r="J384">
            <v>712821</v>
          </cell>
        </row>
        <row r="385">
          <cell r="A385" t="str">
            <v>MADEIRA EM ESTILHAS OU EM PARTÍCULAS</v>
          </cell>
          <cell r="B385" t="str">
            <v>(3º Nível) MADEIRA EM ESTILHAS OU EM PARTÍCULAS</v>
          </cell>
          <cell r="C385">
            <v>12134514</v>
          </cell>
          <cell r="D385">
            <v>136315670</v>
          </cell>
          <cell r="E385">
            <v>11274735</v>
          </cell>
          <cell r="F385">
            <v>97197400</v>
          </cell>
          <cell r="G385">
            <v>13427</v>
          </cell>
          <cell r="H385">
            <v>2850</v>
          </cell>
          <cell r="I385">
            <v>110222</v>
          </cell>
          <cell r="J385">
            <v>95922</v>
          </cell>
        </row>
        <row r="386">
          <cell r="A386" t="str">
            <v>MADEIRA LAMINADA</v>
          </cell>
          <cell r="B386" t="str">
            <v>(3º Nível) MADEIRA LAMINADA</v>
          </cell>
          <cell r="C386">
            <v>2316743</v>
          </cell>
          <cell r="D386">
            <v>5146740</v>
          </cell>
          <cell r="E386">
            <v>3573757</v>
          </cell>
          <cell r="F386">
            <v>8792928</v>
          </cell>
          <cell r="G386">
            <v>286449</v>
          </cell>
          <cell r="H386">
            <v>112188</v>
          </cell>
          <cell r="I386">
            <v>777693</v>
          </cell>
          <cell r="J386">
            <v>197309</v>
          </cell>
        </row>
        <row r="387">
          <cell r="A387" t="str">
            <v>MADEIRA PERFILADA</v>
          </cell>
          <cell r="B387" t="str">
            <v>(3º Nível) MADEIRA PERFILADA</v>
          </cell>
          <cell r="C387">
            <v>33831725</v>
          </cell>
          <cell r="D387">
            <v>22136895</v>
          </cell>
          <cell r="E387">
            <v>53526033</v>
          </cell>
          <cell r="F387">
            <v>33552392</v>
          </cell>
          <cell r="G387">
            <v>9213</v>
          </cell>
          <cell r="H387">
            <v>257</v>
          </cell>
          <cell r="I387">
            <v>72506</v>
          </cell>
          <cell r="J387">
            <v>28386</v>
          </cell>
        </row>
        <row r="388">
          <cell r="A388" t="str">
            <v>MADEIRA SERRADA</v>
          </cell>
          <cell r="B388" t="str">
            <v>(3º Nível) MADEIRA SERRADA</v>
          </cell>
          <cell r="C388">
            <v>52172939</v>
          </cell>
          <cell r="D388">
            <v>108169861</v>
          </cell>
          <cell r="E388">
            <v>68269637</v>
          </cell>
          <cell r="F388">
            <v>147149281</v>
          </cell>
          <cell r="G388">
            <v>1792056</v>
          </cell>
          <cell r="H388">
            <v>900153</v>
          </cell>
          <cell r="I388">
            <v>2455271</v>
          </cell>
          <cell r="J388">
            <v>1623405</v>
          </cell>
        </row>
        <row r="389">
          <cell r="A389" t="str">
            <v>MAIONESE</v>
          </cell>
          <cell r="B389" t="str">
            <v>(3º Nível) MAIONESE</v>
          </cell>
          <cell r="C389">
            <v>264223</v>
          </cell>
          <cell r="D389">
            <v>192094</v>
          </cell>
          <cell r="E389">
            <v>115922</v>
          </cell>
          <cell r="F389">
            <v>79174</v>
          </cell>
          <cell r="G389">
            <v>208213</v>
          </cell>
          <cell r="H389">
            <v>81364</v>
          </cell>
          <cell r="I389">
            <v>65938</v>
          </cell>
          <cell r="J389">
            <v>41181</v>
          </cell>
        </row>
        <row r="390">
          <cell r="A390" t="str">
            <v>MALTE</v>
          </cell>
          <cell r="B390" t="str">
            <v>(3º Nível) MALTE</v>
          </cell>
          <cell r="C390">
            <v>272827</v>
          </cell>
          <cell r="D390">
            <v>429570</v>
          </cell>
          <cell r="E390">
            <v>210063</v>
          </cell>
          <cell r="F390">
            <v>178005</v>
          </cell>
          <cell r="G390">
            <v>27858515</v>
          </cell>
          <cell r="H390">
            <v>60584184</v>
          </cell>
          <cell r="I390">
            <v>36767789</v>
          </cell>
          <cell r="J390">
            <v>72266370</v>
          </cell>
        </row>
        <row r="391">
          <cell r="A391" t="str">
            <v>MAMÕES (PAPAIA) FRESCOS</v>
          </cell>
          <cell r="B391" t="str">
            <v>(3º Nível) MAMÕES (PAPAIA) FRESCOS</v>
          </cell>
          <cell r="C391">
            <v>3593397</v>
          </cell>
          <cell r="D391">
            <v>3073820</v>
          </cell>
          <cell r="E391">
            <v>4213247</v>
          </cell>
          <cell r="F391">
            <v>3919412</v>
          </cell>
        </row>
        <row r="392">
          <cell r="A392" t="str">
            <v>MANDARINAS</v>
          </cell>
          <cell r="B392" t="str">
            <v>(3º Nível) MANDARINAS</v>
          </cell>
          <cell r="C392">
            <v>0</v>
          </cell>
          <cell r="D392">
            <v>0</v>
          </cell>
          <cell r="E392">
            <v>5431</v>
          </cell>
          <cell r="F392">
            <v>3705</v>
          </cell>
          <cell r="G392">
            <v>495091</v>
          </cell>
          <cell r="H392">
            <v>518294</v>
          </cell>
          <cell r="I392">
            <v>347058</v>
          </cell>
          <cell r="J392">
            <v>486341</v>
          </cell>
        </row>
        <row r="393">
          <cell r="A393" t="str">
            <v>MANDIOCA</v>
          </cell>
          <cell r="B393" t="str">
            <v>(3º Nível) MANDIOCA</v>
          </cell>
          <cell r="C393">
            <v>2388</v>
          </cell>
          <cell r="D393">
            <v>2695</v>
          </cell>
          <cell r="E393">
            <v>22450</v>
          </cell>
          <cell r="F393">
            <v>8931</v>
          </cell>
          <cell r="G393">
            <v>9000</v>
          </cell>
          <cell r="H393">
            <v>200000</v>
          </cell>
          <cell r="I393">
            <v>0</v>
          </cell>
          <cell r="J393">
            <v>0</v>
          </cell>
        </row>
        <row r="394">
          <cell r="A394" t="str">
            <v>MANGAS FRESCAS OU SECAS</v>
          </cell>
          <cell r="B394" t="str">
            <v>(3º Nível) MANGAS FRESCAS OU SECAS</v>
          </cell>
          <cell r="C394">
            <v>7811992</v>
          </cell>
          <cell r="D394">
            <v>7560602</v>
          </cell>
          <cell r="E394">
            <v>15289412</v>
          </cell>
          <cell r="F394">
            <v>15327922</v>
          </cell>
        </row>
        <row r="395">
          <cell r="A395" t="str">
            <v>MANGOSTOES FRESCOS OU SECOS</v>
          </cell>
          <cell r="B395" t="str">
            <v>(3º Nível) MANGOSTOES FRESCOS OU SECOS</v>
          </cell>
          <cell r="C395">
            <v>0</v>
          </cell>
          <cell r="D395">
            <v>0</v>
          </cell>
          <cell r="E395">
            <v>101</v>
          </cell>
          <cell r="F395">
            <v>211</v>
          </cell>
        </row>
        <row r="396">
          <cell r="A396" t="str">
            <v>MANTEIGA</v>
          </cell>
          <cell r="B396" t="str">
            <v>(3º Nível) MANTEIGA</v>
          </cell>
          <cell r="C396">
            <v>4418</v>
          </cell>
          <cell r="D396">
            <v>417</v>
          </cell>
          <cell r="E396">
            <v>33154</v>
          </cell>
          <cell r="F396">
            <v>4481</v>
          </cell>
          <cell r="G396">
            <v>1352457</v>
          </cell>
          <cell r="H396">
            <v>227308</v>
          </cell>
          <cell r="I396">
            <v>1690667</v>
          </cell>
          <cell r="J396">
            <v>346544</v>
          </cell>
        </row>
        <row r="397">
          <cell r="A397" t="str">
            <v>MANTEIGA, GORDURA E OLEO DE CACAU</v>
          </cell>
          <cell r="B397" t="str">
            <v>(3º Nível) MANTEIGA, GORDURA E OLEO DE CACAU</v>
          </cell>
          <cell r="C397">
            <v>4827391</v>
          </cell>
          <cell r="D397">
            <v>856025</v>
          </cell>
          <cell r="E397">
            <v>10523044</v>
          </cell>
          <cell r="F397">
            <v>1825006</v>
          </cell>
          <cell r="G397">
            <v>15257</v>
          </cell>
          <cell r="H397">
            <v>1708</v>
          </cell>
          <cell r="I397">
            <v>5306</v>
          </cell>
          <cell r="J397">
            <v>588</v>
          </cell>
        </row>
        <row r="398">
          <cell r="A398" t="str">
            <v>MARGARINA</v>
          </cell>
          <cell r="B398" t="str">
            <v>(3º Nível) MARGARINA</v>
          </cell>
          <cell r="C398">
            <v>613785</v>
          </cell>
          <cell r="D398">
            <v>626686</v>
          </cell>
          <cell r="E398">
            <v>1138877</v>
          </cell>
          <cell r="F398">
            <v>1073364</v>
          </cell>
          <cell r="G398">
            <v>71715</v>
          </cell>
          <cell r="H398">
            <v>59950</v>
          </cell>
          <cell r="I398">
            <v>27105</v>
          </cell>
          <cell r="J398">
            <v>25380</v>
          </cell>
        </row>
        <row r="399">
          <cell r="A399" t="str">
            <v>MARMELOS FRESCOS</v>
          </cell>
          <cell r="B399" t="str">
            <v>(3º Nível) MARMELOS FRESCOS</v>
          </cell>
          <cell r="G399">
            <v>0</v>
          </cell>
          <cell r="H399">
            <v>0</v>
          </cell>
          <cell r="I399">
            <v>50106</v>
          </cell>
          <cell r="J399">
            <v>37926</v>
          </cell>
        </row>
        <row r="400">
          <cell r="A400" t="str">
            <v>MASSAS ALIMENTÍCIAS</v>
          </cell>
          <cell r="B400" t="str">
            <v>(3º Nível) MASSAS ALIMENTÍCIAS</v>
          </cell>
          <cell r="C400">
            <v>1000827</v>
          </cell>
          <cell r="D400">
            <v>1258191</v>
          </cell>
          <cell r="E400">
            <v>670506</v>
          </cell>
          <cell r="F400">
            <v>536044</v>
          </cell>
          <cell r="G400">
            <v>2814230</v>
          </cell>
          <cell r="H400">
            <v>2036675</v>
          </cell>
          <cell r="I400">
            <v>2707019</v>
          </cell>
          <cell r="J400">
            <v>2139743</v>
          </cell>
        </row>
        <row r="401">
          <cell r="A401" t="str">
            <v>MATE</v>
          </cell>
          <cell r="B401" t="str">
            <v>(3º Nível) MATE</v>
          </cell>
          <cell r="C401">
            <v>4585195</v>
          </cell>
          <cell r="D401">
            <v>1943084</v>
          </cell>
          <cell r="E401">
            <v>6848031</v>
          </cell>
          <cell r="F401">
            <v>3039548</v>
          </cell>
          <cell r="G401">
            <v>82695</v>
          </cell>
          <cell r="H401">
            <v>36347</v>
          </cell>
          <cell r="I401">
            <v>48714</v>
          </cell>
          <cell r="J401">
            <v>1954</v>
          </cell>
        </row>
        <row r="402">
          <cell r="A402" t="str">
            <v>MATERIAS CORANTES DE ORIGEM VEGETAL</v>
          </cell>
          <cell r="B402" t="str">
            <v>(3º Nível) MATERIAS CORANTES DE ORIGEM VEGETAL</v>
          </cell>
          <cell r="C402">
            <v>308254</v>
          </cell>
          <cell r="D402">
            <v>40361</v>
          </cell>
          <cell r="E402">
            <v>491766</v>
          </cell>
          <cell r="F402">
            <v>63089</v>
          </cell>
          <cell r="G402">
            <v>803403</v>
          </cell>
          <cell r="H402">
            <v>17043</v>
          </cell>
          <cell r="I402">
            <v>1307701</v>
          </cell>
          <cell r="J402">
            <v>44125</v>
          </cell>
        </row>
        <row r="403">
          <cell r="A403" t="str">
            <v>MATÉRIAS PÉCTICAS, PECTINATOS E PECTATOS</v>
          </cell>
          <cell r="B403" t="str">
            <v>(3º Nível) MATÉRIAS PÉCTICAS, PECTINATOS E PECTATOS</v>
          </cell>
          <cell r="G403">
            <v>19433</v>
          </cell>
          <cell r="H403">
            <v>1270</v>
          </cell>
          <cell r="I403">
            <v>52475</v>
          </cell>
          <cell r="J403">
            <v>8165</v>
          </cell>
        </row>
        <row r="404">
          <cell r="A404" t="str">
            <v>MEL NATURAL</v>
          </cell>
          <cell r="B404" t="str">
            <v>(3º Nível) MEL NATURAL</v>
          </cell>
          <cell r="C404">
            <v>6666485</v>
          </cell>
          <cell r="D404">
            <v>1875613</v>
          </cell>
          <cell r="E404">
            <v>4889818</v>
          </cell>
          <cell r="F404">
            <v>2025207</v>
          </cell>
          <cell r="G404">
            <v>0</v>
          </cell>
          <cell r="H404">
            <v>0</v>
          </cell>
          <cell r="I404">
            <v>113</v>
          </cell>
          <cell r="J404">
            <v>2</v>
          </cell>
        </row>
        <row r="405">
          <cell r="A405" t="str">
            <v>MELAÇOS</v>
          </cell>
          <cell r="B405" t="str">
            <v>(3º Nível) MELAÇOS</v>
          </cell>
          <cell r="C405">
            <v>1743</v>
          </cell>
          <cell r="D405">
            <v>425</v>
          </cell>
          <cell r="E405">
            <v>19904</v>
          </cell>
          <cell r="F405">
            <v>38178</v>
          </cell>
          <cell r="G405">
            <v>3995</v>
          </cell>
          <cell r="H405">
            <v>4981</v>
          </cell>
          <cell r="I405">
            <v>88905</v>
          </cell>
          <cell r="J405">
            <v>551720</v>
          </cell>
        </row>
        <row r="406">
          <cell r="A406" t="str">
            <v>MELANCIAS FRESCAS</v>
          </cell>
          <cell r="B406" t="str">
            <v>(3º Nível) MELANCIAS FRESCAS</v>
          </cell>
          <cell r="C406">
            <v>1823</v>
          </cell>
          <cell r="D406">
            <v>30100</v>
          </cell>
          <cell r="E406">
            <v>332193</v>
          </cell>
          <cell r="F406">
            <v>837645</v>
          </cell>
        </row>
        <row r="407">
          <cell r="A407" t="str">
            <v>MELÕES FRESCOS</v>
          </cell>
          <cell r="B407" t="str">
            <v>(3º Nível) MELÕES FRESCOS</v>
          </cell>
          <cell r="C407">
            <v>1589891</v>
          </cell>
          <cell r="D407">
            <v>2182530</v>
          </cell>
          <cell r="E407">
            <v>1408938</v>
          </cell>
          <cell r="F407">
            <v>2255240</v>
          </cell>
        </row>
        <row r="408">
          <cell r="A408" t="str">
            <v>MILHO</v>
          </cell>
          <cell r="B408" t="str">
            <v>(3º Nível) MILHO</v>
          </cell>
          <cell r="C408">
            <v>9439679</v>
          </cell>
          <cell r="D408">
            <v>56886470</v>
          </cell>
          <cell r="E408">
            <v>183616368</v>
          </cell>
          <cell r="F408">
            <v>1030560654</v>
          </cell>
          <cell r="G408">
            <v>12241803</v>
          </cell>
          <cell r="H408">
            <v>63982875</v>
          </cell>
          <cell r="I408">
            <v>21365289</v>
          </cell>
          <cell r="J408">
            <v>146804560</v>
          </cell>
        </row>
        <row r="409">
          <cell r="A409" t="str">
            <v>MILHO DOCE PREPARADO</v>
          </cell>
          <cell r="B409" t="str">
            <v>(3º Nível) MILHO DOCE PREPARADO</v>
          </cell>
          <cell r="C409">
            <v>783356</v>
          </cell>
          <cell r="D409">
            <v>907699</v>
          </cell>
          <cell r="E409">
            <v>1555734</v>
          </cell>
          <cell r="F409">
            <v>1832357</v>
          </cell>
          <cell r="G409">
            <v>69551</v>
          </cell>
          <cell r="H409">
            <v>40274</v>
          </cell>
          <cell r="I409">
            <v>48518</v>
          </cell>
          <cell r="J409">
            <v>29992</v>
          </cell>
        </row>
        <row r="410">
          <cell r="A410" t="str">
            <v>MIUDEZAS DE CARNE BOVINA</v>
          </cell>
          <cell r="B410" t="str">
            <v>(3º Nível) MIUDEZAS DE CARNE BOVINA</v>
          </cell>
          <cell r="C410">
            <v>38943789</v>
          </cell>
          <cell r="D410">
            <v>12706225</v>
          </cell>
          <cell r="E410">
            <v>48698923</v>
          </cell>
          <cell r="F410">
            <v>18479419</v>
          </cell>
          <cell r="G410">
            <v>334811</v>
          </cell>
          <cell r="H410">
            <v>376849</v>
          </cell>
          <cell r="I410">
            <v>629544</v>
          </cell>
          <cell r="J410">
            <v>590379</v>
          </cell>
        </row>
        <row r="411">
          <cell r="A411" t="str">
            <v>MIUDEZAS DE CARNE DE OVINO</v>
          </cell>
          <cell r="B411" t="str">
            <v>(3º Nível) MIUDEZAS DE CARNE DE OVINO</v>
          </cell>
          <cell r="G411">
            <v>433153</v>
          </cell>
          <cell r="H411">
            <v>51178</v>
          </cell>
          <cell r="I411">
            <v>767410</v>
          </cell>
          <cell r="J411">
            <v>83381</v>
          </cell>
        </row>
        <row r="412">
          <cell r="A412" t="str">
            <v>MIUDEZAS DE CARNE SUÍNA</v>
          </cell>
          <cell r="B412" t="str">
            <v>(3º Nível) MIUDEZAS DE CARNE SUÍNA</v>
          </cell>
          <cell r="C412">
            <v>7090426</v>
          </cell>
          <cell r="D412">
            <v>5084657</v>
          </cell>
          <cell r="E412">
            <v>7291322</v>
          </cell>
          <cell r="F412">
            <v>6147955</v>
          </cell>
          <cell r="G412">
            <v>15130819</v>
          </cell>
          <cell r="H412">
            <v>1353212</v>
          </cell>
          <cell r="I412">
            <v>15902542</v>
          </cell>
          <cell r="J412">
            <v>1555941</v>
          </cell>
        </row>
        <row r="413">
          <cell r="A413" t="str">
            <v>MOLHOS E PREPARAÇÕES PARA MOLHOS</v>
          </cell>
          <cell r="B413" t="str">
            <v>(3º Nível) MOLHOS E PREPARAÇÕES PARA MOLHOS</v>
          </cell>
          <cell r="C413">
            <v>839211</v>
          </cell>
          <cell r="D413">
            <v>534663</v>
          </cell>
          <cell r="E413">
            <v>758801</v>
          </cell>
          <cell r="F413">
            <v>603513</v>
          </cell>
          <cell r="G413">
            <v>1507567</v>
          </cell>
          <cell r="H413">
            <v>494618</v>
          </cell>
          <cell r="I413">
            <v>1440204</v>
          </cell>
          <cell r="J413">
            <v>700808</v>
          </cell>
        </row>
        <row r="414">
          <cell r="A414" t="str">
            <v>MORANGOS CONGELADOS</v>
          </cell>
          <cell r="B414" t="str">
            <v>(3º Nível) MORANGOS CONGELADOS</v>
          </cell>
          <cell r="C414">
            <v>1168</v>
          </cell>
          <cell r="D414">
            <v>440</v>
          </cell>
          <cell r="E414">
            <v>4283</v>
          </cell>
          <cell r="F414">
            <v>2036</v>
          </cell>
          <cell r="G414">
            <v>698346</v>
          </cell>
          <cell r="H414">
            <v>463172</v>
          </cell>
          <cell r="I414">
            <v>601765</v>
          </cell>
          <cell r="J414">
            <v>399495</v>
          </cell>
        </row>
        <row r="415">
          <cell r="A415" t="str">
            <v>MORANGOS FRESCOS</v>
          </cell>
          <cell r="B415" t="str">
            <v>(3º Nível) MORANGOS FRESCOS</v>
          </cell>
          <cell r="C415">
            <v>0</v>
          </cell>
          <cell r="D415">
            <v>0</v>
          </cell>
          <cell r="E415">
            <v>20779</v>
          </cell>
          <cell r="F415">
            <v>14987</v>
          </cell>
          <cell r="G415">
            <v>0</v>
          </cell>
          <cell r="H415">
            <v>0</v>
          </cell>
          <cell r="I415">
            <v>67266</v>
          </cell>
          <cell r="J415">
            <v>8906</v>
          </cell>
        </row>
        <row r="416">
          <cell r="A416" t="str">
            <v>MORANGOS PREPARADOS OU CONSERVADOS</v>
          </cell>
          <cell r="B416" t="str">
            <v>(3º Nível) MORANGOS PREPARADOS OU CONSERVADOS</v>
          </cell>
          <cell r="C416">
            <v>10098</v>
          </cell>
          <cell r="D416">
            <v>3210</v>
          </cell>
          <cell r="E416">
            <v>1531</v>
          </cell>
          <cell r="F416">
            <v>604</v>
          </cell>
        </row>
        <row r="417">
          <cell r="A417" t="str">
            <v>MÓVEIS DE MADEIRA</v>
          </cell>
          <cell r="B417" t="str">
            <v>(3º Nível) MÓVEIS DE MADEIRA</v>
          </cell>
          <cell r="C417">
            <v>33018898</v>
          </cell>
          <cell r="D417">
            <v>18493116</v>
          </cell>
          <cell r="E417">
            <v>46585323</v>
          </cell>
          <cell r="F417">
            <v>28687284</v>
          </cell>
          <cell r="G417">
            <v>1630960</v>
          </cell>
          <cell r="H417">
            <v>559759</v>
          </cell>
          <cell r="I417">
            <v>1821050</v>
          </cell>
          <cell r="J417">
            <v>539521</v>
          </cell>
        </row>
        <row r="418">
          <cell r="A418" t="str">
            <v>MUDAS DE PLANTAS NÃO ORNAMENTAIS</v>
          </cell>
          <cell r="B418" t="str">
            <v>(3º Nível) MUDAS DE PLANTAS NÃO ORNAMENTAIS</v>
          </cell>
          <cell r="C418">
            <v>28600</v>
          </cell>
          <cell r="D418">
            <v>1950</v>
          </cell>
          <cell r="E418">
            <v>25060</v>
          </cell>
          <cell r="F418">
            <v>3580</v>
          </cell>
          <cell r="G418">
            <v>3484325</v>
          </cell>
          <cell r="H418">
            <v>412530</v>
          </cell>
          <cell r="I418">
            <v>4412024</v>
          </cell>
          <cell r="J418">
            <v>545909</v>
          </cell>
        </row>
        <row r="419">
          <cell r="A419" t="str">
            <v>MUDAS DE PLANTAS ORNAMENTAIS</v>
          </cell>
          <cell r="B419" t="str">
            <v>(3º Nível) MUDAS DE PLANTAS ORNAMENTAIS</v>
          </cell>
          <cell r="C419">
            <v>537917</v>
          </cell>
          <cell r="D419">
            <v>143905</v>
          </cell>
          <cell r="E419">
            <v>515333</v>
          </cell>
          <cell r="F419">
            <v>21903</v>
          </cell>
          <cell r="G419">
            <v>1362608</v>
          </cell>
          <cell r="H419">
            <v>37371</v>
          </cell>
          <cell r="I419">
            <v>2759661</v>
          </cell>
          <cell r="J419">
            <v>99692</v>
          </cell>
        </row>
        <row r="420">
          <cell r="A420" t="str">
            <v>NOZ-MOSCADA</v>
          </cell>
          <cell r="B420" t="str">
            <v>(3º Nível) NOZ-MOSCADA</v>
          </cell>
          <cell r="C420">
            <v>4</v>
          </cell>
          <cell r="D420">
            <v>0</v>
          </cell>
          <cell r="E420">
            <v>239</v>
          </cell>
          <cell r="F420">
            <v>13</v>
          </cell>
          <cell r="G420">
            <v>32641</v>
          </cell>
          <cell r="H420">
            <v>4683</v>
          </cell>
          <cell r="I420">
            <v>25990</v>
          </cell>
          <cell r="J420">
            <v>4048</v>
          </cell>
        </row>
        <row r="421">
          <cell r="A421" t="str">
            <v>NOZES</v>
          </cell>
          <cell r="B421" t="str">
            <v>(3º Nível) NOZES</v>
          </cell>
          <cell r="C421">
            <v>357252</v>
          </cell>
          <cell r="D421">
            <v>24381</v>
          </cell>
          <cell r="E421">
            <v>934841</v>
          </cell>
          <cell r="F421">
            <v>60584</v>
          </cell>
          <cell r="G421">
            <v>1938350</v>
          </cell>
          <cell r="H421">
            <v>210535</v>
          </cell>
          <cell r="I421">
            <v>1049218</v>
          </cell>
          <cell r="J421">
            <v>176076</v>
          </cell>
        </row>
        <row r="422">
          <cell r="A422" t="str">
            <v>OBRAS DE MARCENARIA OU CARPINTARIA</v>
          </cell>
          <cell r="B422" t="str">
            <v>(3º Nível) OBRAS DE MARCENARIA OU CARPINTARIA</v>
          </cell>
          <cell r="C422">
            <v>19398657</v>
          </cell>
          <cell r="D422">
            <v>11760620</v>
          </cell>
          <cell r="E422">
            <v>30608671</v>
          </cell>
          <cell r="F422">
            <v>17666897</v>
          </cell>
          <cell r="G422">
            <v>100732</v>
          </cell>
          <cell r="H422">
            <v>65254</v>
          </cell>
          <cell r="I422">
            <v>474831</v>
          </cell>
          <cell r="J422">
            <v>240062</v>
          </cell>
        </row>
        <row r="423">
          <cell r="A423" t="str">
            <v>OLEO DE ALGODÃO</v>
          </cell>
          <cell r="B423" t="str">
            <v>(3º Nível) OLEO DE ALGODÃO</v>
          </cell>
          <cell r="C423">
            <v>168402</v>
          </cell>
          <cell r="D423">
            <v>126756</v>
          </cell>
          <cell r="E423">
            <v>17276</v>
          </cell>
          <cell r="F423">
            <v>11226</v>
          </cell>
          <cell r="G423">
            <v>667</v>
          </cell>
          <cell r="H423">
            <v>26</v>
          </cell>
          <cell r="I423">
            <v>1196205</v>
          </cell>
          <cell r="J423">
            <v>1843057</v>
          </cell>
        </row>
        <row r="424">
          <cell r="A424" t="str">
            <v>ÒLEO DE AMENDOIM</v>
          </cell>
          <cell r="B424" t="str">
            <v>(3º Nível) ÒLEO DE AMENDOIM</v>
          </cell>
          <cell r="C424">
            <v>6492144</v>
          </cell>
          <cell r="D424">
            <v>5730665</v>
          </cell>
          <cell r="E424">
            <v>9589659</v>
          </cell>
          <cell r="F424">
            <v>8070864</v>
          </cell>
          <cell r="G424">
            <v>58290</v>
          </cell>
          <cell r="H424">
            <v>7170</v>
          </cell>
          <cell r="I424">
            <v>23289</v>
          </cell>
          <cell r="J424">
            <v>7805</v>
          </cell>
        </row>
        <row r="425">
          <cell r="A425" t="str">
            <v>OLEO DE BABAÇU</v>
          </cell>
          <cell r="B425" t="str">
            <v>(3º Nível) OLEO DE BABAÇU</v>
          </cell>
          <cell r="C425">
            <v>3368</v>
          </cell>
          <cell r="D425">
            <v>462</v>
          </cell>
          <cell r="E425">
            <v>108326</v>
          </cell>
          <cell r="F425">
            <v>23539</v>
          </cell>
        </row>
        <row r="426">
          <cell r="A426" t="str">
            <v>OLEO DE COCO</v>
          </cell>
          <cell r="B426" t="str">
            <v>(3º Nível) OLEO DE COCO</v>
          </cell>
          <cell r="C426">
            <v>64430</v>
          </cell>
          <cell r="D426">
            <v>6993</v>
          </cell>
          <cell r="E426">
            <v>35754</v>
          </cell>
          <cell r="F426">
            <v>3923</v>
          </cell>
          <cell r="G426">
            <v>1485466</v>
          </cell>
          <cell r="H426">
            <v>487393</v>
          </cell>
          <cell r="I426">
            <v>721252</v>
          </cell>
          <cell r="J426">
            <v>348938</v>
          </cell>
        </row>
        <row r="427">
          <cell r="A427" t="str">
            <v>OLEO DE DENDÊ OU DE PALMA</v>
          </cell>
          <cell r="B427" t="str">
            <v>(3º Nível) OLEO DE DENDÊ OU DE PALMA</v>
          </cell>
          <cell r="C427">
            <v>141896</v>
          </cell>
          <cell r="D427">
            <v>128507</v>
          </cell>
          <cell r="E427">
            <v>471149</v>
          </cell>
          <cell r="F427">
            <v>299523</v>
          </cell>
          <cell r="G427">
            <v>48657166</v>
          </cell>
          <cell r="H427">
            <v>58939725</v>
          </cell>
          <cell r="I427">
            <v>30503472</v>
          </cell>
          <cell r="J427">
            <v>45225978</v>
          </cell>
        </row>
        <row r="428">
          <cell r="A428" t="str">
            <v>OLEO DE GIRASSOL</v>
          </cell>
          <cell r="B428" t="str">
            <v>(3º Nível) OLEO DE GIRASSOL</v>
          </cell>
          <cell r="C428">
            <v>170</v>
          </cell>
          <cell r="D428">
            <v>82</v>
          </cell>
          <cell r="E428">
            <v>19901</v>
          </cell>
          <cell r="F428">
            <v>8972</v>
          </cell>
          <cell r="G428">
            <v>193335</v>
          </cell>
          <cell r="H428">
            <v>179048</v>
          </cell>
          <cell r="I428">
            <v>4295747</v>
          </cell>
          <cell r="J428">
            <v>5027907</v>
          </cell>
        </row>
        <row r="429">
          <cell r="A429" t="str">
            <v>OLEO DE MILHO</v>
          </cell>
          <cell r="B429" t="str">
            <v>(3º Nível) OLEO DE MILHO</v>
          </cell>
          <cell r="C429">
            <v>1153215</v>
          </cell>
          <cell r="D429">
            <v>1491225</v>
          </cell>
          <cell r="E429">
            <v>1469816</v>
          </cell>
          <cell r="F429">
            <v>2334656</v>
          </cell>
          <cell r="G429">
            <v>178742</v>
          </cell>
          <cell r="H429">
            <v>222765</v>
          </cell>
          <cell r="I429">
            <v>458443</v>
          </cell>
          <cell r="J429">
            <v>859276</v>
          </cell>
        </row>
        <row r="430">
          <cell r="A430" t="str">
            <v>OLEO DE SOJA EM BRUTO</v>
          </cell>
          <cell r="B430" t="str">
            <v>(3º Nível) OLEO DE SOJA EM BRUTO</v>
          </cell>
          <cell r="C430">
            <v>91490118</v>
          </cell>
          <cell r="D430">
            <v>123885459</v>
          </cell>
          <cell r="E430">
            <v>163670754</v>
          </cell>
          <cell r="F430">
            <v>255878482</v>
          </cell>
          <cell r="G430">
            <v>1370000</v>
          </cell>
          <cell r="H430">
            <v>2000000</v>
          </cell>
          <cell r="I430">
            <v>421922</v>
          </cell>
          <cell r="J430">
            <v>650000</v>
          </cell>
        </row>
        <row r="431">
          <cell r="A431" t="str">
            <v>OLEO DE SOJA REFINADO</v>
          </cell>
          <cell r="B431" t="str">
            <v>(3º Nível) OLEO DE SOJA REFINADO</v>
          </cell>
          <cell r="C431">
            <v>5410847</v>
          </cell>
          <cell r="D431">
            <v>5659456</v>
          </cell>
          <cell r="E431">
            <v>5078731</v>
          </cell>
          <cell r="F431">
            <v>5725753</v>
          </cell>
          <cell r="G431">
            <v>24888</v>
          </cell>
          <cell r="H431">
            <v>7410</v>
          </cell>
          <cell r="I431">
            <v>16489</v>
          </cell>
          <cell r="J431">
            <v>5444</v>
          </cell>
        </row>
        <row r="432">
          <cell r="A432" t="str">
            <v>OLEO ESSENCIAL DE LARANJA</v>
          </cell>
          <cell r="B432" t="str">
            <v>(3º Nível) OLEO ESSENCIAL DE LARANJA</v>
          </cell>
          <cell r="C432">
            <v>17041072</v>
          </cell>
          <cell r="D432">
            <v>1838160</v>
          </cell>
          <cell r="E432">
            <v>17095397</v>
          </cell>
          <cell r="F432">
            <v>2399105</v>
          </cell>
          <cell r="G432">
            <v>338050</v>
          </cell>
          <cell r="H432">
            <v>22553</v>
          </cell>
          <cell r="I432">
            <v>227087</v>
          </cell>
          <cell r="J432">
            <v>9321</v>
          </cell>
        </row>
        <row r="433">
          <cell r="A433" t="str">
            <v>OSSOS E OSSEÍNA</v>
          </cell>
          <cell r="B433" t="str">
            <v>(3º Nível) OSSOS E OSSEÍNA</v>
          </cell>
          <cell r="C433">
            <v>248870</v>
          </cell>
          <cell r="D433">
            <v>274114</v>
          </cell>
          <cell r="E433">
            <v>568811</v>
          </cell>
          <cell r="F433">
            <v>856634</v>
          </cell>
        </row>
        <row r="434">
          <cell r="A434" t="str">
            <v>OUTRAS BEBIDAS ALCÓOLICAS</v>
          </cell>
          <cell r="B434" t="str">
            <v>(3º Nível) OUTRAS BEBIDAS ALCÓOLICAS</v>
          </cell>
          <cell r="C434">
            <v>1536833</v>
          </cell>
          <cell r="D434">
            <v>1181433</v>
          </cell>
          <cell r="E434">
            <v>1664802</v>
          </cell>
          <cell r="F434">
            <v>1434876</v>
          </cell>
          <cell r="G434">
            <v>2607011</v>
          </cell>
          <cell r="H434">
            <v>725647</v>
          </cell>
          <cell r="I434">
            <v>3176849</v>
          </cell>
          <cell r="J434">
            <v>631439</v>
          </cell>
        </row>
        <row r="435">
          <cell r="A435" t="str">
            <v>OUTRAS BEBIDAS NÃO ALCOÓLICAS</v>
          </cell>
          <cell r="B435" t="str">
            <v>(3º Nível) OUTRAS BEBIDAS NÃO ALCOÓLICAS</v>
          </cell>
          <cell r="C435">
            <v>315201</v>
          </cell>
          <cell r="D435">
            <v>444883</v>
          </cell>
          <cell r="E435">
            <v>739701</v>
          </cell>
          <cell r="F435">
            <v>1403591</v>
          </cell>
          <cell r="G435">
            <v>7404868</v>
          </cell>
          <cell r="H435">
            <v>9701781</v>
          </cell>
          <cell r="I435">
            <v>11666111</v>
          </cell>
          <cell r="J435">
            <v>10340242</v>
          </cell>
        </row>
        <row r="436">
          <cell r="A436" t="str">
            <v>OUTRAS FRUTAS CONGELADAS</v>
          </cell>
          <cell r="B436" t="str">
            <v>(3º Nível) OUTRAS FRUTAS CONGELADAS</v>
          </cell>
          <cell r="C436">
            <v>759763</v>
          </cell>
          <cell r="D436">
            <v>279547</v>
          </cell>
          <cell r="E436">
            <v>1144103</v>
          </cell>
          <cell r="F436">
            <v>526928</v>
          </cell>
          <cell r="G436">
            <v>821760</v>
          </cell>
          <cell r="H436">
            <v>247228</v>
          </cell>
          <cell r="I436">
            <v>1233971</v>
          </cell>
          <cell r="J436">
            <v>430358</v>
          </cell>
        </row>
        <row r="437">
          <cell r="A437" t="str">
            <v>OUTRAS FRUTAS PREPARADAS OU CONSERVADAS</v>
          </cell>
          <cell r="B437" t="str">
            <v>(3º Nível) OUTRAS FRUTAS PREPARADAS OU CONSERVADAS</v>
          </cell>
          <cell r="C437">
            <v>5505141</v>
          </cell>
          <cell r="D437">
            <v>3322729</v>
          </cell>
          <cell r="E437">
            <v>5275659</v>
          </cell>
          <cell r="F437">
            <v>2707710</v>
          </cell>
          <cell r="G437">
            <v>2607544</v>
          </cell>
          <cell r="H437">
            <v>1273714</v>
          </cell>
          <cell r="I437">
            <v>2557362</v>
          </cell>
          <cell r="J437">
            <v>1240508</v>
          </cell>
        </row>
        <row r="438">
          <cell r="A438" t="str">
            <v>OUTRAS FRUTAS SECAS OU FRESCAS</v>
          </cell>
          <cell r="B438" t="str">
            <v>(3º Nível) OUTRAS FRUTAS SECAS OU FRESCAS</v>
          </cell>
          <cell r="C438">
            <v>1551593</v>
          </cell>
          <cell r="D438">
            <v>472850</v>
          </cell>
          <cell r="E438">
            <v>1012214</v>
          </cell>
          <cell r="F438">
            <v>577790</v>
          </cell>
          <cell r="G438">
            <v>3585789</v>
          </cell>
          <cell r="H438">
            <v>1921384</v>
          </cell>
          <cell r="I438">
            <v>3065507</v>
          </cell>
          <cell r="J438">
            <v>2170742</v>
          </cell>
        </row>
        <row r="439">
          <cell r="A439" t="str">
            <v>OUTRAS GORDURAS E OLEOS DE ORIGEM ANIMAL</v>
          </cell>
          <cell r="B439" t="str">
            <v>(3º Nível) OUTRAS GORDURAS E OLEOS DE ORIGEM ANIMAL</v>
          </cell>
          <cell r="C439">
            <v>643543</v>
          </cell>
          <cell r="D439">
            <v>245189</v>
          </cell>
          <cell r="E439">
            <v>234741</v>
          </cell>
          <cell r="F439">
            <v>137609</v>
          </cell>
          <cell r="G439">
            <v>1631577</v>
          </cell>
          <cell r="H439">
            <v>361209</v>
          </cell>
          <cell r="I439">
            <v>2048269</v>
          </cell>
          <cell r="J439">
            <v>409806</v>
          </cell>
        </row>
        <row r="440">
          <cell r="A440" t="str">
            <v>OUTRAS PLANTAS VIVAS, ESTACAS E ENXERTOS</v>
          </cell>
          <cell r="B440" t="str">
            <v>(3º Nível) OUTRAS PLANTAS VIVAS, ESTACAS E ENXERTOS</v>
          </cell>
          <cell r="C440">
            <v>13488</v>
          </cell>
          <cell r="D440">
            <v>5260</v>
          </cell>
          <cell r="E440">
            <v>50731</v>
          </cell>
          <cell r="F440">
            <v>10612</v>
          </cell>
        </row>
        <row r="441">
          <cell r="A441" t="str">
            <v>OUTRAS PREPARAÇÕES ALIMENTÍCIAS</v>
          </cell>
          <cell r="B441" t="str">
            <v>(3º Nível) OUTRAS PREPARAÇÕES ALIMENTÍCIAS</v>
          </cell>
          <cell r="C441">
            <v>8610641</v>
          </cell>
          <cell r="D441">
            <v>1978011</v>
          </cell>
          <cell r="E441">
            <v>16711259</v>
          </cell>
          <cell r="F441">
            <v>3467083</v>
          </cell>
          <cell r="G441">
            <v>18750486</v>
          </cell>
          <cell r="H441">
            <v>3043265</v>
          </cell>
          <cell r="I441">
            <v>16983128</v>
          </cell>
          <cell r="J441">
            <v>3301026</v>
          </cell>
        </row>
        <row r="442">
          <cell r="A442" t="str">
            <v>OUTRAS PREPARAÇÕES ALIMENTÍCIAS A BASE DE CEREAIS</v>
          </cell>
          <cell r="B442" t="str">
            <v>(3º Nível) OUTRAS PREPARAÇÕES ALIMENTÍCIAS A BASE DE CEREAIS</v>
          </cell>
          <cell r="C442">
            <v>2145607</v>
          </cell>
          <cell r="D442">
            <v>950168</v>
          </cell>
          <cell r="E442">
            <v>4798480</v>
          </cell>
          <cell r="F442">
            <v>3366341</v>
          </cell>
          <cell r="G442">
            <v>6245658</v>
          </cell>
          <cell r="H442">
            <v>2703240</v>
          </cell>
          <cell r="I442">
            <v>5398491</v>
          </cell>
          <cell r="J442">
            <v>2049337</v>
          </cell>
        </row>
        <row r="443">
          <cell r="A443" t="str">
            <v>OUTRAS RAÇÕES PARA ANIMAIS DOMÉSTICOS</v>
          </cell>
          <cell r="B443" t="str">
            <v>(3º Nível) OUTRAS RAÇÕES PARA ANIMAIS DOMÉSTICOS</v>
          </cell>
          <cell r="C443">
            <v>17531211</v>
          </cell>
          <cell r="D443">
            <v>19910279</v>
          </cell>
          <cell r="E443">
            <v>21270504</v>
          </cell>
          <cell r="F443">
            <v>24455119</v>
          </cell>
          <cell r="G443">
            <v>25259960</v>
          </cell>
          <cell r="H443">
            <v>10376906</v>
          </cell>
          <cell r="I443">
            <v>28967746</v>
          </cell>
          <cell r="J443">
            <v>11861068</v>
          </cell>
        </row>
        <row r="444">
          <cell r="A444" t="str">
            <v>OUTRAS SUBSTÂNCIAS PROTEICAS</v>
          </cell>
          <cell r="B444" t="str">
            <v>(3º Nível) OUTRAS SUBSTÂNCIAS PROTEICAS</v>
          </cell>
          <cell r="C444">
            <v>4210105</v>
          </cell>
          <cell r="D444">
            <v>1181288</v>
          </cell>
          <cell r="E444">
            <v>8449522</v>
          </cell>
          <cell r="F444">
            <v>2201767</v>
          </cell>
          <cell r="G444">
            <v>3878625</v>
          </cell>
          <cell r="H444">
            <v>262049</v>
          </cell>
          <cell r="I444">
            <v>5039073</v>
          </cell>
          <cell r="J444">
            <v>234087</v>
          </cell>
        </row>
        <row r="445">
          <cell r="A445" t="str">
            <v>OUTROS ANIMAIS VIVOS</v>
          </cell>
          <cell r="B445" t="str">
            <v>(3º Nível) OUTROS ANIMAIS VIVOS</v>
          </cell>
          <cell r="C445">
            <v>6120</v>
          </cell>
          <cell r="D445">
            <v>2</v>
          </cell>
          <cell r="E445">
            <v>11935</v>
          </cell>
          <cell r="F445">
            <v>14</v>
          </cell>
          <cell r="G445">
            <v>4624</v>
          </cell>
          <cell r="H445">
            <v>16</v>
          </cell>
          <cell r="I445">
            <v>40955</v>
          </cell>
          <cell r="J445">
            <v>32</v>
          </cell>
        </row>
        <row r="446">
          <cell r="A446" t="str">
            <v>OUTROS CAMARÕES</v>
          </cell>
          <cell r="B446" t="str">
            <v>(3º Nível) OUTROS CAMARÕES</v>
          </cell>
          <cell r="C446">
            <v>0</v>
          </cell>
          <cell r="D446">
            <v>0</v>
          </cell>
          <cell r="E446">
            <v>869</v>
          </cell>
          <cell r="F446">
            <v>83</v>
          </cell>
        </row>
        <row r="447">
          <cell r="A447" t="str">
            <v>OUTROS COUROS/PELES DE BOVINOS, CURTIDO</v>
          </cell>
          <cell r="B447" t="str">
            <v>(3º Nível) OUTROS COUROS/PELES DE BOVINOS, CURTIDO</v>
          </cell>
          <cell r="C447">
            <v>32524564</v>
          </cell>
          <cell r="D447">
            <v>24080676</v>
          </cell>
          <cell r="E447">
            <v>31336733</v>
          </cell>
          <cell r="F447">
            <v>32410803</v>
          </cell>
          <cell r="G447">
            <v>360457</v>
          </cell>
          <cell r="H447">
            <v>115489</v>
          </cell>
          <cell r="I447">
            <v>548630</v>
          </cell>
          <cell r="J447">
            <v>289215</v>
          </cell>
        </row>
        <row r="448">
          <cell r="A448" t="str">
            <v>OUTROS FILES DE PEIXE SECOS, SALGADOS OU DEFUMADOS</v>
          </cell>
          <cell r="B448" t="str">
            <v>(3º Nível) OUTROS FILES DE PEIXE SECOS, SALGADOS OU DEFUMADOS</v>
          </cell>
          <cell r="C448">
            <v>0</v>
          </cell>
          <cell r="D448">
            <v>0</v>
          </cell>
          <cell r="E448">
            <v>85</v>
          </cell>
          <cell r="F448">
            <v>10</v>
          </cell>
        </row>
        <row r="449">
          <cell r="A449" t="str">
            <v>OUTROS FILES DE PEIXE, CONGELADOS</v>
          </cell>
          <cell r="B449" t="str">
            <v>(3º Nível) OUTROS FILES DE PEIXE, CONGELADOS</v>
          </cell>
          <cell r="C449">
            <v>396005</v>
          </cell>
          <cell r="D449">
            <v>127718</v>
          </cell>
          <cell r="E449">
            <v>346600</v>
          </cell>
          <cell r="F449">
            <v>59790</v>
          </cell>
          <cell r="G449">
            <v>15466280</v>
          </cell>
          <cell r="H449">
            <v>4292648</v>
          </cell>
          <cell r="I449">
            <v>19726615</v>
          </cell>
          <cell r="J449">
            <v>5398318</v>
          </cell>
        </row>
        <row r="450">
          <cell r="A450" t="str">
            <v>OUTROS FILES DE PEIXE, FRESCOS OU REFRIGERADOS</v>
          </cell>
          <cell r="B450" t="str">
            <v>(3º Nível) OUTROS FILES DE PEIXE, FRESCOS OU REFRIGERADOS</v>
          </cell>
          <cell r="C450">
            <v>200650</v>
          </cell>
          <cell r="D450">
            <v>26836</v>
          </cell>
          <cell r="E450">
            <v>344908</v>
          </cell>
          <cell r="F450">
            <v>43489</v>
          </cell>
          <cell r="G450">
            <v>987041</v>
          </cell>
          <cell r="H450">
            <v>85670</v>
          </cell>
          <cell r="I450">
            <v>510185</v>
          </cell>
          <cell r="J450">
            <v>46300</v>
          </cell>
        </row>
        <row r="451">
          <cell r="A451" t="str">
            <v>OUTROS PEIXES CONGELADOS</v>
          </cell>
          <cell r="B451" t="str">
            <v>(3º Nível) OUTROS PEIXES CONGELADOS</v>
          </cell>
          <cell r="C451">
            <v>4637569</v>
          </cell>
          <cell r="D451">
            <v>1581375</v>
          </cell>
          <cell r="E451">
            <v>4071236</v>
          </cell>
          <cell r="F451">
            <v>992908</v>
          </cell>
          <cell r="G451">
            <v>3384452</v>
          </cell>
          <cell r="H451">
            <v>1499263</v>
          </cell>
          <cell r="I451">
            <v>4971778</v>
          </cell>
          <cell r="J451">
            <v>2223693</v>
          </cell>
        </row>
        <row r="452">
          <cell r="A452" t="str">
            <v>OUTROS PEIXES FRESCOS OU REFRIGERADOS</v>
          </cell>
          <cell r="B452" t="str">
            <v>(3º Nível) OUTROS PEIXES FRESCOS OU REFRIGERADOS</v>
          </cell>
          <cell r="C452">
            <v>2736534</v>
          </cell>
          <cell r="D452">
            <v>380602</v>
          </cell>
          <cell r="E452">
            <v>2959320</v>
          </cell>
          <cell r="F452">
            <v>489715</v>
          </cell>
          <cell r="G452">
            <v>84258</v>
          </cell>
          <cell r="H452">
            <v>3686</v>
          </cell>
          <cell r="I452">
            <v>66327</v>
          </cell>
          <cell r="J452">
            <v>2893</v>
          </cell>
        </row>
        <row r="453">
          <cell r="A453" t="str">
            <v>OUTROS PEIXES SECOS, SALGADOS OU DEFUMADOS</v>
          </cell>
          <cell r="B453" t="str">
            <v>(3º Nível) OUTROS PEIXES SECOS, SALGADOS OU DEFUMADOS</v>
          </cell>
          <cell r="C453">
            <v>1379146</v>
          </cell>
          <cell r="D453">
            <v>52931</v>
          </cell>
          <cell r="E453">
            <v>1318863</v>
          </cell>
          <cell r="F453">
            <v>43324</v>
          </cell>
          <cell r="G453">
            <v>2142103</v>
          </cell>
          <cell r="H453">
            <v>573294</v>
          </cell>
          <cell r="I453">
            <v>2103028</v>
          </cell>
          <cell r="J453">
            <v>511054</v>
          </cell>
        </row>
        <row r="454">
          <cell r="A454" t="str">
            <v>OUTROS PRODUTOS DE ORIGEM ANIMAL</v>
          </cell>
          <cell r="B454" t="str">
            <v>(3º Nível) OUTROS PRODUTOS DE ORIGEM ANIMAL</v>
          </cell>
          <cell r="C454">
            <v>8079295</v>
          </cell>
          <cell r="D454">
            <v>4164811</v>
          </cell>
          <cell r="E454">
            <v>14659939</v>
          </cell>
          <cell r="F454">
            <v>6869097</v>
          </cell>
          <cell r="G454">
            <v>1165759</v>
          </cell>
          <cell r="H454">
            <v>1704368</v>
          </cell>
          <cell r="I454">
            <v>997151</v>
          </cell>
          <cell r="J454">
            <v>1847169</v>
          </cell>
        </row>
        <row r="455">
          <cell r="A455" t="str">
            <v>OUTROS PRODUTOS DE ORIGEM VEGETAL</v>
          </cell>
          <cell r="B455" t="str">
            <v>(3º Nível) OUTROS PRODUTOS DE ORIGEM VEGETAL</v>
          </cell>
          <cell r="C455">
            <v>14247553</v>
          </cell>
          <cell r="D455">
            <v>7500795</v>
          </cell>
          <cell r="E455">
            <v>24005624</v>
          </cell>
          <cell r="F455">
            <v>15117123</v>
          </cell>
          <cell r="G455">
            <v>4873582</v>
          </cell>
          <cell r="H455">
            <v>3749779</v>
          </cell>
          <cell r="I455">
            <v>4308667</v>
          </cell>
          <cell r="J455">
            <v>3046388</v>
          </cell>
        </row>
        <row r="456">
          <cell r="A456" t="str">
            <v>OUTROS SUCOS</v>
          </cell>
          <cell r="B456" t="str">
            <v>(3º Nível) OUTROS SUCOS</v>
          </cell>
          <cell r="C456">
            <v>95111</v>
          </cell>
          <cell r="D456">
            <v>72631</v>
          </cell>
          <cell r="E456">
            <v>324234</v>
          </cell>
          <cell r="F456">
            <v>187705</v>
          </cell>
          <cell r="G456">
            <v>127649</v>
          </cell>
          <cell r="H456">
            <v>55706</v>
          </cell>
          <cell r="I456">
            <v>152251</v>
          </cell>
          <cell r="J456">
            <v>91110</v>
          </cell>
        </row>
        <row r="457">
          <cell r="A457" t="str">
            <v>OVINOS VIVOS</v>
          </cell>
          <cell r="B457" t="str">
            <v>(3º Nível) OVINOS VIVOS</v>
          </cell>
          <cell r="C457">
            <v>0</v>
          </cell>
          <cell r="D457">
            <v>0</v>
          </cell>
          <cell r="E457">
            <v>7</v>
          </cell>
          <cell r="F457">
            <v>1</v>
          </cell>
        </row>
        <row r="458">
          <cell r="A458" t="str">
            <v>OVOS</v>
          </cell>
          <cell r="B458" t="str">
            <v>(3º Nível) OVOS</v>
          </cell>
          <cell r="C458">
            <v>5074804</v>
          </cell>
          <cell r="D458">
            <v>1328818</v>
          </cell>
          <cell r="E458">
            <v>5041043</v>
          </cell>
          <cell r="F458">
            <v>1410928</v>
          </cell>
          <cell r="G458">
            <v>4057769</v>
          </cell>
          <cell r="H458">
            <v>23299</v>
          </cell>
          <cell r="I458">
            <v>3969696</v>
          </cell>
          <cell r="J458">
            <v>39893</v>
          </cell>
        </row>
        <row r="459">
          <cell r="A459" t="str">
            <v>PÃES, BISCOITOS E PRODUTOS DE PASTELARIA</v>
          </cell>
          <cell r="B459" t="str">
            <v>(3º Nível) PÃES, BISCOITOS E PRODUTOS DE PASTELARIA</v>
          </cell>
          <cell r="C459">
            <v>3456887</v>
          </cell>
          <cell r="D459">
            <v>2034376</v>
          </cell>
          <cell r="E459">
            <v>5624285</v>
          </cell>
          <cell r="F459">
            <v>3649952</v>
          </cell>
          <cell r="G459">
            <v>4520210</v>
          </cell>
          <cell r="H459">
            <v>1108243</v>
          </cell>
          <cell r="I459">
            <v>5037114</v>
          </cell>
          <cell r="J459">
            <v>1263326</v>
          </cell>
        </row>
        <row r="460">
          <cell r="A460" t="str">
            <v>PAINÇO</v>
          </cell>
          <cell r="B460" t="str">
            <v>(3º Nível) PAINÇO</v>
          </cell>
          <cell r="C460">
            <v>0</v>
          </cell>
          <cell r="D460">
            <v>0</v>
          </cell>
          <cell r="E460">
            <v>355</v>
          </cell>
          <cell r="F460">
            <v>11</v>
          </cell>
          <cell r="G460">
            <v>65417</v>
          </cell>
          <cell r="H460">
            <v>146142</v>
          </cell>
          <cell r="I460">
            <v>160210</v>
          </cell>
          <cell r="J460">
            <v>292214</v>
          </cell>
        </row>
        <row r="461">
          <cell r="A461" t="str">
            <v>PAINÉIS DE FIBRAS OU DE PARTÍCULAS DE MADEIRA</v>
          </cell>
          <cell r="B461" t="str">
            <v>(3º Nível) PAINÉIS DE FIBRAS OU DE PARTÍCULAS DE MADEIRA</v>
          </cell>
          <cell r="C461">
            <v>27658305</v>
          </cell>
          <cell r="D461">
            <v>81499490</v>
          </cell>
          <cell r="E461">
            <v>29603156</v>
          </cell>
          <cell r="F461">
            <v>93571098</v>
          </cell>
          <cell r="G461">
            <v>255015</v>
          </cell>
          <cell r="H461">
            <v>225742</v>
          </cell>
          <cell r="I461">
            <v>490000</v>
          </cell>
          <cell r="J461">
            <v>893392</v>
          </cell>
        </row>
        <row r="462">
          <cell r="A462" t="str">
            <v>PALMITOS PREPARADOS OU CONSERVADOS</v>
          </cell>
          <cell r="B462" t="str">
            <v>(3º Nível) PALMITOS PREPARADOS OU CONSERVADOS</v>
          </cell>
          <cell r="C462">
            <v>176435</v>
          </cell>
          <cell r="D462">
            <v>31696</v>
          </cell>
          <cell r="E462">
            <v>75854</v>
          </cell>
          <cell r="F462">
            <v>11689</v>
          </cell>
          <cell r="G462">
            <v>173</v>
          </cell>
          <cell r="H462">
            <v>25</v>
          </cell>
          <cell r="I462">
            <v>0</v>
          </cell>
          <cell r="J462">
            <v>0</v>
          </cell>
        </row>
        <row r="463">
          <cell r="A463" t="str">
            <v>PAPEL</v>
          </cell>
          <cell r="B463" t="str">
            <v>(3º Nível) PAPEL</v>
          </cell>
          <cell r="C463">
            <v>137918390</v>
          </cell>
          <cell r="D463">
            <v>141945311</v>
          </cell>
          <cell r="E463">
            <v>193074426</v>
          </cell>
          <cell r="F463">
            <v>205620108</v>
          </cell>
          <cell r="G463">
            <v>70525978</v>
          </cell>
          <cell r="H463">
            <v>54873373</v>
          </cell>
          <cell r="I463">
            <v>75733462</v>
          </cell>
          <cell r="J463">
            <v>61080658</v>
          </cell>
        </row>
        <row r="464">
          <cell r="A464" t="str">
            <v>PARGOS CONGELADOS</v>
          </cell>
          <cell r="B464" t="str">
            <v>(3º Nível) PARGOS CONGELADOS</v>
          </cell>
          <cell r="C464">
            <v>76291</v>
          </cell>
          <cell r="D464">
            <v>11990</v>
          </cell>
          <cell r="E464">
            <v>792190</v>
          </cell>
          <cell r="F464">
            <v>165287</v>
          </cell>
        </row>
        <row r="465">
          <cell r="A465" t="str">
            <v>PASTA DE CACAU</v>
          </cell>
          <cell r="B465" t="str">
            <v>(3º Nível) PASTA DE CACAU</v>
          </cell>
          <cell r="C465">
            <v>1356681</v>
          </cell>
          <cell r="D465">
            <v>374000</v>
          </cell>
          <cell r="E465">
            <v>2006772</v>
          </cell>
          <cell r="F465">
            <v>528500</v>
          </cell>
          <cell r="G465">
            <v>2262979</v>
          </cell>
          <cell r="H465">
            <v>1638521</v>
          </cell>
          <cell r="I465">
            <v>1867475</v>
          </cell>
          <cell r="J465">
            <v>1437760</v>
          </cell>
        </row>
        <row r="466">
          <cell r="A466" t="str">
            <v>PEIXES ORNAMENTAIS VIVOS</v>
          </cell>
          <cell r="B466" t="str">
            <v>(3º Nível) PEIXES ORNAMENTAIS VIVOS</v>
          </cell>
          <cell r="C466">
            <v>444452</v>
          </cell>
          <cell r="D466">
            <v>4625</v>
          </cell>
          <cell r="E466">
            <v>461353</v>
          </cell>
          <cell r="F466">
            <v>4755</v>
          </cell>
          <cell r="G466">
            <v>19432</v>
          </cell>
          <cell r="H466">
            <v>1628</v>
          </cell>
          <cell r="I466">
            <v>25002</v>
          </cell>
          <cell r="J466">
            <v>2354</v>
          </cell>
        </row>
        <row r="467">
          <cell r="A467" t="str">
            <v>PEIXES SECOS, SALGADOS OU DEFUMADOS</v>
          </cell>
          <cell r="B467" t="str">
            <v>(3º Nível) PEIXES SECOS, SALGADOS OU DEFUMADOS</v>
          </cell>
          <cell r="C467">
            <v>6141</v>
          </cell>
          <cell r="D467">
            <v>100</v>
          </cell>
          <cell r="E467">
            <v>378</v>
          </cell>
          <cell r="F467">
            <v>67</v>
          </cell>
          <cell r="G467">
            <v>389884</v>
          </cell>
          <cell r="H467">
            <v>100000</v>
          </cell>
          <cell r="I467">
            <v>263168</v>
          </cell>
          <cell r="J467">
            <v>75000</v>
          </cell>
        </row>
        <row r="468">
          <cell r="A468" t="str">
            <v>PELETERIA</v>
          </cell>
          <cell r="B468" t="str">
            <v>(3º Nível) PELETERIA</v>
          </cell>
          <cell r="C468">
            <v>2199061</v>
          </cell>
          <cell r="D468">
            <v>95550</v>
          </cell>
          <cell r="E468">
            <v>3033161</v>
          </cell>
          <cell r="F468">
            <v>145969</v>
          </cell>
          <cell r="G468">
            <v>464219</v>
          </cell>
          <cell r="H468">
            <v>16315</v>
          </cell>
          <cell r="I468">
            <v>310855</v>
          </cell>
          <cell r="J468">
            <v>8855</v>
          </cell>
        </row>
        <row r="469">
          <cell r="A469" t="str">
            <v>PENAS E PELES DE AVES</v>
          </cell>
          <cell r="B469" t="str">
            <v>(3º Nível) PENAS E PELES DE AVES</v>
          </cell>
          <cell r="C469">
            <v>70875</v>
          </cell>
          <cell r="D469">
            <v>200000</v>
          </cell>
          <cell r="E469">
            <v>405880</v>
          </cell>
          <cell r="F469">
            <v>1169860</v>
          </cell>
          <cell r="G469">
            <v>22762</v>
          </cell>
          <cell r="H469">
            <v>14679</v>
          </cell>
          <cell r="I469">
            <v>106229</v>
          </cell>
          <cell r="J469">
            <v>49000</v>
          </cell>
        </row>
        <row r="470">
          <cell r="A470" t="str">
            <v>PEPINOS PREPARADOS OU CONSERVADOS</v>
          </cell>
          <cell r="B470" t="str">
            <v>(3º Nível) PEPINOS PREPARADOS OU CONSERVADOS</v>
          </cell>
          <cell r="C470">
            <v>25847</v>
          </cell>
          <cell r="D470">
            <v>10049</v>
          </cell>
          <cell r="E470">
            <v>31329</v>
          </cell>
          <cell r="F470">
            <v>13441</v>
          </cell>
          <cell r="G470">
            <v>385553</v>
          </cell>
          <cell r="H470">
            <v>405917</v>
          </cell>
          <cell r="I470">
            <v>324572</v>
          </cell>
          <cell r="J470">
            <v>350815</v>
          </cell>
        </row>
        <row r="471">
          <cell r="A471" t="str">
            <v>PEPTONAS E SEUS DERIVADOS</v>
          </cell>
          <cell r="B471" t="str">
            <v>(3º Nível) PEPTONAS E SEUS DERIVADOS</v>
          </cell>
          <cell r="C471">
            <v>352445</v>
          </cell>
          <cell r="D471">
            <v>33892</v>
          </cell>
          <cell r="E471">
            <v>1173599</v>
          </cell>
          <cell r="F471">
            <v>162792</v>
          </cell>
          <cell r="G471">
            <v>127265</v>
          </cell>
          <cell r="H471">
            <v>1963</v>
          </cell>
          <cell r="I471">
            <v>193460</v>
          </cell>
          <cell r="J471">
            <v>2419</v>
          </cell>
        </row>
        <row r="472">
          <cell r="A472" t="str">
            <v>PÊRAS FRESCAS</v>
          </cell>
          <cell r="B472" t="str">
            <v>(3º Nível) PÊRAS FRESCAS</v>
          </cell>
          <cell r="C472">
            <v>0</v>
          </cell>
          <cell r="D472">
            <v>0</v>
          </cell>
          <cell r="E472">
            <v>18592</v>
          </cell>
          <cell r="F472">
            <v>7340</v>
          </cell>
          <cell r="G472">
            <v>11519287</v>
          </cell>
          <cell r="H472">
            <v>12542679</v>
          </cell>
          <cell r="I472">
            <v>11239874</v>
          </cell>
          <cell r="J472">
            <v>13913405</v>
          </cell>
        </row>
        <row r="473">
          <cell r="A473" t="str">
            <v>PÊRAS PREPARADAS OU CONSERVADAS</v>
          </cell>
          <cell r="B473" t="str">
            <v>(3º Nível) PÊRAS PREPARADAS OU CONSERVADAS</v>
          </cell>
          <cell r="C473">
            <v>0</v>
          </cell>
          <cell r="D473">
            <v>0</v>
          </cell>
          <cell r="E473">
            <v>7</v>
          </cell>
          <cell r="F473">
            <v>2</v>
          </cell>
          <cell r="G473">
            <v>638</v>
          </cell>
          <cell r="H473">
            <v>26</v>
          </cell>
          <cell r="I473">
            <v>0</v>
          </cell>
          <cell r="J473">
            <v>0</v>
          </cell>
        </row>
        <row r="474">
          <cell r="A474" t="str">
            <v>PÊRAS SECAS</v>
          </cell>
          <cell r="B474" t="str">
            <v>(3º Nível) PÊRAS SECAS</v>
          </cell>
          <cell r="G474">
            <v>32769</v>
          </cell>
          <cell r="H474">
            <v>4000</v>
          </cell>
          <cell r="I474">
            <v>0</v>
          </cell>
          <cell r="J474">
            <v>0</v>
          </cell>
        </row>
        <row r="475">
          <cell r="A475" t="str">
            <v>PÊSSEGOS FRESCOS</v>
          </cell>
          <cell r="B475" t="str">
            <v>(3º Nível) PÊSSEGOS FRESCOS</v>
          </cell>
          <cell r="C475">
            <v>0</v>
          </cell>
          <cell r="D475">
            <v>0</v>
          </cell>
          <cell r="E475">
            <v>2422</v>
          </cell>
          <cell r="F475">
            <v>916</v>
          </cell>
          <cell r="G475">
            <v>151435</v>
          </cell>
          <cell r="H475">
            <v>28087</v>
          </cell>
          <cell r="I475">
            <v>228383</v>
          </cell>
          <cell r="J475">
            <v>48677</v>
          </cell>
        </row>
        <row r="476">
          <cell r="A476" t="str">
            <v>PÊSSEGOS PREPARADOS OU CONSERVADOS</v>
          </cell>
          <cell r="B476" t="str">
            <v>(3º Nível) PÊSSEGOS PREPARADOS OU CONSERVADOS</v>
          </cell>
          <cell r="C476">
            <v>101351</v>
          </cell>
          <cell r="D476">
            <v>92459</v>
          </cell>
          <cell r="E476">
            <v>59608</v>
          </cell>
          <cell r="F476">
            <v>53797</v>
          </cell>
          <cell r="G476">
            <v>115331</v>
          </cell>
          <cell r="H476">
            <v>97019</v>
          </cell>
          <cell r="I476">
            <v>167463</v>
          </cell>
          <cell r="J476">
            <v>160455</v>
          </cell>
        </row>
        <row r="477">
          <cell r="A477" t="str">
            <v>PIMENTA PIPER SECA, TRITURADA OU EM PÓ</v>
          </cell>
          <cell r="B477" t="str">
            <v>(3º Nível) PIMENTA PIPER SECA, TRITURADA OU EM PÓ</v>
          </cell>
          <cell r="C477">
            <v>8125568</v>
          </cell>
          <cell r="D477">
            <v>2832744</v>
          </cell>
          <cell r="E477">
            <v>11839291</v>
          </cell>
          <cell r="F477">
            <v>5324425</v>
          </cell>
          <cell r="G477">
            <v>139599</v>
          </cell>
          <cell r="H477">
            <v>18902</v>
          </cell>
          <cell r="I477">
            <v>71609</v>
          </cell>
          <cell r="J477">
            <v>11495</v>
          </cell>
        </row>
        <row r="478">
          <cell r="A478" t="str">
            <v>PIMENTÕES E PIMENTAS</v>
          </cell>
          <cell r="B478" t="str">
            <v>(3º Nível) PIMENTÕES E PIMENTAS</v>
          </cell>
          <cell r="C478">
            <v>2314</v>
          </cell>
          <cell r="D478">
            <v>702</v>
          </cell>
          <cell r="E478">
            <v>43698</v>
          </cell>
          <cell r="F478">
            <v>16084</v>
          </cell>
        </row>
        <row r="479">
          <cell r="A479" t="str">
            <v>PIMENTÕES E PIMENTAS SECOS, PÓ</v>
          </cell>
          <cell r="B479" t="str">
            <v>(3º Nível) PIMENTÕES E PIMENTAS SECOS, PÓ</v>
          </cell>
          <cell r="C479">
            <v>0</v>
          </cell>
          <cell r="D479">
            <v>0</v>
          </cell>
          <cell r="E479">
            <v>90046</v>
          </cell>
          <cell r="F479">
            <v>7439</v>
          </cell>
          <cell r="G479">
            <v>274659</v>
          </cell>
          <cell r="H479">
            <v>155301</v>
          </cell>
          <cell r="I479">
            <v>595706</v>
          </cell>
          <cell r="J479">
            <v>320601</v>
          </cell>
        </row>
        <row r="480">
          <cell r="A480" t="str">
            <v>PLANTAS ORNAMENTAIS</v>
          </cell>
          <cell r="B480" t="str">
            <v>(3º Nível) PLANTAS ORNAMENTAIS</v>
          </cell>
          <cell r="C480">
            <v>0</v>
          </cell>
          <cell r="D480">
            <v>0</v>
          </cell>
          <cell r="E480">
            <v>5406</v>
          </cell>
          <cell r="F480">
            <v>1459</v>
          </cell>
        </row>
        <row r="481">
          <cell r="A481" t="str">
            <v>PLANTAS PARA MEDICINA OU PERFUMARIA</v>
          </cell>
          <cell r="B481" t="str">
            <v>(3º Nível) PLANTAS PARA MEDICINA OU PERFUMARIA</v>
          </cell>
          <cell r="C481">
            <v>1024636</v>
          </cell>
          <cell r="D481">
            <v>130641</v>
          </cell>
          <cell r="E481">
            <v>995981</v>
          </cell>
          <cell r="F481">
            <v>157034</v>
          </cell>
          <cell r="G481">
            <v>2182039</v>
          </cell>
          <cell r="H481">
            <v>756253</v>
          </cell>
          <cell r="I481">
            <v>1707602</v>
          </cell>
          <cell r="J481">
            <v>648831</v>
          </cell>
        </row>
        <row r="482">
          <cell r="A482" t="str">
            <v>POLVOS</v>
          </cell>
          <cell r="B482" t="str">
            <v>(3º Nível) POLVOS</v>
          </cell>
          <cell r="C482">
            <v>0</v>
          </cell>
          <cell r="D482">
            <v>0</v>
          </cell>
          <cell r="E482">
            <v>2341</v>
          </cell>
          <cell r="F482">
            <v>146</v>
          </cell>
          <cell r="G482">
            <v>577768</v>
          </cell>
          <cell r="H482">
            <v>63892</v>
          </cell>
          <cell r="I482">
            <v>151084</v>
          </cell>
          <cell r="J482">
            <v>14599</v>
          </cell>
        </row>
        <row r="483">
          <cell r="A483" t="str">
            <v>POMELOS</v>
          </cell>
          <cell r="B483" t="str">
            <v>(3º Nível) POMELOS</v>
          </cell>
          <cell r="C483">
            <v>0</v>
          </cell>
          <cell r="D483">
            <v>0</v>
          </cell>
          <cell r="E483">
            <v>2441</v>
          </cell>
          <cell r="F483">
            <v>616</v>
          </cell>
          <cell r="G483">
            <v>26535</v>
          </cell>
          <cell r="H483">
            <v>24396</v>
          </cell>
          <cell r="I483">
            <v>8633</v>
          </cell>
          <cell r="J483">
            <v>7882</v>
          </cell>
        </row>
        <row r="484">
          <cell r="A484" t="str">
            <v>PREPARAÇÕES ALIMENTÍCIAS HOMOGENEIZADAS</v>
          </cell>
          <cell r="B484" t="str">
            <v>(3º Nível) PREPARAÇÕES ALIMENTÍCIAS HOMOGENEIZADAS</v>
          </cell>
          <cell r="C484">
            <v>23960</v>
          </cell>
          <cell r="D484">
            <v>4294</v>
          </cell>
          <cell r="E484">
            <v>8446</v>
          </cell>
          <cell r="F484">
            <v>546</v>
          </cell>
          <cell r="G484">
            <v>2024</v>
          </cell>
          <cell r="H484">
            <v>2550</v>
          </cell>
          <cell r="I484">
            <v>1158</v>
          </cell>
          <cell r="J484">
            <v>1258</v>
          </cell>
        </row>
        <row r="485">
          <cell r="A485" t="str">
            <v>PREPARAÇÕES DE CRUSTÁCEOS E MOLUSCOS</v>
          </cell>
          <cell r="B485" t="str">
            <v>(3º Nível) PREPARAÇÕES DE CRUSTÁCEOS E MOLUSCOS</v>
          </cell>
          <cell r="C485">
            <v>0</v>
          </cell>
          <cell r="D485">
            <v>0</v>
          </cell>
          <cell r="E485">
            <v>7151</v>
          </cell>
          <cell r="F485">
            <v>733</v>
          </cell>
          <cell r="G485">
            <v>210513</v>
          </cell>
          <cell r="H485">
            <v>73252</v>
          </cell>
          <cell r="I485">
            <v>189700</v>
          </cell>
          <cell r="J485">
            <v>78000</v>
          </cell>
        </row>
        <row r="486">
          <cell r="A486" t="str">
            <v>PREPARAÇÕES E CONSERVAS DE ATUNS</v>
          </cell>
          <cell r="B486" t="str">
            <v>(3º Nível) PREPARAÇÕES E CONSERVAS DE ATUNS</v>
          </cell>
          <cell r="C486">
            <v>276628</v>
          </cell>
          <cell r="D486">
            <v>47708</v>
          </cell>
          <cell r="E486">
            <v>774281</v>
          </cell>
          <cell r="F486">
            <v>200380</v>
          </cell>
          <cell r="G486">
            <v>1510027</v>
          </cell>
          <cell r="H486">
            <v>438509</v>
          </cell>
          <cell r="I486">
            <v>1998467</v>
          </cell>
          <cell r="J486">
            <v>581757</v>
          </cell>
        </row>
        <row r="487">
          <cell r="A487" t="str">
            <v>PREPARAÇÕES E CONSERVAS DE DEMAIS PEIXES</v>
          </cell>
          <cell r="B487" t="str">
            <v>(3º Nível) PREPARAÇÕES E CONSERVAS DE DEMAIS PEIXES</v>
          </cell>
          <cell r="C487">
            <v>0</v>
          </cell>
          <cell r="D487">
            <v>0</v>
          </cell>
          <cell r="E487">
            <v>6948</v>
          </cell>
          <cell r="F487">
            <v>1294</v>
          </cell>
          <cell r="G487">
            <v>1759905</v>
          </cell>
          <cell r="H487">
            <v>498504</v>
          </cell>
          <cell r="I487">
            <v>3167477</v>
          </cell>
          <cell r="J487">
            <v>999421</v>
          </cell>
        </row>
        <row r="488">
          <cell r="A488" t="str">
            <v>PREPARAÇÕES E CONSERVAS DE SARDINHAS</v>
          </cell>
          <cell r="B488" t="str">
            <v>(3º Nível) PREPARAÇÕES E CONSERVAS DE SARDINHAS</v>
          </cell>
          <cell r="C488">
            <v>295235</v>
          </cell>
          <cell r="D488">
            <v>85784</v>
          </cell>
          <cell r="E488">
            <v>97136</v>
          </cell>
          <cell r="F488">
            <v>41500</v>
          </cell>
          <cell r="G488">
            <v>2773</v>
          </cell>
          <cell r="H488">
            <v>438</v>
          </cell>
          <cell r="I488">
            <v>0</v>
          </cell>
          <cell r="J488">
            <v>0</v>
          </cell>
        </row>
        <row r="489">
          <cell r="A489" t="str">
            <v>PREPARAÇÕES P/ ELABORAÇÃO DE BEBIDAS</v>
          </cell>
          <cell r="B489" t="str">
            <v>(3º Nível) PREPARAÇÕES P/ ELABORAÇÃO DE BEBIDAS</v>
          </cell>
          <cell r="C489">
            <v>7295713</v>
          </cell>
          <cell r="D489">
            <v>485670</v>
          </cell>
          <cell r="E489">
            <v>12004760</v>
          </cell>
          <cell r="F489">
            <v>697965</v>
          </cell>
          <cell r="G489">
            <v>360983</v>
          </cell>
          <cell r="H489">
            <v>89589</v>
          </cell>
          <cell r="I489">
            <v>4369759</v>
          </cell>
          <cell r="J489">
            <v>390265</v>
          </cell>
        </row>
        <row r="490">
          <cell r="A490" t="str">
            <v>PREPARAÇÕES PARA ALIMENTAÇÃO INFANTIL</v>
          </cell>
          <cell r="B490" t="str">
            <v>(3º Nível) PREPARAÇÕES PARA ALIMENTAÇÃO INFANTIL</v>
          </cell>
          <cell r="C490">
            <v>1009908</v>
          </cell>
          <cell r="D490">
            <v>352069</v>
          </cell>
          <cell r="E490">
            <v>1332427</v>
          </cell>
          <cell r="F490">
            <v>459250</v>
          </cell>
          <cell r="G490">
            <v>4698171</v>
          </cell>
          <cell r="H490">
            <v>660773</v>
          </cell>
          <cell r="I490">
            <v>3647460</v>
          </cell>
          <cell r="J490">
            <v>480347</v>
          </cell>
        </row>
        <row r="491">
          <cell r="A491" t="str">
            <v>PRIMATAS VIVOS</v>
          </cell>
          <cell r="B491" t="str">
            <v>(3º Nível) PRIMATAS VIVOS</v>
          </cell>
          <cell r="G491">
            <v>95</v>
          </cell>
          <cell r="H491">
            <v>2</v>
          </cell>
          <cell r="I491">
            <v>0</v>
          </cell>
          <cell r="J491">
            <v>0</v>
          </cell>
        </row>
        <row r="492">
          <cell r="A492" t="str">
            <v>PRODUTOS DE CONFEITARIA</v>
          </cell>
          <cell r="B492" t="str">
            <v>(3º Nível) PRODUTOS DE CONFEITARIA</v>
          </cell>
          <cell r="C492">
            <v>10051225</v>
          </cell>
          <cell r="D492">
            <v>5029560</v>
          </cell>
          <cell r="E492">
            <v>11894907</v>
          </cell>
          <cell r="F492">
            <v>7512849</v>
          </cell>
          <cell r="G492">
            <v>4517051</v>
          </cell>
          <cell r="H492">
            <v>884442</v>
          </cell>
          <cell r="I492">
            <v>4978825</v>
          </cell>
          <cell r="J492">
            <v>1105260</v>
          </cell>
        </row>
        <row r="493">
          <cell r="A493" t="str">
            <v>PRODUTOS DE LINHO</v>
          </cell>
          <cell r="B493" t="str">
            <v>(3º Nível) PRODUTOS DE LINHO</v>
          </cell>
          <cell r="C493">
            <v>133235</v>
          </cell>
          <cell r="D493">
            <v>7634</v>
          </cell>
          <cell r="E493">
            <v>104603</v>
          </cell>
          <cell r="F493">
            <v>3620</v>
          </cell>
          <cell r="G493">
            <v>541362</v>
          </cell>
          <cell r="H493">
            <v>54860</v>
          </cell>
          <cell r="I493">
            <v>1274760</v>
          </cell>
          <cell r="J493">
            <v>136610</v>
          </cell>
        </row>
        <row r="494">
          <cell r="A494" t="str">
            <v>PRODUTOS HORTÍCOLAS HOMOGENEIZADOS PREPARADOS OU CONSERVADOS</v>
          </cell>
          <cell r="B494" t="str">
            <v>(3º Nível) PRODUTOS HORTÍCOLAS HOMOGENEIZADOS PREPARADOS OU CONSERVADOS</v>
          </cell>
          <cell r="C494">
            <v>3327</v>
          </cell>
          <cell r="D494">
            <v>203</v>
          </cell>
          <cell r="E494">
            <v>1600</v>
          </cell>
          <cell r="F494">
            <v>133</v>
          </cell>
          <cell r="G494">
            <v>44</v>
          </cell>
          <cell r="H494">
            <v>1</v>
          </cell>
          <cell r="I494">
            <v>2619</v>
          </cell>
          <cell r="J494">
            <v>518</v>
          </cell>
        </row>
        <row r="495">
          <cell r="A495" t="str">
            <v>PRODUTOS MUCILAGINOSOS E ESPESSANTES</v>
          </cell>
          <cell r="B495" t="str">
            <v>(3º Nível) PRODUTOS MUCILAGINOSOS E ESPESSANTES</v>
          </cell>
          <cell r="C495">
            <v>100543</v>
          </cell>
          <cell r="D495">
            <v>8037</v>
          </cell>
          <cell r="E495">
            <v>58725</v>
          </cell>
          <cell r="F495">
            <v>8705</v>
          </cell>
          <cell r="G495">
            <v>2759783</v>
          </cell>
          <cell r="H495">
            <v>388528</v>
          </cell>
          <cell r="I495">
            <v>5617823</v>
          </cell>
          <cell r="J495">
            <v>556444</v>
          </cell>
        </row>
        <row r="496">
          <cell r="A496" t="str">
            <v>PSITACIFORMES (INCL.OS PAPAGAIOS,AS ARARAS,ETC) VIVOS</v>
          </cell>
          <cell r="B496" t="str">
            <v>(3º Nível) PSITACIFORMES (INCL.OS PAPAGAIOS,AS ARARAS,ETC) VIVOS</v>
          </cell>
          <cell r="G496">
            <v>5707</v>
          </cell>
          <cell r="H496">
            <v>27</v>
          </cell>
          <cell r="I496">
            <v>1684</v>
          </cell>
          <cell r="J496">
            <v>6</v>
          </cell>
        </row>
        <row r="497">
          <cell r="A497" t="str">
            <v>QUEIJOS</v>
          </cell>
          <cell r="B497" t="str">
            <v>(3º Nível) QUEIJOS</v>
          </cell>
          <cell r="C497">
            <v>755614</v>
          </cell>
          <cell r="D497">
            <v>163673</v>
          </cell>
          <cell r="E497">
            <v>1272829</v>
          </cell>
          <cell r="F497">
            <v>236542</v>
          </cell>
          <cell r="G497">
            <v>10756220</v>
          </cell>
          <cell r="H497">
            <v>2239111</v>
          </cell>
          <cell r="I497">
            <v>11248962</v>
          </cell>
          <cell r="J497">
            <v>2716358</v>
          </cell>
        </row>
        <row r="498">
          <cell r="A498" t="str">
            <v>REFRIGERANTE</v>
          </cell>
          <cell r="B498" t="str">
            <v>(3º Nível) REFRIGERANTE</v>
          </cell>
          <cell r="C498">
            <v>669366</v>
          </cell>
          <cell r="D498">
            <v>1801801</v>
          </cell>
          <cell r="E498">
            <v>1061092</v>
          </cell>
          <cell r="F498">
            <v>2328074</v>
          </cell>
          <cell r="G498">
            <v>15968</v>
          </cell>
          <cell r="H498">
            <v>19402</v>
          </cell>
          <cell r="I498">
            <v>17366</v>
          </cell>
          <cell r="J498">
            <v>20470</v>
          </cell>
        </row>
        <row r="499">
          <cell r="A499" t="str">
            <v>RÉPTEIS VIVOS</v>
          </cell>
          <cell r="B499" t="str">
            <v>(3º Nível) RÉPTEIS VIVOS</v>
          </cell>
          <cell r="C499">
            <v>12920</v>
          </cell>
          <cell r="D499">
            <v>20</v>
          </cell>
          <cell r="E499">
            <v>13170</v>
          </cell>
          <cell r="F499">
            <v>30</v>
          </cell>
        </row>
        <row r="500">
          <cell r="A500" t="str">
            <v>RESÍDUOS DO CAFÉ</v>
          </cell>
          <cell r="B500" t="str">
            <v>(3º Nível) RESÍDUOS DO CAFÉ</v>
          </cell>
          <cell r="C500">
            <v>6299</v>
          </cell>
          <cell r="D500">
            <v>1440</v>
          </cell>
          <cell r="E500">
            <v>501</v>
          </cell>
          <cell r="F500">
            <v>16</v>
          </cell>
          <cell r="G500">
            <v>0</v>
          </cell>
          <cell r="H500">
            <v>0</v>
          </cell>
          <cell r="I500">
            <v>535</v>
          </cell>
          <cell r="J500">
            <v>72</v>
          </cell>
        </row>
        <row r="501">
          <cell r="A501" t="str">
            <v>SALMÕES CONGELADOS</v>
          </cell>
          <cell r="B501" t="str">
            <v>(3º Nível) SALMÕES CONGELADOS</v>
          </cell>
          <cell r="C501">
            <v>0</v>
          </cell>
          <cell r="D501">
            <v>0</v>
          </cell>
          <cell r="E501">
            <v>13038</v>
          </cell>
          <cell r="F501">
            <v>1097</v>
          </cell>
          <cell r="G501">
            <v>1192095</v>
          </cell>
          <cell r="H501">
            <v>242305</v>
          </cell>
          <cell r="I501">
            <v>3181335</v>
          </cell>
          <cell r="J501">
            <v>604453</v>
          </cell>
        </row>
        <row r="502">
          <cell r="A502" t="str">
            <v>SALMÕES, FRESCOS OU REFRIGERADOS</v>
          </cell>
          <cell r="B502" t="str">
            <v>(3º Nível) SALMÕES, FRESCOS OU REFRIGERADOS</v>
          </cell>
          <cell r="C502">
            <v>0</v>
          </cell>
          <cell r="D502">
            <v>0</v>
          </cell>
          <cell r="E502">
            <v>3795</v>
          </cell>
          <cell r="F502">
            <v>685</v>
          </cell>
          <cell r="G502">
            <v>41894385</v>
          </cell>
          <cell r="H502">
            <v>5275505</v>
          </cell>
          <cell r="I502">
            <v>46236731</v>
          </cell>
          <cell r="J502">
            <v>6484600</v>
          </cell>
        </row>
        <row r="503">
          <cell r="A503" t="str">
            <v>SALMÕES, SECOS, SALGADOS OU DEFUMDOS</v>
          </cell>
          <cell r="B503" t="str">
            <v>(3º Nível) SALMÕES, SECOS, SALGADOS OU DEFUMDOS</v>
          </cell>
          <cell r="C503">
            <v>0</v>
          </cell>
          <cell r="D503">
            <v>0</v>
          </cell>
          <cell r="E503">
            <v>1457</v>
          </cell>
          <cell r="F503">
            <v>33</v>
          </cell>
        </row>
        <row r="504">
          <cell r="A504" t="str">
            <v>SARDINHAS CONGELADAS</v>
          </cell>
          <cell r="B504" t="str">
            <v>(3º Nível) SARDINHAS CONGELADAS</v>
          </cell>
          <cell r="C504">
            <v>0</v>
          </cell>
          <cell r="D504">
            <v>0</v>
          </cell>
          <cell r="E504">
            <v>212155</v>
          </cell>
          <cell r="F504">
            <v>220950</v>
          </cell>
          <cell r="G504">
            <v>7423819</v>
          </cell>
          <cell r="H504">
            <v>8360006</v>
          </cell>
          <cell r="I504">
            <v>5050744</v>
          </cell>
          <cell r="J504">
            <v>5577808</v>
          </cell>
        </row>
        <row r="505">
          <cell r="A505" t="str">
            <v>SEBO BOVINO</v>
          </cell>
          <cell r="B505" t="str">
            <v>(3º Nível) SEBO BOVINO</v>
          </cell>
          <cell r="C505">
            <v>112060</v>
          </cell>
          <cell r="D505">
            <v>117733</v>
          </cell>
          <cell r="E505">
            <v>337619</v>
          </cell>
          <cell r="F505">
            <v>429850</v>
          </cell>
          <cell r="G505">
            <v>1321527</v>
          </cell>
          <cell r="H505">
            <v>2462981</v>
          </cell>
          <cell r="I505">
            <v>1721280</v>
          </cell>
          <cell r="J505">
            <v>3622520</v>
          </cell>
        </row>
        <row r="506">
          <cell r="A506" t="str">
            <v>SEMEAS, FARELOS E OUTROS RESÍDUOS DE MILHO</v>
          </cell>
          <cell r="B506" t="str">
            <v>(3º Nível) SEMEAS, FARELOS E OUTROS RESÍDUOS DE MILHO</v>
          </cell>
          <cell r="C506">
            <v>70134</v>
          </cell>
          <cell r="D506">
            <v>109440</v>
          </cell>
          <cell r="E506">
            <v>105975</v>
          </cell>
          <cell r="F506">
            <v>180185</v>
          </cell>
          <cell r="G506">
            <v>112000</v>
          </cell>
          <cell r="H506">
            <v>1300000</v>
          </cell>
          <cell r="I506">
            <v>454500</v>
          </cell>
          <cell r="J506">
            <v>3500000</v>
          </cell>
        </row>
        <row r="507">
          <cell r="A507" t="str">
            <v>SÊMEN DE BOVINO</v>
          </cell>
          <cell r="B507" t="str">
            <v>(3º Nível) SÊMEN DE BOVINO</v>
          </cell>
          <cell r="C507">
            <v>137451</v>
          </cell>
          <cell r="D507">
            <v>25</v>
          </cell>
          <cell r="E507">
            <v>213250</v>
          </cell>
          <cell r="F507">
            <v>46</v>
          </cell>
          <cell r="G507">
            <v>1520525</v>
          </cell>
          <cell r="H507">
            <v>311</v>
          </cell>
          <cell r="I507">
            <v>3148984</v>
          </cell>
          <cell r="J507">
            <v>729</v>
          </cell>
        </row>
        <row r="508">
          <cell r="A508" t="str">
            <v>SÊMEN E EMBRIÕES DE OUTROS ANIMAIS</v>
          </cell>
          <cell r="B508" t="str">
            <v>(3º Nível) SÊMEN E EMBRIÕES DE OUTROS ANIMAIS</v>
          </cell>
          <cell r="C508">
            <v>2000</v>
          </cell>
          <cell r="D508">
            <v>0</v>
          </cell>
          <cell r="E508">
            <v>9400</v>
          </cell>
          <cell r="F508">
            <v>1</v>
          </cell>
          <cell r="G508">
            <v>65233</v>
          </cell>
          <cell r="H508">
            <v>0</v>
          </cell>
          <cell r="I508">
            <v>77820</v>
          </cell>
          <cell r="J508">
            <v>0</v>
          </cell>
        </row>
        <row r="509">
          <cell r="A509" t="str">
            <v>SEMENTES DE ANIS E BADIANA</v>
          </cell>
          <cell r="B509" t="str">
            <v>(3º Nível) SEMENTES DE ANIS E BADIANA</v>
          </cell>
          <cell r="C509">
            <v>30</v>
          </cell>
          <cell r="D509">
            <v>2</v>
          </cell>
          <cell r="E509">
            <v>2978</v>
          </cell>
          <cell r="F509">
            <v>246</v>
          </cell>
          <cell r="G509">
            <v>486626</v>
          </cell>
          <cell r="H509">
            <v>130309</v>
          </cell>
          <cell r="I509">
            <v>289713</v>
          </cell>
          <cell r="J509">
            <v>104325</v>
          </cell>
        </row>
        <row r="510">
          <cell r="A510" t="str">
            <v>SEMENTES DE CEREAIS</v>
          </cell>
          <cell r="B510" t="str">
            <v>(3º Nível) SEMENTES DE CEREAIS</v>
          </cell>
          <cell r="C510">
            <v>1766278</v>
          </cell>
          <cell r="D510">
            <v>585498</v>
          </cell>
          <cell r="E510">
            <v>8143464</v>
          </cell>
          <cell r="F510">
            <v>3360741</v>
          </cell>
          <cell r="G510">
            <v>49934</v>
          </cell>
          <cell r="H510">
            <v>21420</v>
          </cell>
          <cell r="I510">
            <v>0</v>
          </cell>
          <cell r="J510">
            <v>0</v>
          </cell>
        </row>
        <row r="511">
          <cell r="A511" t="str">
            <v>SEMENTES DE COENTRO</v>
          </cell>
          <cell r="B511" t="str">
            <v>(3º Nível) SEMENTES DE COENTRO</v>
          </cell>
          <cell r="C511">
            <v>12</v>
          </cell>
          <cell r="D511">
            <v>2</v>
          </cell>
          <cell r="E511">
            <v>163</v>
          </cell>
          <cell r="F511">
            <v>36</v>
          </cell>
          <cell r="G511">
            <v>200526</v>
          </cell>
          <cell r="H511">
            <v>194625</v>
          </cell>
          <cell r="I511">
            <v>148654</v>
          </cell>
          <cell r="J511">
            <v>94000</v>
          </cell>
        </row>
        <row r="512">
          <cell r="A512" t="str">
            <v>SEMENTES DE COMINHO</v>
          </cell>
          <cell r="B512" t="str">
            <v>(3º Nível) SEMENTES DE COMINHO</v>
          </cell>
          <cell r="C512">
            <v>0</v>
          </cell>
          <cell r="D512">
            <v>0</v>
          </cell>
          <cell r="E512">
            <v>485</v>
          </cell>
          <cell r="F512">
            <v>72</v>
          </cell>
          <cell r="G512">
            <v>1005904</v>
          </cell>
          <cell r="H512">
            <v>483529</v>
          </cell>
          <cell r="I512">
            <v>995324</v>
          </cell>
          <cell r="J512">
            <v>547125</v>
          </cell>
        </row>
        <row r="513">
          <cell r="A513" t="str">
            <v>SEMENTES DE HORTÍCOLAS, LEGUMINOSAS, RAÍZES E TUBÉRCULOS</v>
          </cell>
          <cell r="B513" t="str">
            <v>(3º Nível) SEMENTES DE HORTÍCOLAS, LEGUMINOSAS, RAÍZES E TUBÉRCULOS</v>
          </cell>
          <cell r="C513">
            <v>1230691</v>
          </cell>
          <cell r="D513">
            <v>6326</v>
          </cell>
          <cell r="E513">
            <v>1649533</v>
          </cell>
          <cell r="F513">
            <v>11097</v>
          </cell>
          <cell r="G513">
            <v>3705914</v>
          </cell>
          <cell r="H513">
            <v>541651</v>
          </cell>
          <cell r="I513">
            <v>4690451</v>
          </cell>
          <cell r="J513">
            <v>527011</v>
          </cell>
        </row>
        <row r="514">
          <cell r="A514" t="str">
            <v>SEMENTES DE OLEAGINOSAS (EXCLUI SOJA)</v>
          </cell>
          <cell r="B514" t="str">
            <v>(3º Nível) SEMENTES DE OLEAGINOSAS (EXCLUI SOJA)</v>
          </cell>
          <cell r="C514">
            <v>623590</v>
          </cell>
          <cell r="D514">
            <v>1651810</v>
          </cell>
          <cell r="E514">
            <v>860442</v>
          </cell>
          <cell r="F514">
            <v>3167489</v>
          </cell>
          <cell r="G514">
            <v>1259402</v>
          </cell>
          <cell r="H514">
            <v>1269055</v>
          </cell>
          <cell r="I514">
            <v>2076306</v>
          </cell>
          <cell r="J514">
            <v>1980508</v>
          </cell>
        </row>
        <row r="515">
          <cell r="A515" t="str">
            <v>SEMENTES DE OLEAGINOSAS PARA SEMEADURA</v>
          </cell>
          <cell r="B515" t="str">
            <v>(3º Nível) SEMENTES DE OLEAGINOSAS PARA SEMEADURA</v>
          </cell>
          <cell r="C515">
            <v>506876</v>
          </cell>
          <cell r="D515">
            <v>322184</v>
          </cell>
          <cell r="E515">
            <v>939285</v>
          </cell>
          <cell r="F515">
            <v>649519</v>
          </cell>
          <cell r="G515">
            <v>135830</v>
          </cell>
          <cell r="H515">
            <v>9423</v>
          </cell>
          <cell r="I515">
            <v>123300</v>
          </cell>
          <cell r="J515">
            <v>15440</v>
          </cell>
        </row>
        <row r="516">
          <cell r="A516" t="str">
            <v>SOJA EM GRÃOS</v>
          </cell>
          <cell r="B516" t="str">
            <v>(3º Nível) SOJA EM GRÃOS</v>
          </cell>
          <cell r="C516">
            <v>4998184374</v>
          </cell>
          <cell r="D516">
            <v>12353169254</v>
          </cell>
          <cell r="E516">
            <v>3762831738</v>
          </cell>
          <cell r="F516">
            <v>10840119745</v>
          </cell>
          <cell r="G516">
            <v>4153809</v>
          </cell>
          <cell r="H516">
            <v>12523320</v>
          </cell>
          <cell r="I516">
            <v>4073686</v>
          </cell>
          <cell r="J516">
            <v>13462420</v>
          </cell>
        </row>
        <row r="517">
          <cell r="A517" t="str">
            <v>SORGO</v>
          </cell>
          <cell r="B517" t="str">
            <v>(3º Nível) SORGO</v>
          </cell>
          <cell r="C517">
            <v>245</v>
          </cell>
          <cell r="D517">
            <v>49</v>
          </cell>
          <cell r="E517">
            <v>0</v>
          </cell>
          <cell r="F517">
            <v>0</v>
          </cell>
        </row>
        <row r="518">
          <cell r="A518" t="str">
            <v>SORO DE LEITE</v>
          </cell>
          <cell r="B518" t="str">
            <v>(3º Nível) SORO DE LEITE</v>
          </cell>
          <cell r="C518">
            <v>17380</v>
          </cell>
          <cell r="D518">
            <v>24200</v>
          </cell>
          <cell r="E518">
            <v>239</v>
          </cell>
          <cell r="F518">
            <v>138</v>
          </cell>
          <cell r="G518">
            <v>1992548</v>
          </cell>
          <cell r="H518">
            <v>1687500</v>
          </cell>
          <cell r="I518">
            <v>1865371</v>
          </cell>
          <cell r="J518">
            <v>1474448</v>
          </cell>
        </row>
        <row r="519">
          <cell r="A519" t="str">
            <v>SORVETES E PREPARAÇÕES P/ SORVETES, CREMES, ETC.</v>
          </cell>
          <cell r="B519" t="str">
            <v>(3º Nível) SORVETES E PREPARAÇÕES P/ SORVETES, CREMES, ETC.</v>
          </cell>
          <cell r="C519">
            <v>221941</v>
          </cell>
          <cell r="D519">
            <v>57263</v>
          </cell>
          <cell r="E519">
            <v>395484</v>
          </cell>
          <cell r="F519">
            <v>99666</v>
          </cell>
          <cell r="G519">
            <v>841616</v>
          </cell>
          <cell r="H519">
            <v>218362</v>
          </cell>
          <cell r="I519">
            <v>544290</v>
          </cell>
          <cell r="J519">
            <v>151916</v>
          </cell>
        </row>
        <row r="520">
          <cell r="A520" t="str">
            <v>SUBSTÂNCIAS ANIMAIS  PARA PREPARAÇÕES FARMACEUT.</v>
          </cell>
          <cell r="B520" t="str">
            <v>(3º Nível) SUBSTÂNCIAS ANIMAIS  PARA PREPARAÇÕES FARMACEUT.</v>
          </cell>
          <cell r="C520">
            <v>5516945</v>
          </cell>
          <cell r="D520">
            <v>126452</v>
          </cell>
          <cell r="E520">
            <v>7918111</v>
          </cell>
          <cell r="F520">
            <v>143977</v>
          </cell>
          <cell r="G520">
            <v>3944780</v>
          </cell>
          <cell r="H520">
            <v>153701</v>
          </cell>
          <cell r="I520">
            <v>5901976</v>
          </cell>
          <cell r="J520">
            <v>322043</v>
          </cell>
        </row>
        <row r="521">
          <cell r="A521" t="str">
            <v>SUCO DE TOMATE</v>
          </cell>
          <cell r="B521" t="str">
            <v>(3º Nível) SUCO DE TOMATE</v>
          </cell>
          <cell r="C521">
            <v>0</v>
          </cell>
          <cell r="D521">
            <v>0</v>
          </cell>
          <cell r="E521">
            <v>7780</v>
          </cell>
          <cell r="F521">
            <v>3839</v>
          </cell>
          <cell r="G521">
            <v>34514</v>
          </cell>
          <cell r="H521">
            <v>36384</v>
          </cell>
          <cell r="I521">
            <v>28217</v>
          </cell>
          <cell r="J521">
            <v>34318</v>
          </cell>
        </row>
        <row r="522">
          <cell r="A522" t="str">
            <v>SUCOS DE ABACAXI</v>
          </cell>
          <cell r="B522" t="str">
            <v>(3º Nível) SUCOS DE ABACAXI</v>
          </cell>
          <cell r="C522">
            <v>91651</v>
          </cell>
          <cell r="D522">
            <v>70191</v>
          </cell>
          <cell r="E522">
            <v>286833</v>
          </cell>
          <cell r="F522">
            <v>265913</v>
          </cell>
        </row>
        <row r="523">
          <cell r="A523" t="str">
            <v>SUCOS DE LARANJA</v>
          </cell>
          <cell r="B523" t="str">
            <v>(3º Nível) SUCOS DE LARANJA</v>
          </cell>
          <cell r="C523">
            <v>209794431</v>
          </cell>
          <cell r="D523">
            <v>212589561</v>
          </cell>
          <cell r="E523">
            <v>144099356</v>
          </cell>
          <cell r="F523">
            <v>177688507</v>
          </cell>
          <cell r="G523">
            <v>28472</v>
          </cell>
          <cell r="H523">
            <v>30108</v>
          </cell>
          <cell r="I523">
            <v>0</v>
          </cell>
          <cell r="J523">
            <v>0</v>
          </cell>
        </row>
        <row r="524">
          <cell r="A524" t="str">
            <v>SUCOS DE MAÇÃ</v>
          </cell>
          <cell r="B524" t="str">
            <v>(3º Nível) SUCOS DE MAÇÃ</v>
          </cell>
          <cell r="C524">
            <v>109052</v>
          </cell>
          <cell r="D524">
            <v>91812</v>
          </cell>
          <cell r="E524">
            <v>2155844</v>
          </cell>
          <cell r="F524">
            <v>2039298</v>
          </cell>
          <cell r="G524">
            <v>27747</v>
          </cell>
          <cell r="H524">
            <v>38163</v>
          </cell>
          <cell r="I524">
            <v>1509</v>
          </cell>
          <cell r="J524">
            <v>1800</v>
          </cell>
        </row>
        <row r="525">
          <cell r="A525" t="str">
            <v>SUCOS DE OUTROS CÍTRICOS</v>
          </cell>
          <cell r="B525" t="str">
            <v>(3º Nível) SUCOS DE OUTROS CÍTRICOS</v>
          </cell>
          <cell r="C525">
            <v>3038134</v>
          </cell>
          <cell r="D525">
            <v>1294318</v>
          </cell>
          <cell r="E525">
            <v>3324027</v>
          </cell>
          <cell r="F525">
            <v>1386576</v>
          </cell>
          <cell r="G525">
            <v>4877</v>
          </cell>
          <cell r="H525">
            <v>1577</v>
          </cell>
          <cell r="I525">
            <v>0</v>
          </cell>
          <cell r="J525">
            <v>0</v>
          </cell>
        </row>
        <row r="526">
          <cell r="A526" t="str">
            <v>SUCOS DE UVA</v>
          </cell>
          <cell r="B526" t="str">
            <v>(3º Nível) SUCOS DE UVA</v>
          </cell>
          <cell r="C526">
            <v>11062</v>
          </cell>
          <cell r="D526">
            <v>9765</v>
          </cell>
          <cell r="E526">
            <v>286623</v>
          </cell>
          <cell r="F526">
            <v>148566</v>
          </cell>
          <cell r="G526">
            <v>26759</v>
          </cell>
          <cell r="H526">
            <v>22050</v>
          </cell>
          <cell r="I526">
            <v>5669</v>
          </cell>
          <cell r="J526">
            <v>6307</v>
          </cell>
        </row>
        <row r="527">
          <cell r="A527" t="str">
            <v>SUCOS E EXTRATOS VEGETAIS</v>
          </cell>
          <cell r="B527" t="str">
            <v>(3º Nível) SUCOS E EXTRATOS VEGETAIS</v>
          </cell>
          <cell r="C527">
            <v>7206147</v>
          </cell>
          <cell r="D527">
            <v>2451917</v>
          </cell>
          <cell r="E527">
            <v>11589402</v>
          </cell>
          <cell r="F527">
            <v>6271710</v>
          </cell>
          <cell r="G527">
            <v>7696396</v>
          </cell>
          <cell r="H527">
            <v>286759</v>
          </cell>
          <cell r="I527">
            <v>7597169</v>
          </cell>
          <cell r="J527">
            <v>202347</v>
          </cell>
        </row>
        <row r="528">
          <cell r="A528" t="str">
            <v>SUÍNOS VIVOS</v>
          </cell>
          <cell r="B528" t="str">
            <v>(3º Nível) SUÍNOS VIVOS</v>
          </cell>
          <cell r="C528">
            <v>0</v>
          </cell>
          <cell r="D528">
            <v>0</v>
          </cell>
          <cell r="E528">
            <v>1509200</v>
          </cell>
          <cell r="F528">
            <v>115782</v>
          </cell>
          <cell r="G528">
            <v>105311</v>
          </cell>
          <cell r="H528">
            <v>9690</v>
          </cell>
          <cell r="I528">
            <v>351712</v>
          </cell>
          <cell r="J528">
            <v>2280</v>
          </cell>
        </row>
        <row r="529">
          <cell r="A529" t="str">
            <v>SURUBINS CONGELADOS</v>
          </cell>
          <cell r="B529" t="str">
            <v>(3º Nível) SURUBINS CONGELADOS</v>
          </cell>
          <cell r="C529">
            <v>28902</v>
          </cell>
          <cell r="D529">
            <v>9669</v>
          </cell>
          <cell r="E529">
            <v>0</v>
          </cell>
          <cell r="F529">
            <v>0</v>
          </cell>
        </row>
        <row r="530">
          <cell r="A530" t="str">
            <v>SURUBINS, FRESCOS OU REFRIGERADOS</v>
          </cell>
          <cell r="B530" t="str">
            <v>(3º Nível) SURUBINS, FRESCOS OU REFRIGERADOS</v>
          </cell>
          <cell r="C530">
            <v>13309</v>
          </cell>
          <cell r="D530">
            <v>3760</v>
          </cell>
          <cell r="E530">
            <v>4252</v>
          </cell>
          <cell r="F530">
            <v>1360</v>
          </cell>
        </row>
        <row r="531">
          <cell r="A531" t="str">
            <v>TAMARAS FRESCAS</v>
          </cell>
          <cell r="B531" t="str">
            <v>(3º Nível) TAMARAS FRESCAS</v>
          </cell>
          <cell r="C531">
            <v>0</v>
          </cell>
          <cell r="D531">
            <v>0</v>
          </cell>
          <cell r="E531">
            <v>166</v>
          </cell>
          <cell r="F531">
            <v>201</v>
          </cell>
          <cell r="G531">
            <v>116875</v>
          </cell>
          <cell r="H531">
            <v>18000</v>
          </cell>
          <cell r="I531">
            <v>3024</v>
          </cell>
          <cell r="J531">
            <v>3337</v>
          </cell>
        </row>
        <row r="532">
          <cell r="A532" t="str">
            <v>TAMARAS SECAS</v>
          </cell>
          <cell r="B532" t="str">
            <v>(3º Nível) TAMARAS SECAS</v>
          </cell>
          <cell r="C532">
            <v>0</v>
          </cell>
          <cell r="D532">
            <v>0</v>
          </cell>
          <cell r="E532">
            <v>315</v>
          </cell>
          <cell r="F532">
            <v>35</v>
          </cell>
          <cell r="G532">
            <v>205851</v>
          </cell>
          <cell r="H532">
            <v>64000</v>
          </cell>
          <cell r="I532">
            <v>291479</v>
          </cell>
          <cell r="J532">
            <v>108780</v>
          </cell>
        </row>
        <row r="533">
          <cell r="A533" t="str">
            <v>TANGERINAS, MANDARINAS E SATOSUMAS FRESCAS OU SECAS</v>
          </cell>
          <cell r="B533" t="str">
            <v>(3º Nível) TANGERINAS, MANDARINAS E SATOSUMAS FRESCAS OU SECAS</v>
          </cell>
          <cell r="C533">
            <v>0</v>
          </cell>
          <cell r="D533">
            <v>0</v>
          </cell>
          <cell r="E533">
            <v>8</v>
          </cell>
          <cell r="F533">
            <v>1</v>
          </cell>
          <cell r="G533">
            <v>0</v>
          </cell>
          <cell r="H533">
            <v>0</v>
          </cell>
          <cell r="I533">
            <v>19200</v>
          </cell>
          <cell r="J533">
            <v>24000</v>
          </cell>
        </row>
        <row r="534">
          <cell r="A534" t="str">
            <v>TAPIOCA E SEUS SUCEDÂNEOS</v>
          </cell>
          <cell r="B534" t="str">
            <v>(3º Nível) TAPIOCA E SEUS SUCEDÂNEOS</v>
          </cell>
          <cell r="C534">
            <v>290809</v>
          </cell>
          <cell r="D534">
            <v>174365</v>
          </cell>
          <cell r="E534">
            <v>472746</v>
          </cell>
          <cell r="F534">
            <v>316769</v>
          </cell>
          <cell r="G534">
            <v>623</v>
          </cell>
          <cell r="H534">
            <v>540</v>
          </cell>
          <cell r="I534">
            <v>1148</v>
          </cell>
          <cell r="J534">
            <v>1344</v>
          </cell>
        </row>
        <row r="535">
          <cell r="A535" t="str">
            <v>TECIDOS E OUTROS PRODUTOS TÊXTEIS DE SEDA</v>
          </cell>
          <cell r="B535" t="str">
            <v>(3º Nível) TECIDOS E OUTROS PRODUTOS TÊXTEIS DE SEDA</v>
          </cell>
          <cell r="C535">
            <v>33920</v>
          </cell>
          <cell r="D535">
            <v>317</v>
          </cell>
          <cell r="E535">
            <v>90580</v>
          </cell>
          <cell r="F535">
            <v>497</v>
          </cell>
          <cell r="G535">
            <v>871271</v>
          </cell>
          <cell r="H535">
            <v>4718</v>
          </cell>
          <cell r="I535">
            <v>1117239</v>
          </cell>
          <cell r="J535">
            <v>7909</v>
          </cell>
        </row>
        <row r="536">
          <cell r="A536" t="str">
            <v>TILÁPIAS CONGELADAS</v>
          </cell>
          <cell r="B536" t="str">
            <v>(3º Nível) TILÁPIAS CONGELADAS</v>
          </cell>
          <cell r="C536">
            <v>0</v>
          </cell>
          <cell r="D536">
            <v>0</v>
          </cell>
          <cell r="E536">
            <v>11142</v>
          </cell>
          <cell r="F536">
            <v>2713</v>
          </cell>
        </row>
        <row r="537">
          <cell r="A537" t="str">
            <v>TILÁPIAS, FRESCAS OU REFRIGERADAS</v>
          </cell>
          <cell r="B537" t="str">
            <v>(3º Nível) TILÁPIAS, FRESCAS OU REFRIGERADAS</v>
          </cell>
          <cell r="C537">
            <v>5736</v>
          </cell>
          <cell r="D537">
            <v>1712</v>
          </cell>
          <cell r="E537">
            <v>2890</v>
          </cell>
          <cell r="F537">
            <v>709</v>
          </cell>
        </row>
        <row r="538">
          <cell r="A538" t="str">
            <v>TILÁPIAS, VIVAS</v>
          </cell>
          <cell r="B538" t="str">
            <v>(3º Nível) TILÁPIAS, VIVAS</v>
          </cell>
          <cell r="C538">
            <v>0</v>
          </cell>
          <cell r="D538">
            <v>0</v>
          </cell>
          <cell r="E538">
            <v>925</v>
          </cell>
          <cell r="F538">
            <v>358</v>
          </cell>
        </row>
        <row r="539">
          <cell r="A539" t="str">
            <v>TOMATES</v>
          </cell>
          <cell r="B539" t="str">
            <v>(3º Nível) TOMATES</v>
          </cell>
          <cell r="C539">
            <v>0</v>
          </cell>
          <cell r="D539">
            <v>0</v>
          </cell>
          <cell r="E539">
            <v>57220</v>
          </cell>
          <cell r="F539">
            <v>46801</v>
          </cell>
          <cell r="G539">
            <v>16224</v>
          </cell>
          <cell r="H539">
            <v>22464</v>
          </cell>
          <cell r="I539">
            <v>111248</v>
          </cell>
          <cell r="J539">
            <v>159712</v>
          </cell>
        </row>
        <row r="540">
          <cell r="A540" t="str">
            <v>TOMATES PREPARADOS OU CONSERVADOS</v>
          </cell>
          <cell r="B540" t="str">
            <v>(3º Nível) TOMATES PREPARADOS OU CONSERVADOS</v>
          </cell>
          <cell r="C540">
            <v>146407</v>
          </cell>
          <cell r="D540">
            <v>143325</v>
          </cell>
          <cell r="E540">
            <v>185002</v>
          </cell>
          <cell r="F540">
            <v>142007</v>
          </cell>
          <cell r="G540">
            <v>2224997</v>
          </cell>
          <cell r="H540">
            <v>2650979</v>
          </cell>
          <cell r="I540">
            <v>3432624</v>
          </cell>
          <cell r="J540">
            <v>4167529</v>
          </cell>
        </row>
        <row r="541">
          <cell r="A541" t="str">
            <v>TRIGO</v>
          </cell>
          <cell r="B541" t="str">
            <v>(3º Nível) TRIGO</v>
          </cell>
          <cell r="C541">
            <v>21912</v>
          </cell>
          <cell r="D541">
            <v>25000</v>
          </cell>
          <cell r="E541">
            <v>40004</v>
          </cell>
          <cell r="F541">
            <v>182500</v>
          </cell>
          <cell r="G541">
            <v>83514569</v>
          </cell>
          <cell r="H541">
            <v>397503959</v>
          </cell>
          <cell r="I541">
            <v>95645289</v>
          </cell>
          <cell r="J541">
            <v>404781062</v>
          </cell>
        </row>
        <row r="542">
          <cell r="A542" t="str">
            <v>TRIGO MOURISCO</v>
          </cell>
          <cell r="B542" t="str">
            <v>(3º Nível) TRIGO MOURISCO</v>
          </cell>
          <cell r="C542">
            <v>0</v>
          </cell>
          <cell r="D542">
            <v>0</v>
          </cell>
          <cell r="E542">
            <v>451</v>
          </cell>
          <cell r="F542">
            <v>59</v>
          </cell>
        </row>
        <row r="543">
          <cell r="A543" t="str">
            <v>TRUTAS CONGELADAS</v>
          </cell>
          <cell r="B543" t="str">
            <v>(3º Nível) TRUTAS CONGELADAS</v>
          </cell>
          <cell r="G543">
            <v>263235</v>
          </cell>
          <cell r="H543">
            <v>44998</v>
          </cell>
          <cell r="I543">
            <v>0</v>
          </cell>
          <cell r="J543">
            <v>0</v>
          </cell>
        </row>
        <row r="544">
          <cell r="A544" t="str">
            <v>TRUTAS, VIVAS</v>
          </cell>
          <cell r="B544" t="str">
            <v>(3º Nível) TRUTAS, VIVAS</v>
          </cell>
          <cell r="C544">
            <v>0</v>
          </cell>
          <cell r="D544">
            <v>0</v>
          </cell>
          <cell r="E544">
            <v>253</v>
          </cell>
          <cell r="F544">
            <v>70</v>
          </cell>
          <cell r="G544">
            <v>0</v>
          </cell>
          <cell r="H544">
            <v>0</v>
          </cell>
          <cell r="I544">
            <v>127000</v>
          </cell>
          <cell r="J544">
            <v>20000</v>
          </cell>
        </row>
        <row r="545">
          <cell r="A545" t="str">
            <v>UÍSQUE</v>
          </cell>
          <cell r="B545" t="str">
            <v>(3º Nível) UÍSQUE</v>
          </cell>
          <cell r="C545">
            <v>107915</v>
          </cell>
          <cell r="D545">
            <v>42616</v>
          </cell>
          <cell r="E545">
            <v>140736</v>
          </cell>
          <cell r="F545">
            <v>43413</v>
          </cell>
          <cell r="G545">
            <v>5393586</v>
          </cell>
          <cell r="H545">
            <v>1950468</v>
          </cell>
          <cell r="I545">
            <v>11775282</v>
          </cell>
          <cell r="J545">
            <v>2658333</v>
          </cell>
        </row>
        <row r="546">
          <cell r="A546" t="str">
            <v>UVAS FRESCAS</v>
          </cell>
          <cell r="B546" t="str">
            <v>(3º Nível) UVAS FRESCAS</v>
          </cell>
          <cell r="C546">
            <v>2943562</v>
          </cell>
          <cell r="D546">
            <v>1324829</v>
          </cell>
          <cell r="E546">
            <v>5036860</v>
          </cell>
          <cell r="F546">
            <v>2571850</v>
          </cell>
          <cell r="G546">
            <v>5595682</v>
          </cell>
          <cell r="H546">
            <v>3686961</v>
          </cell>
          <cell r="I546">
            <v>2970348</v>
          </cell>
          <cell r="J546">
            <v>2153262</v>
          </cell>
        </row>
        <row r="547">
          <cell r="A547" t="str">
            <v>UVAS SECAS</v>
          </cell>
          <cell r="B547" t="str">
            <v>(3º Nível) UVAS SECAS</v>
          </cell>
          <cell r="C547">
            <v>314</v>
          </cell>
          <cell r="D547">
            <v>96</v>
          </cell>
          <cell r="E547">
            <v>3087</v>
          </cell>
          <cell r="F547">
            <v>622</v>
          </cell>
          <cell r="G547">
            <v>4194173</v>
          </cell>
          <cell r="H547">
            <v>2200452</v>
          </cell>
          <cell r="I547">
            <v>5176511</v>
          </cell>
          <cell r="J547">
            <v>2461143</v>
          </cell>
        </row>
        <row r="548">
          <cell r="A548" t="str">
            <v>VESTUÁRIO E OUTROS PRODUTOS TÊXTEIS DE ALGODÃO</v>
          </cell>
          <cell r="B548" t="str">
            <v>(3º Nível) VESTUÁRIO E OUTROS PRODUTOS TÊXTEIS DE ALGODÃO</v>
          </cell>
          <cell r="C548">
            <v>6686975</v>
          </cell>
          <cell r="D548">
            <v>486860</v>
          </cell>
          <cell r="E548">
            <v>9690442</v>
          </cell>
          <cell r="F548">
            <v>756527</v>
          </cell>
          <cell r="G548">
            <v>43138917</v>
          </cell>
          <cell r="H548">
            <v>2701148</v>
          </cell>
          <cell r="I548">
            <v>44537705</v>
          </cell>
          <cell r="J548">
            <v>2523630</v>
          </cell>
        </row>
        <row r="549">
          <cell r="A549" t="str">
            <v>VESTUÁRIOS E PRODUTOS TÊXTEIS DE LÃ</v>
          </cell>
          <cell r="B549" t="str">
            <v>(3º Nível) VESTUÁRIOS E PRODUTOS TÊXTEIS DE LÃ</v>
          </cell>
          <cell r="C549">
            <v>108793</v>
          </cell>
          <cell r="D549">
            <v>2201</v>
          </cell>
          <cell r="E549">
            <v>159243</v>
          </cell>
          <cell r="F549">
            <v>868</v>
          </cell>
          <cell r="G549">
            <v>1106894</v>
          </cell>
          <cell r="H549">
            <v>27755</v>
          </cell>
          <cell r="I549">
            <v>1028665</v>
          </cell>
          <cell r="J549">
            <v>18261</v>
          </cell>
        </row>
        <row r="550">
          <cell r="A550" t="str">
            <v>VINAGRE</v>
          </cell>
          <cell r="B550" t="str">
            <v>(3º Nível) VINAGRE</v>
          </cell>
          <cell r="C550">
            <v>25020</v>
          </cell>
          <cell r="D550">
            <v>57457</v>
          </cell>
          <cell r="E550">
            <v>85129</v>
          </cell>
          <cell r="F550">
            <v>222577</v>
          </cell>
          <cell r="G550">
            <v>266092</v>
          </cell>
          <cell r="H550">
            <v>93716</v>
          </cell>
          <cell r="I550">
            <v>188839</v>
          </cell>
          <cell r="J550">
            <v>83190</v>
          </cell>
        </row>
        <row r="551">
          <cell r="A551" t="str">
            <v>VINHO</v>
          </cell>
          <cell r="B551" t="str">
            <v>(3º Nível) VINHO</v>
          </cell>
          <cell r="C551">
            <v>581872</v>
          </cell>
          <cell r="D551">
            <v>291936</v>
          </cell>
          <cell r="E551">
            <v>646903</v>
          </cell>
          <cell r="F551">
            <v>320978</v>
          </cell>
          <cell r="G551">
            <v>29866826</v>
          </cell>
          <cell r="H551">
            <v>9365072</v>
          </cell>
          <cell r="I551">
            <v>34118793</v>
          </cell>
          <cell r="J551">
            <v>11307789</v>
          </cell>
        </row>
        <row r="552">
          <cell r="A552" t="str">
            <v>VODKA</v>
          </cell>
          <cell r="B552" t="str">
            <v>(3º Nível) VODKA</v>
          </cell>
          <cell r="C552">
            <v>95649</v>
          </cell>
          <cell r="D552">
            <v>64193</v>
          </cell>
          <cell r="E552">
            <v>105340</v>
          </cell>
          <cell r="F552">
            <v>66388</v>
          </cell>
          <cell r="G552">
            <v>457235</v>
          </cell>
          <cell r="H552">
            <v>198027</v>
          </cell>
          <cell r="I552">
            <v>1213351</v>
          </cell>
          <cell r="J552">
            <v>169870</v>
          </cell>
        </row>
        <row r="553">
          <cell r="A553" t="str">
            <v>WAFFLES E 'WAFERS'</v>
          </cell>
          <cell r="B553" t="str">
            <v>(3º Nível) WAFFLES E 'WAFERS'</v>
          </cell>
          <cell r="C553">
            <v>3808989</v>
          </cell>
          <cell r="D553">
            <v>1398382</v>
          </cell>
          <cell r="E553">
            <v>4082830</v>
          </cell>
          <cell r="F553">
            <v>1755525</v>
          </cell>
          <cell r="G553">
            <v>803292</v>
          </cell>
          <cell r="H553">
            <v>170762</v>
          </cell>
          <cell r="I553">
            <v>732877</v>
          </cell>
          <cell r="J553">
            <v>153934</v>
          </cell>
        </row>
        <row r="554">
          <cell r="A554" t="e">
            <v>#VALUE!</v>
          </cell>
        </row>
        <row r="555">
          <cell r="A555" t="e">
            <v>#VALUE!</v>
          </cell>
        </row>
        <row r="556">
          <cell r="A556" t="e">
            <v>#VALUE!</v>
          </cell>
        </row>
        <row r="557">
          <cell r="A557" t="e">
            <v>#VALUE!</v>
          </cell>
        </row>
        <row r="558">
          <cell r="A558" t="e">
            <v>#VALUE!</v>
          </cell>
        </row>
        <row r="559">
          <cell r="A559" t="e">
            <v>#VALUE!</v>
          </cell>
        </row>
        <row r="560">
          <cell r="A560" t="e">
            <v>#VALUE!</v>
          </cell>
        </row>
      </sheetData>
      <sheetData sheetId="1">
        <row r="4">
          <cell r="A4" t="str">
            <v/>
          </cell>
          <cell r="B4" t="str">
            <v xml:space="preserve">(1º Nível) </v>
          </cell>
          <cell r="C4">
            <v>40319659002</v>
          </cell>
          <cell r="D4">
            <v>74308387307</v>
          </cell>
          <cell r="E4">
            <v>39823765545</v>
          </cell>
          <cell r="F4">
            <v>77450630792</v>
          </cell>
          <cell r="G4">
            <v>5994506064</v>
          </cell>
          <cell r="H4">
            <v>7053460089</v>
          </cell>
          <cell r="I4">
            <v>5970626254</v>
          </cell>
          <cell r="J4">
            <v>7595524313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269281239</v>
          </cell>
          <cell r="D5">
            <v>94941547</v>
          </cell>
          <cell r="E5">
            <v>193270071</v>
          </cell>
          <cell r="F5">
            <v>74222888</v>
          </cell>
          <cell r="G5">
            <v>4622840</v>
          </cell>
          <cell r="H5">
            <v>105590</v>
          </cell>
          <cell r="I5">
            <v>5615748</v>
          </cell>
          <cell r="J5">
            <v>93957</v>
          </cell>
        </row>
        <row r="6">
          <cell r="A6" t="str">
            <v>BEBIDAS</v>
          </cell>
          <cell r="B6" t="str">
            <v>(1º Nível) BEBIDAS</v>
          </cell>
          <cell r="C6">
            <v>128468866</v>
          </cell>
          <cell r="D6">
            <v>85755314</v>
          </cell>
          <cell r="E6">
            <v>129755364</v>
          </cell>
          <cell r="F6">
            <v>78248142</v>
          </cell>
          <cell r="G6">
            <v>238423392</v>
          </cell>
          <cell r="H6">
            <v>101067464</v>
          </cell>
          <cell r="I6">
            <v>280795839</v>
          </cell>
          <cell r="J6">
            <v>133400981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123798365</v>
          </cell>
          <cell r="D7">
            <v>30692193</v>
          </cell>
          <cell r="E7">
            <v>131843842</v>
          </cell>
          <cell r="F7">
            <v>33605475</v>
          </cell>
          <cell r="G7">
            <v>197558970</v>
          </cell>
          <cell r="H7">
            <v>73220654</v>
          </cell>
          <cell r="I7">
            <v>167804891</v>
          </cell>
          <cell r="J7">
            <v>60352660</v>
          </cell>
        </row>
        <row r="8">
          <cell r="A8" t="str">
            <v>CAFÉ</v>
          </cell>
          <cell r="B8" t="str">
            <v>(1º Nível) CAFÉ</v>
          </cell>
          <cell r="C8">
            <v>1883386756</v>
          </cell>
          <cell r="D8">
            <v>666212193</v>
          </cell>
          <cell r="E8">
            <v>2195475318</v>
          </cell>
          <cell r="F8">
            <v>963062112</v>
          </cell>
          <cell r="G8">
            <v>28236091</v>
          </cell>
          <cell r="H8">
            <v>1629956</v>
          </cell>
          <cell r="I8">
            <v>28927175</v>
          </cell>
          <cell r="J8">
            <v>1804944</v>
          </cell>
          <cell r="M8">
            <v>389043736</v>
          </cell>
          <cell r="N8">
            <v>227759737</v>
          </cell>
          <cell r="O8">
            <v>807147335</v>
          </cell>
          <cell r="P8">
            <v>471974736</v>
          </cell>
        </row>
        <row r="9">
          <cell r="A9" t="str">
            <v>CARNES</v>
          </cell>
          <cell r="B9" t="str">
            <v>(1º Nível) CARNES</v>
          </cell>
          <cell r="C9">
            <v>5606190749</v>
          </cell>
          <cell r="D9">
            <v>2518319851</v>
          </cell>
          <cell r="E9">
            <v>6104977410</v>
          </cell>
          <cell r="F9">
            <v>2717866508</v>
          </cell>
          <cell r="G9">
            <v>206876963</v>
          </cell>
          <cell r="H9">
            <v>26812735</v>
          </cell>
          <cell r="I9">
            <v>176813612</v>
          </cell>
          <cell r="J9">
            <v>25727216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1151406452</v>
          </cell>
          <cell r="D10">
            <v>5979572986</v>
          </cell>
          <cell r="E10">
            <v>1776449177</v>
          </cell>
          <cell r="F10">
            <v>9129276116</v>
          </cell>
          <cell r="G10">
            <v>997033320</v>
          </cell>
          <cell r="H10">
            <v>3857048051</v>
          </cell>
          <cell r="I10">
            <v>1286840133</v>
          </cell>
          <cell r="J10">
            <v>4577356524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138603516</v>
          </cell>
          <cell r="D11">
            <v>44082452</v>
          </cell>
          <cell r="E11">
            <v>134705591</v>
          </cell>
          <cell r="F11">
            <v>58946857</v>
          </cell>
          <cell r="G11">
            <v>28021253</v>
          </cell>
          <cell r="H11">
            <v>9905390</v>
          </cell>
          <cell r="I11">
            <v>20725223</v>
          </cell>
          <cell r="J11">
            <v>7997469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17393619901</v>
          </cell>
          <cell r="D12">
            <v>43461549040</v>
          </cell>
          <cell r="E12">
            <v>15597707175</v>
          </cell>
          <cell r="F12">
            <v>43424401162</v>
          </cell>
          <cell r="G12">
            <v>63051736</v>
          </cell>
          <cell r="H12">
            <v>164495803</v>
          </cell>
          <cell r="I12">
            <v>35723110</v>
          </cell>
          <cell r="J12">
            <v>97960917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2901141711</v>
          </cell>
          <cell r="D13">
            <v>8235759654</v>
          </cell>
          <cell r="E13">
            <v>2144430156</v>
          </cell>
          <cell r="F13">
            <v>6767673307</v>
          </cell>
          <cell r="G13">
            <v>507089239</v>
          </cell>
          <cell r="H13">
            <v>924341248</v>
          </cell>
          <cell r="I13">
            <v>346392809</v>
          </cell>
          <cell r="J13">
            <v>660347758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820654862</v>
          </cell>
          <cell r="D14">
            <v>201233771</v>
          </cell>
          <cell r="E14">
            <v>710490632</v>
          </cell>
          <cell r="F14">
            <v>216130660</v>
          </cell>
          <cell r="G14">
            <v>62508722</v>
          </cell>
          <cell r="H14">
            <v>7533509</v>
          </cell>
          <cell r="I14">
            <v>69651825</v>
          </cell>
          <cell r="J14">
            <v>10574209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302246625</v>
          </cell>
          <cell r="D15">
            <v>155946859</v>
          </cell>
          <cell r="E15">
            <v>362740171</v>
          </cell>
          <cell r="F15">
            <v>175340150</v>
          </cell>
          <cell r="G15">
            <v>119618200</v>
          </cell>
          <cell r="H15">
            <v>37272328</v>
          </cell>
          <cell r="I15">
            <v>121780382</v>
          </cell>
          <cell r="J15">
            <v>45532912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553844522</v>
          </cell>
          <cell r="D16">
            <v>192387766</v>
          </cell>
          <cell r="E16">
            <v>543317744</v>
          </cell>
          <cell r="F16">
            <v>237748221</v>
          </cell>
          <cell r="G16">
            <v>275347955</v>
          </cell>
          <cell r="H16">
            <v>50095759</v>
          </cell>
          <cell r="I16">
            <v>269819498</v>
          </cell>
          <cell r="J16">
            <v>54752097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556308702</v>
          </cell>
          <cell r="D17">
            <v>272075045</v>
          </cell>
          <cell r="E17">
            <v>973476522</v>
          </cell>
          <cell r="F17">
            <v>523998754</v>
          </cell>
          <cell r="G17">
            <v>371352254</v>
          </cell>
          <cell r="H17">
            <v>47059083</v>
          </cell>
          <cell r="I17">
            <v>326292218</v>
          </cell>
          <cell r="J17">
            <v>36330041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368943750</v>
          </cell>
          <cell r="D18">
            <v>322146251</v>
          </cell>
          <cell r="E18">
            <v>405096392</v>
          </cell>
          <cell r="F18">
            <v>393276586</v>
          </cell>
          <cell r="G18">
            <v>283026749</v>
          </cell>
          <cell r="H18">
            <v>198579202</v>
          </cell>
          <cell r="I18">
            <v>254670980</v>
          </cell>
          <cell r="J18">
            <v>200428965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692413258</v>
          </cell>
          <cell r="D19">
            <v>155334743</v>
          </cell>
          <cell r="E19">
            <v>858549505</v>
          </cell>
          <cell r="F19">
            <v>210845431</v>
          </cell>
          <cell r="G19">
            <v>21905322</v>
          </cell>
          <cell r="H19">
            <v>3719304</v>
          </cell>
          <cell r="I19">
            <v>19176631</v>
          </cell>
          <cell r="J19">
            <v>3684596</v>
          </cell>
        </row>
        <row r="20">
          <cell r="A20" t="str">
            <v>LÁCTEOS</v>
          </cell>
          <cell r="B20" t="str">
            <v>(1º Nível) LÁCTEOS</v>
          </cell>
          <cell r="C20">
            <v>24338997</v>
          </cell>
          <cell r="D20">
            <v>9056623</v>
          </cell>
          <cell r="E20">
            <v>25042176</v>
          </cell>
          <cell r="F20">
            <v>10794182</v>
          </cell>
          <cell r="G20">
            <v>177317839</v>
          </cell>
          <cell r="H20">
            <v>54343003</v>
          </cell>
          <cell r="I20">
            <v>207410509</v>
          </cell>
          <cell r="J20">
            <v>66247860</v>
          </cell>
        </row>
        <row r="21">
          <cell r="A21" t="str">
            <v>PESCADOS</v>
          </cell>
          <cell r="B21" t="str">
            <v>(1º Nível) PESCADOS</v>
          </cell>
          <cell r="C21">
            <v>64998667</v>
          </cell>
          <cell r="D21">
            <v>12228640</v>
          </cell>
          <cell r="E21">
            <v>80609510</v>
          </cell>
          <cell r="F21">
            <v>17034526</v>
          </cell>
          <cell r="G21">
            <v>606752718</v>
          </cell>
          <cell r="H21">
            <v>162202598</v>
          </cell>
          <cell r="I21">
            <v>618794999</v>
          </cell>
          <cell r="J21">
            <v>162558573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4305471</v>
          </cell>
          <cell r="D22">
            <v>737539</v>
          </cell>
          <cell r="E22">
            <v>3212654</v>
          </cell>
          <cell r="F22">
            <v>332472</v>
          </cell>
          <cell r="G22">
            <v>18326600</v>
          </cell>
          <cell r="H22">
            <v>2157426</v>
          </cell>
          <cell r="I22">
            <v>21428365</v>
          </cell>
          <cell r="J22">
            <v>2527880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265096589</v>
          </cell>
          <cell r="D23">
            <v>158906857</v>
          </cell>
          <cell r="E23">
            <v>279772741</v>
          </cell>
          <cell r="F23">
            <v>162923611</v>
          </cell>
          <cell r="G23">
            <v>150480338</v>
          </cell>
          <cell r="H23">
            <v>36021443</v>
          </cell>
          <cell r="I23">
            <v>149701641</v>
          </cell>
          <cell r="J23">
            <v>39550089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38559444</v>
          </cell>
          <cell r="D24">
            <v>9773360</v>
          </cell>
          <cell r="E24">
            <v>26678244</v>
          </cell>
          <cell r="F24">
            <v>8987312</v>
          </cell>
          <cell r="G24">
            <v>40</v>
          </cell>
          <cell r="H24">
            <v>1</v>
          </cell>
          <cell r="I24">
            <v>580</v>
          </cell>
          <cell r="J24">
            <v>10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5752999748</v>
          </cell>
          <cell r="D25">
            <v>10259625320</v>
          </cell>
          <cell r="E25">
            <v>6150097878</v>
          </cell>
          <cell r="F25">
            <v>10996822508</v>
          </cell>
          <cell r="G25">
            <v>650012325</v>
          </cell>
          <cell r="H25">
            <v>529483313</v>
          </cell>
          <cell r="I25">
            <v>637728135</v>
          </cell>
          <cell r="J25">
            <v>579890066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44491333</v>
          </cell>
          <cell r="D26">
            <v>62525961</v>
          </cell>
          <cell r="E26">
            <v>47279498</v>
          </cell>
          <cell r="F26">
            <v>68508365</v>
          </cell>
          <cell r="G26">
            <v>402621098</v>
          </cell>
          <cell r="H26">
            <v>470343061</v>
          </cell>
          <cell r="I26">
            <v>419279172</v>
          </cell>
          <cell r="J26">
            <v>524388787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128531616</v>
          </cell>
          <cell r="D27">
            <v>197953237</v>
          </cell>
          <cell r="E27">
            <v>86652096</v>
          </cell>
          <cell r="F27">
            <v>191865124</v>
          </cell>
          <cell r="G27">
            <v>443345666</v>
          </cell>
          <cell r="H27">
            <v>237582893</v>
          </cell>
          <cell r="I27">
            <v>378168008</v>
          </cell>
          <cell r="J27">
            <v>249004716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108327073</v>
          </cell>
          <cell r="D28">
            <v>114679401</v>
          </cell>
          <cell r="E28">
            <v>108657842</v>
          </cell>
          <cell r="F28">
            <v>111174195</v>
          </cell>
          <cell r="G28">
            <v>132993320</v>
          </cell>
          <cell r="H28">
            <v>55128648</v>
          </cell>
          <cell r="I28">
            <v>120765734</v>
          </cell>
          <cell r="J28">
            <v>52690755</v>
          </cell>
        </row>
        <row r="29">
          <cell r="A29" t="str">
            <v>SUCOS</v>
          </cell>
          <cell r="B29" t="str">
            <v>(1º Nível) SUCOS</v>
          </cell>
          <cell r="C29">
            <v>997700790</v>
          </cell>
          <cell r="D29">
            <v>1066890704</v>
          </cell>
          <cell r="E29">
            <v>753477836</v>
          </cell>
          <cell r="F29">
            <v>877546128</v>
          </cell>
          <cell r="G29">
            <v>7983114</v>
          </cell>
          <cell r="H29">
            <v>3311627</v>
          </cell>
          <cell r="I29">
            <v>6319037</v>
          </cell>
          <cell r="J29">
            <v>2320331</v>
          </cell>
        </row>
        <row r="30">
          <cell r="A30" t="str">
            <v/>
          </cell>
          <cell r="B30" t="str">
            <v xml:space="preserve">(2º Nível) </v>
          </cell>
          <cell r="C30">
            <v>40319659002</v>
          </cell>
          <cell r="D30">
            <v>74308387307</v>
          </cell>
          <cell r="E30">
            <v>39823765545</v>
          </cell>
          <cell r="F30">
            <v>77450630792</v>
          </cell>
          <cell r="G30">
            <v>5994506064</v>
          </cell>
          <cell r="H30">
            <v>7053460089</v>
          </cell>
          <cell r="I30">
            <v>5970626254</v>
          </cell>
          <cell r="J30">
            <v>7595524313</v>
          </cell>
        </row>
        <row r="31">
          <cell r="A31" t="str">
            <v>ABACATES</v>
          </cell>
          <cell r="B31" t="str">
            <v>(2º Nível) ABACATES</v>
          </cell>
          <cell r="C31">
            <v>14532415</v>
          </cell>
          <cell r="D31">
            <v>6445390</v>
          </cell>
          <cell r="E31">
            <v>11628635</v>
          </cell>
          <cell r="F31">
            <v>6352531</v>
          </cell>
          <cell r="G31">
            <v>270080</v>
          </cell>
          <cell r="H31">
            <v>121760</v>
          </cell>
          <cell r="I31">
            <v>355344</v>
          </cell>
          <cell r="J31">
            <v>162560</v>
          </cell>
        </row>
        <row r="32">
          <cell r="A32" t="str">
            <v>ABACAXIS</v>
          </cell>
          <cell r="B32" t="str">
            <v>(2º Nível) ABACAXIS</v>
          </cell>
          <cell r="C32">
            <v>261212</v>
          </cell>
          <cell r="D32">
            <v>419769</v>
          </cell>
          <cell r="E32">
            <v>304373</v>
          </cell>
          <cell r="F32">
            <v>357664</v>
          </cell>
          <cell r="G32">
            <v>234124</v>
          </cell>
          <cell r="H32">
            <v>105552</v>
          </cell>
          <cell r="I32">
            <v>112834</v>
          </cell>
          <cell r="J32">
            <v>43841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0</v>
          </cell>
          <cell r="D33">
            <v>0</v>
          </cell>
          <cell r="E33">
            <v>920</v>
          </cell>
          <cell r="F33">
            <v>75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2637948394</v>
          </cell>
          <cell r="D34">
            <v>7884642203</v>
          </cell>
          <cell r="E34">
            <v>1874359388</v>
          </cell>
          <cell r="F34">
            <v>6347295945</v>
          </cell>
          <cell r="G34">
            <v>989350</v>
          </cell>
          <cell r="H34">
            <v>1188321</v>
          </cell>
          <cell r="I34">
            <v>1053728</v>
          </cell>
          <cell r="J34">
            <v>1034408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131977087</v>
          </cell>
          <cell r="D35">
            <v>29578948</v>
          </cell>
          <cell r="E35">
            <v>159708605</v>
          </cell>
          <cell r="F35">
            <v>35999534</v>
          </cell>
          <cell r="G35">
            <v>46264280</v>
          </cell>
          <cell r="H35">
            <v>5687305</v>
          </cell>
          <cell r="I35">
            <v>42929004</v>
          </cell>
          <cell r="J35">
            <v>5048846</v>
          </cell>
        </row>
        <row r="36">
          <cell r="A36" t="str">
            <v>ÁLCOOL</v>
          </cell>
          <cell r="B36" t="str">
            <v>(2º Nível) ÁLCOOL</v>
          </cell>
          <cell r="C36">
            <v>255151154</v>
          </cell>
          <cell r="D36">
            <v>330615703</v>
          </cell>
          <cell r="E36">
            <v>265129930</v>
          </cell>
          <cell r="F36">
            <v>411989184</v>
          </cell>
          <cell r="G36">
            <v>487219411</v>
          </cell>
          <cell r="H36">
            <v>907904536</v>
          </cell>
          <cell r="I36">
            <v>327476962</v>
          </cell>
          <cell r="J36">
            <v>642454381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495353851</v>
          </cell>
          <cell r="D37">
            <v>250245790</v>
          </cell>
          <cell r="E37">
            <v>903610056</v>
          </cell>
          <cell r="F37">
            <v>491014247</v>
          </cell>
          <cell r="G37">
            <v>339935782</v>
          </cell>
          <cell r="H37">
            <v>40391778</v>
          </cell>
          <cell r="I37">
            <v>298879746</v>
          </cell>
          <cell r="J37">
            <v>29039951</v>
          </cell>
        </row>
        <row r="38">
          <cell r="A38" t="str">
            <v>AMEIXAS</v>
          </cell>
          <cell r="B38" t="str">
            <v>(2º Nível) AMEIXAS</v>
          </cell>
          <cell r="C38">
            <v>6443</v>
          </cell>
          <cell r="D38">
            <v>862</v>
          </cell>
          <cell r="E38">
            <v>4339</v>
          </cell>
          <cell r="F38">
            <v>1030</v>
          </cell>
          <cell r="G38">
            <v>4944861</v>
          </cell>
          <cell r="H38">
            <v>3036447</v>
          </cell>
          <cell r="I38">
            <v>5575859</v>
          </cell>
          <cell r="J38">
            <v>3455504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91818489</v>
          </cell>
          <cell r="D39">
            <v>83152759</v>
          </cell>
          <cell r="E39">
            <v>93306385</v>
          </cell>
          <cell r="F39">
            <v>80903508</v>
          </cell>
          <cell r="G39">
            <v>1070222</v>
          </cell>
          <cell r="H39">
            <v>555615</v>
          </cell>
          <cell r="I39">
            <v>651315</v>
          </cell>
          <cell r="J39">
            <v>334841</v>
          </cell>
        </row>
        <row r="40">
          <cell r="A40" t="str">
            <v>AVESTRUZES VIVAS</v>
          </cell>
          <cell r="B40" t="str">
            <v>(2º Nível) AVESTRUZES VIVAS</v>
          </cell>
          <cell r="C40">
            <v>0</v>
          </cell>
          <cell r="D40">
            <v>0</v>
          </cell>
          <cell r="E40">
            <v>2</v>
          </cell>
          <cell r="F40">
            <v>2</v>
          </cell>
        </row>
        <row r="41">
          <cell r="A41" t="str">
            <v>BANANAS</v>
          </cell>
          <cell r="B41" t="str">
            <v>(2º Nível) BANANAS</v>
          </cell>
          <cell r="C41">
            <v>9509117</v>
          </cell>
          <cell r="D41">
            <v>23849053</v>
          </cell>
          <cell r="E41">
            <v>11987593</v>
          </cell>
          <cell r="F41">
            <v>38311947</v>
          </cell>
          <cell r="G41">
            <v>92883</v>
          </cell>
          <cell r="H41">
            <v>26000</v>
          </cell>
          <cell r="I41">
            <v>112173</v>
          </cell>
          <cell r="J41">
            <v>43307</v>
          </cell>
        </row>
        <row r="42">
          <cell r="A42" t="str">
            <v>BEBIDAS ALCÓOLICAS</v>
          </cell>
          <cell r="B42" t="str">
            <v>(2º Nível) BEBIDAS ALCÓOLICAS</v>
          </cell>
          <cell r="C42">
            <v>58203154</v>
          </cell>
          <cell r="D42">
            <v>70313679</v>
          </cell>
          <cell r="E42">
            <v>46359140</v>
          </cell>
          <cell r="F42">
            <v>55392154</v>
          </cell>
          <cell r="G42">
            <v>207388808</v>
          </cell>
          <cell r="H42">
            <v>70756325</v>
          </cell>
          <cell r="I42">
            <v>223964408</v>
          </cell>
          <cell r="J42">
            <v>95301915</v>
          </cell>
        </row>
        <row r="43">
          <cell r="A43" t="str">
            <v>BEBIDAS NÃO ALCOÓLICAS</v>
          </cell>
          <cell r="B43" t="str">
            <v>(2º Nível) BEBIDAS NÃO ALCOÓLICAS</v>
          </cell>
          <cell r="C43">
            <v>4841064</v>
          </cell>
          <cell r="D43">
            <v>11664563</v>
          </cell>
          <cell r="E43">
            <v>8510098</v>
          </cell>
          <cell r="F43">
            <v>18980589</v>
          </cell>
          <cell r="G43">
            <v>23807092</v>
          </cell>
          <cell r="H43">
            <v>29801173</v>
          </cell>
          <cell r="I43">
            <v>38687070</v>
          </cell>
          <cell r="J43">
            <v>36023204</v>
          </cell>
        </row>
        <row r="44">
          <cell r="A44" t="str">
            <v>BORRACHA NATURAL E GOMAS NATURAIS</v>
          </cell>
          <cell r="B44" t="str">
            <v>(2º Nível) BORRACHA NATURAL E GOMAS NATURAIS</v>
          </cell>
          <cell r="C44">
            <v>736448</v>
          </cell>
          <cell r="D44">
            <v>276953</v>
          </cell>
          <cell r="E44">
            <v>1289535</v>
          </cell>
          <cell r="F44">
            <v>647588</v>
          </cell>
          <cell r="G44">
            <v>157601722</v>
          </cell>
          <cell r="H44">
            <v>99749917</v>
          </cell>
          <cell r="I44">
            <v>131213399</v>
          </cell>
          <cell r="J44">
            <v>93432639</v>
          </cell>
        </row>
        <row r="45">
          <cell r="A45" t="str">
            <v>BOVINOS E BUBALINOS VIVOS</v>
          </cell>
          <cell r="B45" t="str">
            <v>(2º Nível) BOVINOS E BUBALINOS VIVOS</v>
          </cell>
          <cell r="C45">
            <v>235274165</v>
          </cell>
          <cell r="D45">
            <v>94318637</v>
          </cell>
          <cell r="E45">
            <v>148301319</v>
          </cell>
          <cell r="F45">
            <v>73298482</v>
          </cell>
          <cell r="G45">
            <v>0</v>
          </cell>
          <cell r="H45">
            <v>0</v>
          </cell>
          <cell r="I45">
            <v>12090</v>
          </cell>
          <cell r="J45">
            <v>3800</v>
          </cell>
        </row>
        <row r="46">
          <cell r="A46" t="str">
            <v>CACAU INTEIRO OU PARTIDO</v>
          </cell>
          <cell r="B46" t="str">
            <v>(2º Nível) CACAU INTEIRO OU PARTIDO</v>
          </cell>
          <cell r="C46">
            <v>499712</v>
          </cell>
          <cell r="D46">
            <v>88839</v>
          </cell>
          <cell r="E46">
            <v>541509</v>
          </cell>
          <cell r="F46">
            <v>136869</v>
          </cell>
          <cell r="G46">
            <v>99434734</v>
          </cell>
          <cell r="H46">
            <v>45452298</v>
          </cell>
          <cell r="I46">
            <v>82496520</v>
          </cell>
          <cell r="J46">
            <v>37050551</v>
          </cell>
        </row>
        <row r="47">
          <cell r="A47" t="str">
            <v>CAFÉ VERDE E CAFÉ TORRADO</v>
          </cell>
          <cell r="B47" t="str">
            <v>(2º Nível) CAFÉ VERDE E CAFÉ TORRADO</v>
          </cell>
          <cell r="C47">
            <v>1647643884</v>
          </cell>
          <cell r="D47">
            <v>631923967</v>
          </cell>
          <cell r="E47">
            <v>1961462805</v>
          </cell>
          <cell r="F47">
            <v>924134833</v>
          </cell>
          <cell r="G47">
            <v>24579491</v>
          </cell>
          <cell r="H47">
            <v>1256156</v>
          </cell>
          <cell r="I47">
            <v>25644002</v>
          </cell>
          <cell r="J47">
            <v>1496513</v>
          </cell>
        </row>
        <row r="48">
          <cell r="A48" t="str">
            <v>CAQUIS</v>
          </cell>
          <cell r="B48" t="str">
            <v>(2º Nível) CAQUIS</v>
          </cell>
          <cell r="C48">
            <v>542847</v>
          </cell>
          <cell r="D48">
            <v>202380</v>
          </cell>
          <cell r="E48">
            <v>670374</v>
          </cell>
          <cell r="F48">
            <v>279124</v>
          </cell>
          <cell r="G48">
            <v>262966</v>
          </cell>
          <cell r="H48">
            <v>163908</v>
          </cell>
          <cell r="I48">
            <v>619651</v>
          </cell>
          <cell r="J48">
            <v>404101</v>
          </cell>
        </row>
        <row r="49">
          <cell r="A49" t="str">
            <v>CARNE BOVINA</v>
          </cell>
          <cell r="B49" t="str">
            <v>(2º Nível) CARNE BOVINA</v>
          </cell>
          <cell r="C49">
            <v>2405633051</v>
          </cell>
          <cell r="D49">
            <v>593030492</v>
          </cell>
          <cell r="E49">
            <v>2593326920</v>
          </cell>
          <cell r="F49">
            <v>692006218</v>
          </cell>
          <cell r="G49">
            <v>100670991</v>
          </cell>
          <cell r="H49">
            <v>14957286</v>
          </cell>
          <cell r="I49">
            <v>72763419</v>
          </cell>
          <cell r="J49">
            <v>12318946</v>
          </cell>
        </row>
        <row r="50">
          <cell r="A50" t="str">
            <v>CARNE DE FRANGO</v>
          </cell>
          <cell r="B50" t="str">
            <v>(2º Nível) CARNE DE FRANGO</v>
          </cell>
          <cell r="C50">
            <v>2494755857</v>
          </cell>
          <cell r="D50">
            <v>1573647730</v>
          </cell>
          <cell r="E50">
            <v>2764019099</v>
          </cell>
          <cell r="F50">
            <v>1647051182</v>
          </cell>
          <cell r="G50">
            <v>3947145</v>
          </cell>
          <cell r="H50">
            <v>1196010</v>
          </cell>
          <cell r="I50">
            <v>4429620</v>
          </cell>
          <cell r="J50">
            <v>1819149</v>
          </cell>
        </row>
        <row r="51">
          <cell r="A51" t="str">
            <v>CARNE DE OVINO E CAPRINO</v>
          </cell>
          <cell r="B51" t="str">
            <v>(2º Nível) CARNE DE OVINO E CAPRINO</v>
          </cell>
          <cell r="C51">
            <v>0</v>
          </cell>
          <cell r="D51">
            <v>0</v>
          </cell>
          <cell r="E51">
            <v>191545</v>
          </cell>
          <cell r="F51">
            <v>18112</v>
          </cell>
          <cell r="G51">
            <v>22394323</v>
          </cell>
          <cell r="H51">
            <v>3427477</v>
          </cell>
          <cell r="I51">
            <v>16692977</v>
          </cell>
          <cell r="J51">
            <v>2523203</v>
          </cell>
        </row>
        <row r="52">
          <cell r="A52" t="str">
            <v>CARNE DE PATO</v>
          </cell>
          <cell r="B52" t="str">
            <v>(2º Nível) CARNE DE PATO</v>
          </cell>
          <cell r="C52">
            <v>2777618</v>
          </cell>
          <cell r="D52">
            <v>1038333</v>
          </cell>
          <cell r="E52">
            <v>3380695</v>
          </cell>
          <cell r="F52">
            <v>1225334</v>
          </cell>
          <cell r="G52">
            <v>172298</v>
          </cell>
          <cell r="H52">
            <v>8452</v>
          </cell>
          <cell r="I52">
            <v>178877</v>
          </cell>
          <cell r="J52">
            <v>7406</v>
          </cell>
        </row>
        <row r="53">
          <cell r="A53" t="str">
            <v>CARNE DE PERU</v>
          </cell>
          <cell r="B53" t="str">
            <v>(2º Nível) CARNE DE PERU</v>
          </cell>
          <cell r="C53">
            <v>56799763</v>
          </cell>
          <cell r="D53">
            <v>29219101</v>
          </cell>
          <cell r="E53">
            <v>25564200</v>
          </cell>
          <cell r="F53">
            <v>12733353</v>
          </cell>
        </row>
        <row r="54">
          <cell r="A54" t="str">
            <v>CARNE SUÍNA</v>
          </cell>
          <cell r="B54" t="str">
            <v>(2º Nível) CARNE SUÍNA</v>
          </cell>
          <cell r="C54">
            <v>490019412</v>
          </cell>
          <cell r="D54">
            <v>241453476</v>
          </cell>
          <cell r="E54">
            <v>562203775</v>
          </cell>
          <cell r="F54">
            <v>281262022</v>
          </cell>
          <cell r="G54">
            <v>78234033</v>
          </cell>
          <cell r="H54">
            <v>7009737</v>
          </cell>
          <cell r="I54">
            <v>81489684</v>
          </cell>
          <cell r="J54">
            <v>8876592</v>
          </cell>
        </row>
        <row r="55">
          <cell r="A55" t="str">
            <v>CARNES DE EQÜIDEOS</v>
          </cell>
          <cell r="B55" t="str">
            <v>(2º Nível) CARNES DE EQÜIDEOS</v>
          </cell>
          <cell r="C55">
            <v>3162547</v>
          </cell>
          <cell r="D55">
            <v>1365952</v>
          </cell>
          <cell r="E55">
            <v>2865769</v>
          </cell>
          <cell r="F55">
            <v>1180229</v>
          </cell>
        </row>
        <row r="56">
          <cell r="A56" t="str">
            <v>CAVALOS, ASININOS E MUARES VIVOS</v>
          </cell>
          <cell r="B56" t="str">
            <v>(2º Nível) CAVALOS, ASININOS E MUARES VIVOS</v>
          </cell>
          <cell r="C56">
            <v>3001345</v>
          </cell>
          <cell r="D56">
            <v>71380</v>
          </cell>
          <cell r="E56">
            <v>2702363</v>
          </cell>
          <cell r="F56">
            <v>102867</v>
          </cell>
          <cell r="G56">
            <v>2098489</v>
          </cell>
          <cell r="H56">
            <v>42250</v>
          </cell>
          <cell r="I56">
            <v>2311007</v>
          </cell>
          <cell r="J56">
            <v>28080</v>
          </cell>
        </row>
        <row r="57">
          <cell r="A57" t="str">
            <v>CELULOSE</v>
          </cell>
          <cell r="B57" t="str">
            <v>(2º Nível) CELULOSE</v>
          </cell>
          <cell r="C57">
            <v>3506067880</v>
          </cell>
          <cell r="D57">
            <v>6539821740</v>
          </cell>
          <cell r="E57">
            <v>3813727976</v>
          </cell>
          <cell r="F57">
            <v>6879137134</v>
          </cell>
          <cell r="G57">
            <v>65257043</v>
          </cell>
          <cell r="H57">
            <v>81216036</v>
          </cell>
          <cell r="I57">
            <v>84754260</v>
          </cell>
          <cell r="J57">
            <v>149767344</v>
          </cell>
        </row>
        <row r="58">
          <cell r="A58" t="str">
            <v>CEREAIS</v>
          </cell>
          <cell r="B58" t="str">
            <v>(2º Nível) CEREAIS</v>
          </cell>
          <cell r="C58">
            <v>1053585903</v>
          </cell>
          <cell r="D58">
            <v>5868660612</v>
          </cell>
          <cell r="E58">
            <v>1676867201</v>
          </cell>
          <cell r="F58">
            <v>9019443851</v>
          </cell>
          <cell r="G58">
            <v>687640413</v>
          </cell>
          <cell r="H58">
            <v>3335231399</v>
          </cell>
          <cell r="I58">
            <v>925930822</v>
          </cell>
          <cell r="J58">
            <v>3939631793</v>
          </cell>
        </row>
        <row r="59">
          <cell r="A59" t="str">
            <v>CEREJAS</v>
          </cell>
          <cell r="B59" t="str">
            <v>(2º Nível) CEREJAS</v>
          </cell>
          <cell r="C59">
            <v>27960</v>
          </cell>
          <cell r="D59">
            <v>4577</v>
          </cell>
          <cell r="E59">
            <v>23651</v>
          </cell>
          <cell r="F59">
            <v>3127</v>
          </cell>
          <cell r="G59">
            <v>4209219</v>
          </cell>
          <cell r="H59">
            <v>1532139</v>
          </cell>
          <cell r="I59">
            <v>4870477</v>
          </cell>
          <cell r="J59">
            <v>1675005</v>
          </cell>
        </row>
        <row r="60">
          <cell r="A60" t="str">
            <v>CHÁ, MATE E SUAS PREPARAÇÕES</v>
          </cell>
          <cell r="B60" t="str">
            <v>(2º Nível) CHÁ, MATE E SUAS PREPARAÇÕES</v>
          </cell>
          <cell r="C60">
            <v>32902322</v>
          </cell>
          <cell r="D60">
            <v>13468776</v>
          </cell>
          <cell r="E60">
            <v>35118859</v>
          </cell>
          <cell r="F60">
            <v>14933298</v>
          </cell>
          <cell r="G60">
            <v>6248579</v>
          </cell>
          <cell r="H60">
            <v>711960</v>
          </cell>
          <cell r="I60">
            <v>3586234</v>
          </cell>
          <cell r="J60">
            <v>516158</v>
          </cell>
        </row>
        <row r="61">
          <cell r="A61" t="str">
            <v>COCOS</v>
          </cell>
          <cell r="B61" t="str">
            <v>(2º Nível) COCOS</v>
          </cell>
          <cell r="C61">
            <v>418442</v>
          </cell>
          <cell r="D61">
            <v>564668</v>
          </cell>
          <cell r="E61">
            <v>443973</v>
          </cell>
          <cell r="F61">
            <v>415153</v>
          </cell>
          <cell r="G61">
            <v>11092639</v>
          </cell>
          <cell r="H61">
            <v>6068757</v>
          </cell>
          <cell r="I61">
            <v>9015922</v>
          </cell>
          <cell r="J61">
            <v>6361033</v>
          </cell>
        </row>
        <row r="62">
          <cell r="A62" t="str">
            <v>CONSERVAS E PREPARAÇÕES DE FRUTAS (EXCL. SUCOS)</v>
          </cell>
          <cell r="B62" t="str">
            <v>(2º Nível) CONSERVAS E PREPARAÇÕES DE FRUTAS (EXCL. SUCOS)</v>
          </cell>
          <cell r="C62">
            <v>27883922</v>
          </cell>
          <cell r="D62">
            <v>18385855</v>
          </cell>
          <cell r="E62">
            <v>24895511</v>
          </cell>
          <cell r="F62">
            <v>14887086</v>
          </cell>
          <cell r="G62">
            <v>13947799</v>
          </cell>
          <cell r="H62">
            <v>5592437</v>
          </cell>
          <cell r="I62">
            <v>13321433</v>
          </cell>
          <cell r="J62">
            <v>6042730</v>
          </cell>
        </row>
        <row r="63">
          <cell r="A63" t="str">
            <v>COUROS E PELES DE BOVINOS OU EQUÍDEOS</v>
          </cell>
          <cell r="B63" t="str">
            <v>(2º Nível) COUROS E PELES DE BOVINOS OU EQUÍDEOS</v>
          </cell>
          <cell r="C63">
            <v>657647404</v>
          </cell>
          <cell r="D63">
            <v>195555938</v>
          </cell>
          <cell r="E63">
            <v>533693408</v>
          </cell>
          <cell r="F63">
            <v>210031143</v>
          </cell>
          <cell r="G63">
            <v>14338993</v>
          </cell>
          <cell r="H63">
            <v>6022583</v>
          </cell>
          <cell r="I63">
            <v>11844124</v>
          </cell>
          <cell r="J63">
            <v>8691272</v>
          </cell>
        </row>
        <row r="64">
          <cell r="A64" t="str">
            <v>COUROS E PELES DE CAPRINOS</v>
          </cell>
          <cell r="B64" t="str">
            <v>(2º Nível) COUROS E PELES DE CAPRINOS</v>
          </cell>
          <cell r="C64">
            <v>461984</v>
          </cell>
          <cell r="D64">
            <v>56618</v>
          </cell>
          <cell r="E64">
            <v>911847</v>
          </cell>
          <cell r="F64">
            <v>138039</v>
          </cell>
          <cell r="G64">
            <v>611796</v>
          </cell>
          <cell r="H64">
            <v>17499</v>
          </cell>
          <cell r="I64">
            <v>558949</v>
          </cell>
          <cell r="J64">
            <v>33835</v>
          </cell>
        </row>
        <row r="65">
          <cell r="A65" t="str">
            <v>COUROS E PELES DE OUTROS ANIMAIS</v>
          </cell>
          <cell r="B65" t="str">
            <v>(2º Nível) COUROS E PELES DE OUTROS ANIMAIS</v>
          </cell>
          <cell r="C65">
            <v>974343</v>
          </cell>
          <cell r="D65">
            <v>4607</v>
          </cell>
          <cell r="E65">
            <v>1329221</v>
          </cell>
          <cell r="F65">
            <v>6520</v>
          </cell>
          <cell r="G65">
            <v>37161</v>
          </cell>
          <cell r="H65">
            <v>506</v>
          </cell>
          <cell r="I65">
            <v>374177</v>
          </cell>
          <cell r="J65">
            <v>1161</v>
          </cell>
        </row>
        <row r="66">
          <cell r="A66" t="str">
            <v>COUROS E PELES DE OVINOS</v>
          </cell>
          <cell r="B66" t="str">
            <v>(2º Nível) COUROS E PELES DE OVINOS</v>
          </cell>
          <cell r="C66">
            <v>649948</v>
          </cell>
          <cell r="D66">
            <v>29630</v>
          </cell>
          <cell r="E66">
            <v>1325660</v>
          </cell>
          <cell r="F66">
            <v>40920</v>
          </cell>
          <cell r="G66">
            <v>371672</v>
          </cell>
          <cell r="H66">
            <v>110573</v>
          </cell>
          <cell r="I66">
            <v>2326298</v>
          </cell>
          <cell r="J66">
            <v>415121</v>
          </cell>
        </row>
        <row r="67">
          <cell r="A67" t="str">
            <v>COUROS E PELES DE RÉPTEIS</v>
          </cell>
          <cell r="B67" t="str">
            <v>(2º Nível) COUROS E PELES DE RÉPTEIS</v>
          </cell>
          <cell r="C67">
            <v>129569</v>
          </cell>
          <cell r="D67">
            <v>6391</v>
          </cell>
          <cell r="E67">
            <v>82301</v>
          </cell>
          <cell r="F67">
            <v>1307</v>
          </cell>
          <cell r="G67">
            <v>196277</v>
          </cell>
          <cell r="H67">
            <v>1042</v>
          </cell>
          <cell r="I67">
            <v>404833</v>
          </cell>
          <cell r="J67">
            <v>1870</v>
          </cell>
        </row>
        <row r="68">
          <cell r="A68" t="str">
            <v>COUROS E PELES DE SUÍNOS</v>
          </cell>
          <cell r="B68" t="str">
            <v>(2º Nível) COUROS E PELES DE SUÍNOS</v>
          </cell>
          <cell r="C68">
            <v>30081</v>
          </cell>
          <cell r="D68">
            <v>19726</v>
          </cell>
          <cell r="E68">
            <v>10058</v>
          </cell>
          <cell r="F68">
            <v>407</v>
          </cell>
          <cell r="G68">
            <v>214466</v>
          </cell>
          <cell r="H68">
            <v>20420</v>
          </cell>
          <cell r="I68">
            <v>275744</v>
          </cell>
          <cell r="J68">
            <v>27433</v>
          </cell>
        </row>
        <row r="69">
          <cell r="A69" t="str">
            <v>CRUSTÁCEOS E MOLUSCOS</v>
          </cell>
          <cell r="B69" t="str">
            <v>(2º Nível) CRUSTÁCEOS E MOLUSCOS</v>
          </cell>
          <cell r="C69">
            <v>2175966</v>
          </cell>
          <cell r="D69">
            <v>118527</v>
          </cell>
          <cell r="E69">
            <v>7310521</v>
          </cell>
          <cell r="F69">
            <v>361100</v>
          </cell>
          <cell r="G69">
            <v>22688121</v>
          </cell>
          <cell r="H69">
            <v>5107928</v>
          </cell>
          <cell r="I69">
            <v>14023092</v>
          </cell>
          <cell r="J69">
            <v>3511065</v>
          </cell>
        </row>
        <row r="70">
          <cell r="A70" t="str">
            <v>DAMASCOS</v>
          </cell>
          <cell r="B70" t="str">
            <v>(2º Nível) DAMASCOS</v>
          </cell>
          <cell r="C70">
            <v>60</v>
          </cell>
          <cell r="D70">
            <v>7</v>
          </cell>
          <cell r="E70">
            <v>92580</v>
          </cell>
          <cell r="F70">
            <v>40150</v>
          </cell>
          <cell r="G70">
            <v>5193488</v>
          </cell>
          <cell r="H70">
            <v>1526415</v>
          </cell>
          <cell r="I70">
            <v>3632971</v>
          </cell>
          <cell r="J70">
            <v>1253714</v>
          </cell>
        </row>
        <row r="71">
          <cell r="A71" t="str">
            <v>DEMAIS  PRODUTOS LÁCTEOS</v>
          </cell>
          <cell r="B71" t="str">
            <v>(2º Nível) DEMAIS  PRODUTOS LÁCTEOS</v>
          </cell>
          <cell r="C71">
            <v>3399120</v>
          </cell>
          <cell r="D71">
            <v>1061038</v>
          </cell>
          <cell r="E71">
            <v>1071658</v>
          </cell>
          <cell r="F71">
            <v>437653</v>
          </cell>
          <cell r="G71">
            <v>10495658</v>
          </cell>
          <cell r="H71">
            <v>1740014</v>
          </cell>
          <cell r="I71">
            <v>18366794</v>
          </cell>
          <cell r="J71">
            <v>3887399</v>
          </cell>
        </row>
        <row r="72">
          <cell r="A72" t="str">
            <v>DEMAIS AÇÚCARES</v>
          </cell>
          <cell r="B72" t="str">
            <v>(2º Nível) DEMAIS AÇÚCARES</v>
          </cell>
          <cell r="C72">
            <v>8042163</v>
          </cell>
          <cell r="D72">
            <v>20501748</v>
          </cell>
          <cell r="E72">
            <v>4940838</v>
          </cell>
          <cell r="F72">
            <v>8388178</v>
          </cell>
          <cell r="G72">
            <v>18880478</v>
          </cell>
          <cell r="H72">
            <v>15248391</v>
          </cell>
          <cell r="I72">
            <v>17862119</v>
          </cell>
          <cell r="J72">
            <v>16858969</v>
          </cell>
        </row>
        <row r="73">
          <cell r="A73" t="str">
            <v>DEMAIS ÁLCOOIS</v>
          </cell>
          <cell r="B73" t="str">
            <v>(2º Nível) DEMAIS ÁLCOOIS</v>
          </cell>
          <cell r="C73">
            <v>3526425</v>
          </cell>
          <cell r="D73">
            <v>1431654</v>
          </cell>
          <cell r="E73">
            <v>2800916</v>
          </cell>
          <cell r="F73">
            <v>1182859</v>
          </cell>
          <cell r="G73">
            <v>5246573</v>
          </cell>
          <cell r="H73">
            <v>4279496</v>
          </cell>
          <cell r="I73">
            <v>4883619</v>
          </cell>
          <cell r="J73">
            <v>3877026</v>
          </cell>
        </row>
        <row r="74">
          <cell r="A74" t="str">
            <v>DEMAIS CARNES, MIUDEZAS E PREPARAÇÕES</v>
          </cell>
          <cell r="B74" t="str">
            <v>(2º Nível) DEMAIS CARNES, MIUDEZAS E PREPARAÇÕES</v>
          </cell>
          <cell r="C74">
            <v>153042501</v>
          </cell>
          <cell r="D74">
            <v>78564767</v>
          </cell>
          <cell r="E74">
            <v>153425407</v>
          </cell>
          <cell r="F74">
            <v>82390058</v>
          </cell>
          <cell r="G74">
            <v>1458173</v>
          </cell>
          <cell r="H74">
            <v>213773</v>
          </cell>
          <cell r="I74">
            <v>1259035</v>
          </cell>
          <cell r="J74">
            <v>181920</v>
          </cell>
        </row>
        <row r="75">
          <cell r="A75" t="str">
            <v>DEMAIS FIBRAS E PRODUTOS TÊXTEIS</v>
          </cell>
          <cell r="B75" t="str">
            <v>(2º Nível) DEMAIS FIBRAS E PRODUTOS TÊXTEIS</v>
          </cell>
          <cell r="C75">
            <v>19850295</v>
          </cell>
          <cell r="D75">
            <v>11822739</v>
          </cell>
          <cell r="E75">
            <v>27861364</v>
          </cell>
          <cell r="F75">
            <v>20264331</v>
          </cell>
          <cell r="G75">
            <v>6252271</v>
          </cell>
          <cell r="H75">
            <v>4883981</v>
          </cell>
          <cell r="I75">
            <v>7119228</v>
          </cell>
          <cell r="J75">
            <v>5717167</v>
          </cell>
        </row>
        <row r="76">
          <cell r="A76" t="str">
            <v>DEMAIS PRODUTOS APÍCOLAS</v>
          </cell>
          <cell r="B76" t="str">
            <v>(2º Nível) DEMAIS PRODUTOS APÍCOLAS</v>
          </cell>
          <cell r="C76">
            <v>1755521</v>
          </cell>
          <cell r="D76">
            <v>10883</v>
          </cell>
          <cell r="E76">
            <v>3402031</v>
          </cell>
          <cell r="F76">
            <v>16273</v>
          </cell>
        </row>
        <row r="77">
          <cell r="A77" t="str">
            <v>DURIOES</v>
          </cell>
          <cell r="B77" t="str">
            <v>(2º Nível) DURIOES</v>
          </cell>
          <cell r="C77">
            <v>0</v>
          </cell>
          <cell r="D77">
            <v>0</v>
          </cell>
          <cell r="E77">
            <v>3734</v>
          </cell>
          <cell r="F77">
            <v>449</v>
          </cell>
        </row>
        <row r="78">
          <cell r="A78" t="str">
            <v>ENZIMAS E SEUS CONCENTRADOS</v>
          </cell>
          <cell r="B78" t="str">
            <v>(2º Nível) ENZIMAS E SEUS CONCENTRADOS</v>
          </cell>
          <cell r="C78">
            <v>19771050</v>
          </cell>
          <cell r="D78">
            <v>2491688</v>
          </cell>
          <cell r="E78">
            <v>18013061</v>
          </cell>
          <cell r="F78">
            <v>2481011</v>
          </cell>
          <cell r="G78">
            <v>63449661</v>
          </cell>
          <cell r="H78">
            <v>7480308</v>
          </cell>
          <cell r="I78">
            <v>58954741</v>
          </cell>
          <cell r="J78">
            <v>6820989</v>
          </cell>
        </row>
        <row r="79">
          <cell r="A79" t="str">
            <v>ESPECIARIAS</v>
          </cell>
          <cell r="B79" t="str">
            <v>(2º Nível) ESPECIARIAS</v>
          </cell>
          <cell r="C79">
            <v>105701194</v>
          </cell>
          <cell r="D79">
            <v>30613676</v>
          </cell>
          <cell r="E79">
            <v>99586732</v>
          </cell>
          <cell r="F79">
            <v>44013559</v>
          </cell>
          <cell r="G79">
            <v>21772674</v>
          </cell>
          <cell r="H79">
            <v>9193430</v>
          </cell>
          <cell r="I79">
            <v>17138989</v>
          </cell>
          <cell r="J79">
            <v>7481311</v>
          </cell>
        </row>
        <row r="80">
          <cell r="A80" t="str">
            <v>EXTRATOS DE CAFÉ E SUCEDÂNEOS DO CAFÉ</v>
          </cell>
          <cell r="B80" t="str">
            <v>(2º Nível) EXTRATOS DE CAFÉ E SUCEDÂNEOS DO CAFÉ</v>
          </cell>
          <cell r="C80">
            <v>235742872</v>
          </cell>
          <cell r="D80">
            <v>34288226</v>
          </cell>
          <cell r="E80">
            <v>234012513</v>
          </cell>
          <cell r="F80">
            <v>38927279</v>
          </cell>
          <cell r="G80">
            <v>3656600</v>
          </cell>
          <cell r="H80">
            <v>373800</v>
          </cell>
          <cell r="I80">
            <v>3283173</v>
          </cell>
          <cell r="J80">
            <v>308431</v>
          </cell>
        </row>
        <row r="81">
          <cell r="A81" t="str">
            <v>EXTRATOS TANANTES E TINTORIAIS,  TANINOS E SEUS DERIVADOS,  MAT. CORANTES DE ORIG. VEG.</v>
          </cell>
          <cell r="B81" t="str">
            <v>(2º Nível) EXTRATOS TANANTES E TINTORIAIS,  TANINOS E SEUS DERIVADOS,  MAT. CORANTES DE ORIG. VEG.</v>
          </cell>
          <cell r="C81">
            <v>25331654</v>
          </cell>
          <cell r="D81">
            <v>12731899</v>
          </cell>
          <cell r="E81">
            <v>23184408</v>
          </cell>
          <cell r="F81">
            <v>12523546</v>
          </cell>
          <cell r="G81">
            <v>7606660</v>
          </cell>
          <cell r="H81">
            <v>1090508</v>
          </cell>
          <cell r="I81">
            <v>7744145</v>
          </cell>
          <cell r="J81">
            <v>1441977</v>
          </cell>
        </row>
        <row r="82">
          <cell r="A82" t="str">
            <v>FARELO DE SOJA</v>
          </cell>
          <cell r="B82" t="str">
            <v>(2º Nível) FARELO DE SOJA</v>
          </cell>
          <cell r="C82">
            <v>2708198186</v>
          </cell>
          <cell r="D82">
            <v>7011319378</v>
          </cell>
          <cell r="E82">
            <v>2404221088</v>
          </cell>
          <cell r="F82">
            <v>6647099989</v>
          </cell>
          <cell r="G82">
            <v>214044</v>
          </cell>
          <cell r="H82">
            <v>114822</v>
          </cell>
          <cell r="I82">
            <v>568376</v>
          </cell>
          <cell r="J82">
            <v>1094844</v>
          </cell>
        </row>
        <row r="83">
          <cell r="A83" t="str">
            <v>FIGOS</v>
          </cell>
          <cell r="B83" t="str">
            <v>(2º Nível) FIGOS</v>
          </cell>
          <cell r="C83">
            <v>3430243</v>
          </cell>
          <cell r="D83">
            <v>816432</v>
          </cell>
          <cell r="E83">
            <v>2861974</v>
          </cell>
          <cell r="F83">
            <v>770913</v>
          </cell>
          <cell r="G83">
            <v>127630</v>
          </cell>
          <cell r="H83">
            <v>26000</v>
          </cell>
          <cell r="I83">
            <v>19524</v>
          </cell>
          <cell r="J83">
            <v>5000</v>
          </cell>
        </row>
        <row r="84">
          <cell r="A84" t="str">
            <v>FUMO NÃO MANUFATURADO E DESPERDÍCIOS DE FUMO</v>
          </cell>
          <cell r="B84" t="str">
            <v>(2º Nível) FUMO NÃO MANUFATURADO E DESPERDÍCIOS DE FUMO</v>
          </cell>
          <cell r="C84">
            <v>652710729</v>
          </cell>
          <cell r="D84">
            <v>147449156</v>
          </cell>
          <cell r="E84">
            <v>824717067</v>
          </cell>
          <cell r="F84">
            <v>203344874</v>
          </cell>
          <cell r="G84">
            <v>8526203</v>
          </cell>
          <cell r="H84">
            <v>2166369</v>
          </cell>
          <cell r="I84">
            <v>8149578</v>
          </cell>
          <cell r="J84">
            <v>1946758</v>
          </cell>
        </row>
        <row r="85">
          <cell r="A85" t="str">
            <v>GALOS E GALINHAS VIVOS</v>
          </cell>
          <cell r="B85" t="str">
            <v>(2º Nível) GALOS E GALINHAS VIVOS</v>
          </cell>
          <cell r="C85">
            <v>28764675</v>
          </cell>
          <cell r="D85">
            <v>424155</v>
          </cell>
          <cell r="E85">
            <v>38126335</v>
          </cell>
          <cell r="F85">
            <v>439899</v>
          </cell>
          <cell r="G85">
            <v>1875397</v>
          </cell>
          <cell r="H85">
            <v>3594</v>
          </cell>
          <cell r="I85">
            <v>2121650</v>
          </cell>
          <cell r="J85">
            <v>947</v>
          </cell>
        </row>
        <row r="86">
          <cell r="A86" t="str">
            <v>GOIABAS</v>
          </cell>
          <cell r="B86" t="str">
            <v>(2º Nível) GOIABAS</v>
          </cell>
          <cell r="C86">
            <v>155889</v>
          </cell>
          <cell r="D86">
            <v>61342</v>
          </cell>
          <cell r="E86">
            <v>146080</v>
          </cell>
          <cell r="F86">
            <v>62087</v>
          </cell>
        </row>
        <row r="87">
          <cell r="A87" t="str">
            <v>GOMAS, RESINAS E DEMAIS SUCOS E EXTRATOS VEGETAIS</v>
          </cell>
          <cell r="B87" t="str">
            <v>(2º Nível) GOMAS, RESINAS E DEMAIS SUCOS E EXTRATOS VEGETAIS</v>
          </cell>
          <cell r="C87">
            <v>53871467</v>
          </cell>
          <cell r="D87">
            <v>17225885</v>
          </cell>
          <cell r="E87">
            <v>68058627</v>
          </cell>
          <cell r="F87">
            <v>28742250</v>
          </cell>
          <cell r="G87">
            <v>53376002</v>
          </cell>
          <cell r="H87">
            <v>5130364</v>
          </cell>
          <cell r="I87">
            <v>55311001</v>
          </cell>
          <cell r="J87">
            <v>5224849</v>
          </cell>
        </row>
        <row r="88">
          <cell r="A88" t="str">
            <v>GORDURAS e OLEOS DE ORIGEM ANIMAL</v>
          </cell>
          <cell r="B88" t="str">
            <v>(2º Nível) GORDURAS e OLEOS DE ORIGEM ANIMAL</v>
          </cell>
          <cell r="C88">
            <v>5189878</v>
          </cell>
          <cell r="D88">
            <v>3293176</v>
          </cell>
          <cell r="E88">
            <v>4454588</v>
          </cell>
          <cell r="F88">
            <v>4231957</v>
          </cell>
          <cell r="G88">
            <v>21430984</v>
          </cell>
          <cell r="H88">
            <v>21959234</v>
          </cell>
          <cell r="I88">
            <v>23594819</v>
          </cell>
          <cell r="J88">
            <v>28881325</v>
          </cell>
        </row>
        <row r="89">
          <cell r="A89" t="str">
            <v>IOGURTE E LEITELHO</v>
          </cell>
          <cell r="B89" t="str">
            <v>(2º Nível) IOGURTE E LEITELHO</v>
          </cell>
          <cell r="C89">
            <v>438495</v>
          </cell>
          <cell r="D89">
            <v>343730</v>
          </cell>
          <cell r="E89">
            <v>454532</v>
          </cell>
          <cell r="F89">
            <v>373762</v>
          </cell>
          <cell r="G89">
            <v>2188045</v>
          </cell>
          <cell r="H89">
            <v>552000</v>
          </cell>
          <cell r="I89">
            <v>553306</v>
          </cell>
          <cell r="J89">
            <v>118481</v>
          </cell>
        </row>
        <row r="90">
          <cell r="A90" t="str">
            <v>KIWIS</v>
          </cell>
          <cell r="B90" t="str">
            <v>(2º Nível) KIWIS</v>
          </cell>
          <cell r="C90">
            <v>0</v>
          </cell>
          <cell r="D90">
            <v>0</v>
          </cell>
          <cell r="E90">
            <v>58991</v>
          </cell>
          <cell r="F90">
            <v>15893</v>
          </cell>
          <cell r="G90">
            <v>16813065</v>
          </cell>
          <cell r="H90">
            <v>9103449</v>
          </cell>
          <cell r="I90">
            <v>15478248</v>
          </cell>
          <cell r="J90">
            <v>12103490</v>
          </cell>
        </row>
        <row r="91">
          <cell r="A91" t="str">
            <v>LÃ OU PELOS FINOS E PRODUTOS TÊXTEIS DE LÃ OU PELOS FINOS</v>
          </cell>
          <cell r="B91" t="str">
            <v>(2º Nível) LÃ OU PELOS FINOS E PRODUTOS TÊXTEIS DE LÃ OU PELOS FINOS</v>
          </cell>
          <cell r="C91">
            <v>12307316</v>
          </cell>
          <cell r="D91">
            <v>3201271</v>
          </cell>
          <cell r="E91">
            <v>15415806</v>
          </cell>
          <cell r="F91">
            <v>4280905</v>
          </cell>
          <cell r="G91">
            <v>10328959</v>
          </cell>
          <cell r="H91">
            <v>722036</v>
          </cell>
          <cell r="I91">
            <v>9652778</v>
          </cell>
          <cell r="J91">
            <v>791833</v>
          </cell>
        </row>
        <row r="92">
          <cell r="A92" t="str">
            <v>LARANJAS</v>
          </cell>
          <cell r="B92" t="str">
            <v>(2º Nível) LARANJAS</v>
          </cell>
          <cell r="C92">
            <v>1069589</v>
          </cell>
          <cell r="D92">
            <v>5849396</v>
          </cell>
          <cell r="E92">
            <v>208659</v>
          </cell>
          <cell r="F92">
            <v>319397</v>
          </cell>
          <cell r="G92">
            <v>11744826</v>
          </cell>
          <cell r="H92">
            <v>11995108</v>
          </cell>
          <cell r="I92">
            <v>12224621</v>
          </cell>
          <cell r="J92">
            <v>15769619</v>
          </cell>
        </row>
        <row r="93">
          <cell r="A93" t="str">
            <v>LEITE CONDENSADO E CREME DE LEITE</v>
          </cell>
          <cell r="B93" t="str">
            <v>(2º Nível) LEITE CONDENSADO E CREME DE LEITE</v>
          </cell>
          <cell r="C93">
            <v>12620305</v>
          </cell>
          <cell r="D93">
            <v>6094401</v>
          </cell>
          <cell r="E93">
            <v>14336194</v>
          </cell>
          <cell r="F93">
            <v>7159418</v>
          </cell>
        </row>
        <row r="94">
          <cell r="A94" t="str">
            <v>LEITE FLUIDO E LEITE EM PÓ</v>
          </cell>
          <cell r="B94" t="str">
            <v>(2º Nível) LEITE FLUIDO E LEITE EM PÓ</v>
          </cell>
          <cell r="C94">
            <v>186558</v>
          </cell>
          <cell r="D94">
            <v>51411</v>
          </cell>
          <cell r="E94">
            <v>1224482</v>
          </cell>
          <cell r="F94">
            <v>1167485</v>
          </cell>
          <cell r="G94">
            <v>92170345</v>
          </cell>
          <cell r="H94">
            <v>31999010</v>
          </cell>
          <cell r="I94">
            <v>114387393</v>
          </cell>
          <cell r="J94">
            <v>41751594</v>
          </cell>
        </row>
        <row r="95">
          <cell r="A95" t="str">
            <v>LIMÕES E LIMAS</v>
          </cell>
          <cell r="B95" t="str">
            <v>(2º Nível) LIMÕES E LIMAS</v>
          </cell>
          <cell r="C95">
            <v>48140515</v>
          </cell>
          <cell r="D95">
            <v>53654426</v>
          </cell>
          <cell r="E95">
            <v>57289808</v>
          </cell>
          <cell r="F95">
            <v>55569915</v>
          </cell>
          <cell r="G95">
            <v>2001797</v>
          </cell>
          <cell r="H95">
            <v>1542695</v>
          </cell>
          <cell r="I95">
            <v>1915842</v>
          </cell>
          <cell r="J95">
            <v>1777121</v>
          </cell>
        </row>
        <row r="96">
          <cell r="A96" t="str">
            <v>LINHO E PRODUTOS DE LINHO</v>
          </cell>
          <cell r="B96" t="str">
            <v>(2º Nível) LINHO E PRODUTOS DE LINHO</v>
          </cell>
          <cell r="C96">
            <v>784823</v>
          </cell>
          <cell r="D96">
            <v>51970</v>
          </cell>
          <cell r="E96">
            <v>427019</v>
          </cell>
          <cell r="F96">
            <v>25279</v>
          </cell>
          <cell r="G96">
            <v>6376185</v>
          </cell>
          <cell r="H96">
            <v>995637</v>
          </cell>
          <cell r="I96">
            <v>4895051</v>
          </cell>
          <cell r="J96">
            <v>736651</v>
          </cell>
        </row>
        <row r="97">
          <cell r="A97" t="str">
            <v>MAÇÃS</v>
          </cell>
          <cell r="B97" t="str">
            <v>(2º Nível) MAÇÃS</v>
          </cell>
          <cell r="C97">
            <v>37240118</v>
          </cell>
          <cell r="D97">
            <v>50730702</v>
          </cell>
          <cell r="E97">
            <v>31150453</v>
          </cell>
          <cell r="F97">
            <v>40875780</v>
          </cell>
          <cell r="G97">
            <v>22187824</v>
          </cell>
          <cell r="H97">
            <v>22295956</v>
          </cell>
          <cell r="I97">
            <v>24541351</v>
          </cell>
          <cell r="J97">
            <v>25484569</v>
          </cell>
        </row>
        <row r="98">
          <cell r="A98" t="str">
            <v>MADEIRA</v>
          </cell>
          <cell r="B98" t="str">
            <v>(2º Nível) MADEIRA</v>
          </cell>
          <cell r="C98">
            <v>1442909692</v>
          </cell>
          <cell r="D98">
            <v>2874724451</v>
          </cell>
          <cell r="E98">
            <v>1483447642</v>
          </cell>
          <cell r="F98">
            <v>3220053759</v>
          </cell>
          <cell r="G98">
            <v>53628045</v>
          </cell>
          <cell r="H98">
            <v>36500634</v>
          </cell>
          <cell r="I98">
            <v>58997580</v>
          </cell>
          <cell r="J98">
            <v>48788682</v>
          </cell>
        </row>
        <row r="99">
          <cell r="A99" t="str">
            <v>MAMÕES (PAPAIA)</v>
          </cell>
          <cell r="B99" t="str">
            <v>(2º Nível) MAMÕES (PAPAIA)</v>
          </cell>
          <cell r="C99">
            <v>22192019</v>
          </cell>
          <cell r="D99">
            <v>18251148</v>
          </cell>
          <cell r="E99">
            <v>21445011</v>
          </cell>
          <cell r="F99">
            <v>19455928</v>
          </cell>
        </row>
        <row r="100">
          <cell r="A100" t="str">
            <v>MANGAS</v>
          </cell>
          <cell r="B100" t="str">
            <v>(2º Nível) MANGAS</v>
          </cell>
          <cell r="C100">
            <v>45871483</v>
          </cell>
          <cell r="D100">
            <v>40644923</v>
          </cell>
          <cell r="E100">
            <v>72058091</v>
          </cell>
          <cell r="F100">
            <v>65445122</v>
          </cell>
          <cell r="G100">
            <v>27240</v>
          </cell>
          <cell r="H100">
            <v>4109</v>
          </cell>
          <cell r="I100">
            <v>6</v>
          </cell>
          <cell r="J100">
            <v>0</v>
          </cell>
        </row>
        <row r="101">
          <cell r="A101" t="str">
            <v>MANGOSTOES</v>
          </cell>
          <cell r="B101" t="str">
            <v>(2º Nível) MANGOSTOES</v>
          </cell>
          <cell r="C101">
            <v>0</v>
          </cell>
          <cell r="D101">
            <v>0</v>
          </cell>
          <cell r="E101">
            <v>11005</v>
          </cell>
          <cell r="F101">
            <v>3641</v>
          </cell>
        </row>
        <row r="102">
          <cell r="A102" t="str">
            <v>MANTEIGA E DEMAIS GORDURAS LÁCTEAS</v>
          </cell>
          <cell r="B102" t="str">
            <v>(2º Nível) MANTEIGA E DEMAIS GORDURAS LÁCTEAS</v>
          </cell>
          <cell r="C102">
            <v>487991</v>
          </cell>
          <cell r="D102">
            <v>84761</v>
          </cell>
          <cell r="E102">
            <v>169975</v>
          </cell>
          <cell r="F102">
            <v>28456</v>
          </cell>
          <cell r="G102">
            <v>15170487</v>
          </cell>
          <cell r="H102">
            <v>2533492</v>
          </cell>
          <cell r="I102">
            <v>16039212</v>
          </cell>
          <cell r="J102">
            <v>3100493</v>
          </cell>
        </row>
        <row r="103">
          <cell r="A103" t="str">
            <v>MARMELOS</v>
          </cell>
          <cell r="B103" t="str">
            <v>(2º Nível) MARMELOS</v>
          </cell>
          <cell r="C103">
            <v>0</v>
          </cell>
          <cell r="D103">
            <v>0</v>
          </cell>
          <cell r="E103">
            <v>794</v>
          </cell>
          <cell r="F103">
            <v>120</v>
          </cell>
          <cell r="G103">
            <v>0</v>
          </cell>
          <cell r="H103">
            <v>0</v>
          </cell>
          <cell r="I103">
            <v>50106</v>
          </cell>
          <cell r="J103">
            <v>37926</v>
          </cell>
        </row>
        <row r="104">
          <cell r="A104" t="str">
            <v>MEL NATURAL</v>
          </cell>
          <cell r="B104" t="str">
            <v>(2º Nível) MEL NATURAL</v>
          </cell>
          <cell r="C104">
            <v>36803923</v>
          </cell>
          <cell r="D104">
            <v>9762477</v>
          </cell>
          <cell r="E104">
            <v>23276213</v>
          </cell>
          <cell r="F104">
            <v>8971039</v>
          </cell>
          <cell r="G104">
            <v>40</v>
          </cell>
          <cell r="H104">
            <v>1</v>
          </cell>
          <cell r="I104">
            <v>580</v>
          </cell>
          <cell r="J104">
            <v>10</v>
          </cell>
        </row>
        <row r="105">
          <cell r="A105" t="str">
            <v>MELANCIAS</v>
          </cell>
          <cell r="B105" t="str">
            <v>(2º Nível) MELANCIAS</v>
          </cell>
          <cell r="C105">
            <v>7360014</v>
          </cell>
          <cell r="D105">
            <v>12913651</v>
          </cell>
          <cell r="E105">
            <v>15583605</v>
          </cell>
          <cell r="F105">
            <v>33132808</v>
          </cell>
        </row>
        <row r="106">
          <cell r="A106" t="str">
            <v>MELÕES</v>
          </cell>
          <cell r="B106" t="str">
            <v>(2º Nível) MELÕES</v>
          </cell>
          <cell r="C106">
            <v>45521316</v>
          </cell>
          <cell r="D106">
            <v>65466532</v>
          </cell>
          <cell r="E106">
            <v>57340027</v>
          </cell>
          <cell r="F106">
            <v>90593643</v>
          </cell>
        </row>
        <row r="107">
          <cell r="A107" t="str">
            <v>MORANGOS</v>
          </cell>
          <cell r="B107" t="str">
            <v>(2º Nível) MORANGOS</v>
          </cell>
          <cell r="C107">
            <v>116520</v>
          </cell>
          <cell r="D107">
            <v>15284</v>
          </cell>
          <cell r="E107">
            <v>194131</v>
          </cell>
          <cell r="F107">
            <v>87336</v>
          </cell>
          <cell r="G107">
            <v>4067080</v>
          </cell>
          <cell r="H107">
            <v>2530782</v>
          </cell>
          <cell r="I107">
            <v>4196638</v>
          </cell>
          <cell r="J107">
            <v>2592869</v>
          </cell>
        </row>
        <row r="108">
          <cell r="A108" t="str">
            <v>NOZES E CASTANHAS</v>
          </cell>
          <cell r="B108" t="str">
            <v>(2º Nível) NOZES E CASTANHAS</v>
          </cell>
          <cell r="C108">
            <v>85052394</v>
          </cell>
          <cell r="D108">
            <v>15377940</v>
          </cell>
          <cell r="E108">
            <v>64397180</v>
          </cell>
          <cell r="F108">
            <v>11153812</v>
          </cell>
          <cell r="G108">
            <v>36946654</v>
          </cell>
          <cell r="H108">
            <v>4528475</v>
          </cell>
          <cell r="I108">
            <v>29908016</v>
          </cell>
          <cell r="J108">
            <v>4371915</v>
          </cell>
        </row>
        <row r="109">
          <cell r="A109" t="str">
            <v>OLEO DE SOJA</v>
          </cell>
          <cell r="B109" t="str">
            <v>(2º Nível) OLEO DE SOJA</v>
          </cell>
          <cell r="C109">
            <v>452584837</v>
          </cell>
          <cell r="D109">
            <v>596815732</v>
          </cell>
          <cell r="E109">
            <v>334032852</v>
          </cell>
          <cell r="F109">
            <v>505564235</v>
          </cell>
          <cell r="G109">
            <v>15128514</v>
          </cell>
          <cell r="H109">
            <v>20053931</v>
          </cell>
          <cell r="I109">
            <v>9730597</v>
          </cell>
          <cell r="J109">
            <v>15266533</v>
          </cell>
        </row>
        <row r="110">
          <cell r="A110" t="str">
            <v>OLEOS ESSENCIAIS</v>
          </cell>
          <cell r="B110" t="str">
            <v>(2º Nível) OLEOS ESSENCIAIS</v>
          </cell>
          <cell r="C110">
            <v>227834905</v>
          </cell>
          <cell r="D110">
            <v>28228864</v>
          </cell>
          <cell r="E110">
            <v>161452041</v>
          </cell>
          <cell r="F110">
            <v>24756265</v>
          </cell>
          <cell r="G110">
            <v>35018025</v>
          </cell>
          <cell r="H110">
            <v>965594</v>
          </cell>
          <cell r="I110">
            <v>30326176</v>
          </cell>
          <cell r="J110">
            <v>835142</v>
          </cell>
        </row>
        <row r="111">
          <cell r="A111" t="str">
            <v>OLEOS VEGETAIS</v>
          </cell>
          <cell r="B111" t="str">
            <v>(2º Nível) OLEOS VEGETAIS</v>
          </cell>
          <cell r="C111">
            <v>125149986</v>
          </cell>
          <cell r="D111">
            <v>188959830</v>
          </cell>
          <cell r="E111">
            <v>79557970</v>
          </cell>
          <cell r="F111">
            <v>170496973</v>
          </cell>
          <cell r="G111">
            <v>435640426</v>
          </cell>
          <cell r="H111">
            <v>229671767</v>
          </cell>
          <cell r="I111">
            <v>368993873</v>
          </cell>
          <cell r="J111">
            <v>239385946</v>
          </cell>
        </row>
        <row r="112">
          <cell r="A112" t="str">
            <v>OSSOS, OSSEÍNAS, CARAPAÇAS E FARINHAS DE CARNE E MIUDEZAS</v>
          </cell>
          <cell r="B112" t="str">
            <v>(2º Nível) OSSOS, OSSEÍNAS, CARAPAÇAS E FARINHAS DE CARNE E MIUDEZAS</v>
          </cell>
          <cell r="C112">
            <v>50203042</v>
          </cell>
          <cell r="D112">
            <v>81695386</v>
          </cell>
          <cell r="E112">
            <v>56403565</v>
          </cell>
          <cell r="F112">
            <v>85748477</v>
          </cell>
          <cell r="G112">
            <v>3164037</v>
          </cell>
          <cell r="H112">
            <v>1621310</v>
          </cell>
          <cell r="I112">
            <v>2850865</v>
          </cell>
          <cell r="J112">
            <v>1514556</v>
          </cell>
        </row>
        <row r="113">
          <cell r="A113" t="str">
            <v>OUTRAS FRUTAS</v>
          </cell>
          <cell r="B113" t="str">
            <v>(2º Nível) OUTRAS FRUTAS</v>
          </cell>
          <cell r="C113">
            <v>11304184</v>
          </cell>
          <cell r="D113">
            <v>4455895</v>
          </cell>
          <cell r="E113">
            <v>8103328</v>
          </cell>
          <cell r="F113">
            <v>3953548</v>
          </cell>
          <cell r="G113">
            <v>30492338</v>
          </cell>
          <cell r="H113">
            <v>21387250</v>
          </cell>
          <cell r="I113">
            <v>25628788</v>
          </cell>
          <cell r="J113">
            <v>19453360</v>
          </cell>
        </row>
        <row r="114">
          <cell r="A114" t="str">
            <v>OUTROS ANIMAIS VIVOS</v>
          </cell>
          <cell r="B114" t="str">
            <v>(2º Nível) OUTROS ANIMAIS VIVOS</v>
          </cell>
          <cell r="C114">
            <v>170229</v>
          </cell>
          <cell r="D114">
            <v>223</v>
          </cell>
          <cell r="E114">
            <v>14214</v>
          </cell>
          <cell r="F114">
            <v>1020</v>
          </cell>
          <cell r="G114">
            <v>67528</v>
          </cell>
          <cell r="H114">
            <v>35</v>
          </cell>
          <cell r="I114">
            <v>92211</v>
          </cell>
          <cell r="J114">
            <v>90</v>
          </cell>
        </row>
        <row r="115">
          <cell r="A115" t="str">
            <v>OUTROS COUROS E PELES</v>
          </cell>
          <cell r="B115" t="str">
            <v>(2º Nível) OUTROS COUROS E PELES</v>
          </cell>
          <cell r="C115">
            <v>2899194</v>
          </cell>
          <cell r="D115">
            <v>331553</v>
          </cell>
          <cell r="E115">
            <v>3298109</v>
          </cell>
          <cell r="F115">
            <v>491527</v>
          </cell>
          <cell r="G115">
            <v>1315462</v>
          </cell>
          <cell r="H115">
            <v>204550</v>
          </cell>
          <cell r="I115">
            <v>857665</v>
          </cell>
          <cell r="J115">
            <v>196247</v>
          </cell>
        </row>
        <row r="116">
          <cell r="A116" t="str">
            <v>OUTROS PRODUTOS ALIMENTÍCIOS</v>
          </cell>
          <cell r="B116" t="str">
            <v>(2º Nível) OUTROS PRODUTOS ALIMENTÍCIOS</v>
          </cell>
          <cell r="C116">
            <v>114942996</v>
          </cell>
          <cell r="D116">
            <v>45114932</v>
          </cell>
          <cell r="E116">
            <v>130942967</v>
          </cell>
          <cell r="F116">
            <v>48793033</v>
          </cell>
          <cell r="G116">
            <v>133263247</v>
          </cell>
          <cell r="H116">
            <v>32019676</v>
          </cell>
          <cell r="I116">
            <v>125244301</v>
          </cell>
          <cell r="J116">
            <v>34133400</v>
          </cell>
        </row>
        <row r="117">
          <cell r="A117" t="str">
            <v>OUTROS PRODUTOS DE ORIGEM ANIMAL</v>
          </cell>
          <cell r="B117" t="str">
            <v>(2º Nível) OUTROS PRODUTOS DE ORIGEM ANIMAL</v>
          </cell>
          <cell r="C117">
            <v>52999795</v>
          </cell>
          <cell r="D117">
            <v>26407749</v>
          </cell>
          <cell r="E117">
            <v>68693128</v>
          </cell>
          <cell r="F117">
            <v>31907404</v>
          </cell>
          <cell r="G117">
            <v>6672025</v>
          </cell>
          <cell r="H117">
            <v>6655411</v>
          </cell>
          <cell r="I117">
            <v>6606064</v>
          </cell>
          <cell r="J117">
            <v>8620552</v>
          </cell>
        </row>
        <row r="118">
          <cell r="A118" t="str">
            <v>OUTROS PRODUTOS DE ORIGEM VEGETAL</v>
          </cell>
          <cell r="B118" t="str">
            <v>(2º Nível) OUTROS PRODUTOS DE ORIGEM VEGETAL</v>
          </cell>
          <cell r="C118">
            <v>90968962</v>
          </cell>
          <cell r="D118">
            <v>69190903</v>
          </cell>
          <cell r="E118">
            <v>109519862</v>
          </cell>
          <cell r="F118">
            <v>90925856</v>
          </cell>
          <cell r="G118">
            <v>23815744</v>
          </cell>
          <cell r="H118">
            <v>14196466</v>
          </cell>
          <cell r="I118">
            <v>22837540</v>
          </cell>
          <cell r="J118">
            <v>17916972</v>
          </cell>
        </row>
        <row r="119">
          <cell r="A119" t="str">
            <v>OUTROS PRODUTOS HORTÍCOLAS, LEGUMINOSAS, RAÍZES E TUBÉRCULOS</v>
          </cell>
          <cell r="B119" t="str">
            <v>(2º Nível) OUTROS PRODUTOS HORTÍCOLAS, LEGUMINOSAS, RAÍZES E TUBÉRCULOS</v>
          </cell>
          <cell r="C119">
            <v>16052</v>
          </cell>
          <cell r="D119">
            <v>10180</v>
          </cell>
          <cell r="E119">
            <v>81989</v>
          </cell>
          <cell r="F119">
            <v>46715</v>
          </cell>
          <cell r="G119">
            <v>28027</v>
          </cell>
          <cell r="H119">
            <v>225788</v>
          </cell>
          <cell r="I119">
            <v>36354</v>
          </cell>
          <cell r="J119">
            <v>343327</v>
          </cell>
        </row>
        <row r="120">
          <cell r="A120" t="str">
            <v>OUTROS SUCOS</v>
          </cell>
          <cell r="B120" t="str">
            <v>(2º Nível) OUTROS SUCOS</v>
          </cell>
          <cell r="C120">
            <v>645610</v>
          </cell>
          <cell r="D120">
            <v>291308</v>
          </cell>
          <cell r="E120">
            <v>1663468</v>
          </cell>
          <cell r="F120">
            <v>841355</v>
          </cell>
          <cell r="G120">
            <v>845350</v>
          </cell>
          <cell r="H120">
            <v>455715</v>
          </cell>
          <cell r="I120">
            <v>655278</v>
          </cell>
          <cell r="J120">
            <v>368948</v>
          </cell>
        </row>
        <row r="121">
          <cell r="A121" t="str">
            <v>OVINOS E CAPRINOS VIVOS</v>
          </cell>
          <cell r="B121" t="str">
            <v>(2º Nível) OVINOS E CAPRINOS VIVOS</v>
          </cell>
          <cell r="C121">
            <v>0</v>
          </cell>
          <cell r="D121">
            <v>0</v>
          </cell>
          <cell r="E121">
            <v>7</v>
          </cell>
          <cell r="F121">
            <v>1</v>
          </cell>
          <cell r="G121">
            <v>8700</v>
          </cell>
          <cell r="H121">
            <v>350</v>
          </cell>
          <cell r="I121">
            <v>5940</v>
          </cell>
          <cell r="J121">
            <v>870</v>
          </cell>
        </row>
        <row r="122">
          <cell r="A122" t="str">
            <v>OVOS E GEMAS</v>
          </cell>
          <cell r="B122" t="str">
            <v>(2º Nível) OVOS E GEMAS</v>
          </cell>
          <cell r="C122">
            <v>35165404</v>
          </cell>
          <cell r="D122">
            <v>11010242</v>
          </cell>
          <cell r="E122">
            <v>35476905</v>
          </cell>
          <cell r="F122">
            <v>11377056</v>
          </cell>
          <cell r="G122">
            <v>14700260</v>
          </cell>
          <cell r="H122">
            <v>152961</v>
          </cell>
          <cell r="I122">
            <v>15224223</v>
          </cell>
          <cell r="J122">
            <v>164236</v>
          </cell>
        </row>
        <row r="123">
          <cell r="A123" t="str">
            <v>PAPEL</v>
          </cell>
          <cell r="B123" t="str">
            <v>(2º Nível) PAPEL</v>
          </cell>
          <cell r="C123">
            <v>803285728</v>
          </cell>
          <cell r="D123">
            <v>844802176</v>
          </cell>
          <cell r="E123">
            <v>851632725</v>
          </cell>
          <cell r="F123">
            <v>896984027</v>
          </cell>
          <cell r="G123">
            <v>373525515</v>
          </cell>
          <cell r="H123">
            <v>312016726</v>
          </cell>
          <cell r="I123">
            <v>362762896</v>
          </cell>
          <cell r="J123">
            <v>287901401</v>
          </cell>
        </row>
        <row r="124">
          <cell r="A124" t="str">
            <v>PEIXES</v>
          </cell>
          <cell r="B124" t="str">
            <v>(2º Nível) PEIXES</v>
          </cell>
          <cell r="C124">
            <v>56678239</v>
          </cell>
          <cell r="D124">
            <v>10603590</v>
          </cell>
          <cell r="E124">
            <v>67625475</v>
          </cell>
          <cell r="F124">
            <v>15133684</v>
          </cell>
          <cell r="G124">
            <v>551487849</v>
          </cell>
          <cell r="H124">
            <v>148617840</v>
          </cell>
          <cell r="I124">
            <v>581229917</v>
          </cell>
          <cell r="J124">
            <v>151780616</v>
          </cell>
        </row>
        <row r="125">
          <cell r="A125" t="str">
            <v>PENAS, PELES, CERDAS E PÊLOS ANIMAIS</v>
          </cell>
          <cell r="B125" t="str">
            <v>(2º Nível) PENAS, PELES, CERDAS E PÊLOS ANIMAIS</v>
          </cell>
          <cell r="C125">
            <v>1484808</v>
          </cell>
          <cell r="D125">
            <v>2960732</v>
          </cell>
          <cell r="E125">
            <v>2522697</v>
          </cell>
          <cell r="F125">
            <v>5219339</v>
          </cell>
          <cell r="G125">
            <v>1883412</v>
          </cell>
          <cell r="H125">
            <v>464872</v>
          </cell>
          <cell r="I125">
            <v>1892850</v>
          </cell>
          <cell r="J125">
            <v>393925</v>
          </cell>
        </row>
        <row r="126">
          <cell r="A126" t="str">
            <v>PÊRAS</v>
          </cell>
          <cell r="B126" t="str">
            <v>(2º Nível) PÊRAS</v>
          </cell>
          <cell r="C126">
            <v>0</v>
          </cell>
          <cell r="D126">
            <v>0</v>
          </cell>
          <cell r="E126">
            <v>90883</v>
          </cell>
          <cell r="F126">
            <v>36578</v>
          </cell>
          <cell r="G126">
            <v>65607619</v>
          </cell>
          <cell r="H126">
            <v>71352956</v>
          </cell>
          <cell r="I126">
            <v>56766459</v>
          </cell>
          <cell r="J126">
            <v>67314875</v>
          </cell>
        </row>
        <row r="127">
          <cell r="A127" t="str">
            <v>PÊSSEGOS</v>
          </cell>
          <cell r="B127" t="str">
            <v>(2º Nível) PÊSSEGOS</v>
          </cell>
          <cell r="C127">
            <v>938319</v>
          </cell>
          <cell r="D127">
            <v>831010</v>
          </cell>
          <cell r="E127">
            <v>520661</v>
          </cell>
          <cell r="F127">
            <v>490727</v>
          </cell>
          <cell r="G127">
            <v>8720536</v>
          </cell>
          <cell r="H127">
            <v>7431204</v>
          </cell>
          <cell r="I127">
            <v>6164349</v>
          </cell>
          <cell r="J127">
            <v>5424240</v>
          </cell>
        </row>
        <row r="128">
          <cell r="A128" t="str">
            <v>PLANTAS E PARTES PARA INDÚSTRIA, MEDICINA OU PERFUMARIA</v>
          </cell>
          <cell r="B128" t="str">
            <v>(2º Nível) PLANTAS E PARTES PARA INDÚSTRIA, MEDICINA OU PERFUMARIA</v>
          </cell>
          <cell r="C128">
            <v>6234216</v>
          </cell>
          <cell r="D128">
            <v>800246</v>
          </cell>
          <cell r="E128">
            <v>4197640</v>
          </cell>
          <cell r="F128">
            <v>628974</v>
          </cell>
          <cell r="G128">
            <v>25934783</v>
          </cell>
          <cell r="H128">
            <v>5005424</v>
          </cell>
          <cell r="I128">
            <v>24536544</v>
          </cell>
          <cell r="J128">
            <v>4771006</v>
          </cell>
        </row>
        <row r="129">
          <cell r="A129" t="str">
            <v>PLANTAS VIVAS NÃO ORNAMENTAIS</v>
          </cell>
          <cell r="B129" t="str">
            <v>(2º Nível) PLANTAS VIVAS NÃO ORNAMENTAIS</v>
          </cell>
          <cell r="C129">
            <v>451321</v>
          </cell>
          <cell r="D129">
            <v>159118</v>
          </cell>
          <cell r="E129">
            <v>563446</v>
          </cell>
          <cell r="F129">
            <v>59647</v>
          </cell>
          <cell r="G129">
            <v>3806698</v>
          </cell>
          <cell r="H129">
            <v>436221</v>
          </cell>
          <cell r="I129">
            <v>5206918</v>
          </cell>
          <cell r="J129">
            <v>650037</v>
          </cell>
        </row>
        <row r="130">
          <cell r="A130" t="str">
            <v>POMELOS</v>
          </cell>
          <cell r="B130" t="str">
            <v>(2º Nível) POMELOS</v>
          </cell>
          <cell r="C130">
            <v>0</v>
          </cell>
          <cell r="D130">
            <v>0</v>
          </cell>
          <cell r="E130">
            <v>13756</v>
          </cell>
          <cell r="F130">
            <v>3424</v>
          </cell>
          <cell r="G130">
            <v>164568</v>
          </cell>
          <cell r="H130">
            <v>138719</v>
          </cell>
          <cell r="I130">
            <v>154119</v>
          </cell>
          <cell r="J130">
            <v>156360</v>
          </cell>
        </row>
        <row r="131">
          <cell r="A131" t="str">
            <v>PREPARAÇÕES A BASE DE CEREAIS</v>
          </cell>
          <cell r="B131" t="str">
            <v>(2º Nível) PREPARAÇÕES A BASE DE CEREAIS</v>
          </cell>
          <cell r="C131">
            <v>69827620</v>
          </cell>
          <cell r="D131">
            <v>38687243</v>
          </cell>
          <cell r="E131">
            <v>75247906</v>
          </cell>
          <cell r="F131">
            <v>40839320</v>
          </cell>
          <cell r="G131">
            <v>89171564</v>
          </cell>
          <cell r="H131">
            <v>32117241</v>
          </cell>
          <cell r="I131">
            <v>78161959</v>
          </cell>
          <cell r="J131">
            <v>29025065</v>
          </cell>
        </row>
        <row r="132">
          <cell r="A132" t="str">
            <v>PREPARAÇÕES E CONSERVAS DE PEIXES, CRUSTÁCEOS E MOLUSCOS</v>
          </cell>
          <cell r="B132" t="str">
            <v>(2º Nível) PREPARAÇÕES E CONSERVAS DE PEIXES, CRUSTÁCEOS E MOLUSCOS</v>
          </cell>
          <cell r="C132">
            <v>6144462</v>
          </cell>
          <cell r="D132">
            <v>1506523</v>
          </cell>
          <cell r="E132">
            <v>5673514</v>
          </cell>
          <cell r="F132">
            <v>1539742</v>
          </cell>
          <cell r="G132">
            <v>32576748</v>
          </cell>
          <cell r="H132">
            <v>8476830</v>
          </cell>
          <cell r="I132">
            <v>23541990</v>
          </cell>
          <cell r="J132">
            <v>7266892</v>
          </cell>
        </row>
        <row r="133">
          <cell r="A133" t="str">
            <v>PREPARAÇÕES P/ ELABORAÇÃO DE BEBIDAS</v>
          </cell>
          <cell r="B133" t="str">
            <v>(2º Nível) PREPARAÇÕES P/ ELABORAÇÃO DE BEBIDAS</v>
          </cell>
          <cell r="C133">
            <v>65424648</v>
          </cell>
          <cell r="D133">
            <v>3777072</v>
          </cell>
          <cell r="E133">
            <v>74886126</v>
          </cell>
          <cell r="F133">
            <v>3875399</v>
          </cell>
          <cell r="G133">
            <v>7227492</v>
          </cell>
          <cell r="H133">
            <v>509966</v>
          </cell>
          <cell r="I133">
            <v>18144361</v>
          </cell>
          <cell r="J133">
            <v>2075862</v>
          </cell>
        </row>
        <row r="134">
          <cell r="A134" t="str">
            <v>PRIMATAS VIVOS</v>
          </cell>
          <cell r="B134" t="str">
            <v>(2º Nível) PRIMATAS VIVOS</v>
          </cell>
          <cell r="G134">
            <v>143</v>
          </cell>
          <cell r="H134">
            <v>4</v>
          </cell>
          <cell r="I134">
            <v>0</v>
          </cell>
          <cell r="J134">
            <v>0</v>
          </cell>
        </row>
        <row r="135">
          <cell r="A135" t="str">
            <v>PRODUTOS ANIMAIS PARA PREPARAÇÕES DE PRODUTOS FARMACEUT.</v>
          </cell>
          <cell r="B135" t="str">
            <v>(2º Nível) PRODUTOS ANIMAIS PARA PREPARAÇÕES DE PRODUTOS FARMACEUT.</v>
          </cell>
          <cell r="C135">
            <v>24439205</v>
          </cell>
          <cell r="D135">
            <v>1000495</v>
          </cell>
          <cell r="E135">
            <v>34760983</v>
          </cell>
          <cell r="F135">
            <v>856202</v>
          </cell>
          <cell r="G135">
            <v>16786181</v>
          </cell>
          <cell r="H135">
            <v>729505</v>
          </cell>
          <cell r="I135">
            <v>16469202</v>
          </cell>
          <cell r="J135">
            <v>901934</v>
          </cell>
        </row>
        <row r="136">
          <cell r="A136" t="str">
            <v>PRODUTOS DE CONFEITARIA</v>
          </cell>
          <cell r="B136" t="str">
            <v>(2º Nível) PRODUTOS DE CONFEITARIA</v>
          </cell>
          <cell r="C136">
            <v>58335104</v>
          </cell>
          <cell r="D136">
            <v>30639166</v>
          </cell>
          <cell r="E136">
            <v>55523389</v>
          </cell>
          <cell r="F136">
            <v>33227070</v>
          </cell>
          <cell r="G136">
            <v>16146869</v>
          </cell>
          <cell r="H136">
            <v>3446152</v>
          </cell>
          <cell r="I136">
            <v>23806025</v>
          </cell>
          <cell r="J136">
            <v>5081848</v>
          </cell>
        </row>
        <row r="137">
          <cell r="A137" t="str">
            <v>PRODUTOS DE COURO E PELETERIA</v>
          </cell>
          <cell r="B137" t="str">
            <v>(2º Nível) PRODUTOS DE COURO E PELETERIA</v>
          </cell>
          <cell r="C137">
            <v>157862339</v>
          </cell>
          <cell r="D137">
            <v>5229308</v>
          </cell>
          <cell r="E137">
            <v>169840028</v>
          </cell>
          <cell r="F137">
            <v>5420797</v>
          </cell>
          <cell r="G137">
            <v>45422895</v>
          </cell>
          <cell r="H137">
            <v>1156336</v>
          </cell>
          <cell r="I137">
            <v>53010035</v>
          </cell>
          <cell r="J137">
            <v>1207270</v>
          </cell>
        </row>
        <row r="138">
          <cell r="A138" t="str">
            <v>PRODUTOS DE FLORICULTURA</v>
          </cell>
          <cell r="B138" t="str">
            <v>(2º Nível) PRODUTOS DE FLORICULTURA</v>
          </cell>
          <cell r="C138">
            <v>3854150</v>
          </cell>
          <cell r="D138">
            <v>578421</v>
          </cell>
          <cell r="E138">
            <v>2649208</v>
          </cell>
          <cell r="F138">
            <v>272825</v>
          </cell>
          <cell r="G138">
            <v>14519902</v>
          </cell>
          <cell r="H138">
            <v>1721205</v>
          </cell>
          <cell r="I138">
            <v>16221447</v>
          </cell>
          <cell r="J138">
            <v>1877843</v>
          </cell>
        </row>
        <row r="139">
          <cell r="A139" t="str">
            <v>PRODUTOS DIVERSOS DA INDÚSTRIA QUÍMICA, DE ORIGEM VEGETAL</v>
          </cell>
          <cell r="B139" t="str">
            <v>(2º Nível) PRODUTOS DIVERSOS DA INDÚSTRIA QUÍMICA, DE ORIGEM VEGETAL</v>
          </cell>
          <cell r="C139">
            <v>71597012</v>
          </cell>
          <cell r="D139">
            <v>46027311</v>
          </cell>
          <cell r="E139">
            <v>98959055</v>
          </cell>
          <cell r="F139">
            <v>56491789</v>
          </cell>
          <cell r="G139">
            <v>7294780</v>
          </cell>
          <cell r="H139">
            <v>2758633</v>
          </cell>
          <cell r="I139">
            <v>7578662</v>
          </cell>
          <cell r="J139">
            <v>3208379</v>
          </cell>
        </row>
        <row r="140">
          <cell r="A140" t="str">
            <v>PRODUTOS DO CACAU</v>
          </cell>
          <cell r="B140" t="str">
            <v>(2º Nível) PRODUTOS DO CACAU</v>
          </cell>
          <cell r="C140">
            <v>123298653</v>
          </cell>
          <cell r="D140">
            <v>30603354</v>
          </cell>
          <cell r="E140">
            <v>131302333</v>
          </cell>
          <cell r="F140">
            <v>33468606</v>
          </cell>
          <cell r="G140">
            <v>98124236</v>
          </cell>
          <cell r="H140">
            <v>27768356</v>
          </cell>
          <cell r="I140">
            <v>85308371</v>
          </cell>
          <cell r="J140">
            <v>23302109</v>
          </cell>
        </row>
        <row r="141">
          <cell r="A141" t="str">
            <v>PRODUTOS DO FUMO MANUFATURADOS</v>
          </cell>
          <cell r="B141" t="str">
            <v>(2º Nível) PRODUTOS DO FUMO MANUFATURADOS</v>
          </cell>
          <cell r="C141">
            <v>39702529</v>
          </cell>
          <cell r="D141">
            <v>7885587</v>
          </cell>
          <cell r="E141">
            <v>33832438</v>
          </cell>
          <cell r="F141">
            <v>7500557</v>
          </cell>
          <cell r="G141">
            <v>13379119</v>
          </cell>
          <cell r="H141">
            <v>1552935</v>
          </cell>
          <cell r="I141">
            <v>11027053</v>
          </cell>
          <cell r="J141">
            <v>1737838</v>
          </cell>
        </row>
        <row r="142">
          <cell r="A142" t="str">
            <v>PRODUTOS E SUBPRODUTOS DA INDÚSTRIA DE MOAGEM</v>
          </cell>
          <cell r="B142" t="str">
            <v>(2º Nível) PRODUTOS E SUBPRODUTOS DA INDÚSTRIA DE MOAGEM</v>
          </cell>
          <cell r="C142">
            <v>27992929</v>
          </cell>
          <cell r="D142">
            <v>72225131</v>
          </cell>
          <cell r="E142">
            <v>24334070</v>
          </cell>
          <cell r="F142">
            <v>68992945</v>
          </cell>
          <cell r="G142">
            <v>220221343</v>
          </cell>
          <cell r="H142">
            <v>489699411</v>
          </cell>
          <cell r="I142">
            <v>282747352</v>
          </cell>
          <cell r="J142">
            <v>608699666</v>
          </cell>
        </row>
        <row r="143">
          <cell r="A143" t="str">
            <v>PRODUTOS HORTÍCOLAS, LEGUMINOSAS, RAÍZES E TUBÉRCULOS CONGELADOS</v>
          </cell>
          <cell r="B143" t="str">
            <v>(2º Nível) PRODUTOS HORTÍCOLAS, LEGUMINOSAS, RAÍZES E TUBÉRCULOS CONGELADOS</v>
          </cell>
          <cell r="C143">
            <v>29231</v>
          </cell>
          <cell r="D143">
            <v>16171</v>
          </cell>
          <cell r="E143">
            <v>227609</v>
          </cell>
          <cell r="F143">
            <v>158092</v>
          </cell>
          <cell r="G143">
            <v>9546111</v>
          </cell>
          <cell r="H143">
            <v>8766749</v>
          </cell>
          <cell r="I143">
            <v>9081809</v>
          </cell>
          <cell r="J143">
            <v>8449859</v>
          </cell>
        </row>
        <row r="144">
          <cell r="A144" t="str">
            <v>PRODUTOS HORTÍCOLAS, LEGUMINOSAS, RAÍZES E TUBÉRCULOS FRESCOS OU REFRIGERADOS</v>
          </cell>
          <cell r="B144" t="str">
            <v>(2º Nível) PRODUTOS HORTÍCOLAS, LEGUMINOSAS, RAÍZES E TUBÉRCULOS FRESCOS OU REFRIGERADOS</v>
          </cell>
          <cell r="C144">
            <v>5533723</v>
          </cell>
          <cell r="D144">
            <v>13670339</v>
          </cell>
          <cell r="E144">
            <v>8127865</v>
          </cell>
          <cell r="F144">
            <v>11764304</v>
          </cell>
          <cell r="G144">
            <v>129782608</v>
          </cell>
          <cell r="H144">
            <v>183227025</v>
          </cell>
          <cell r="I144">
            <v>125355897</v>
          </cell>
          <cell r="J144">
            <v>211856873</v>
          </cell>
        </row>
        <row r="145">
          <cell r="A145" t="str">
            <v>PRODUTOS HORTÍCOLAS, LEGUMINOSAS, RAÍZES E TUBÉRCULOS PREPARADOS OU CONSERVADOS</v>
          </cell>
          <cell r="B145" t="str">
            <v>(2º Nível) PRODUTOS HORTÍCOLAS, LEGUMINOSAS, RAÍZES E TUBÉRCULOS PREPARADOS OU CONSERVADOS</v>
          </cell>
          <cell r="C145">
            <v>22718025</v>
          </cell>
          <cell r="D145">
            <v>20155883</v>
          </cell>
          <cell r="E145">
            <v>21656796</v>
          </cell>
          <cell r="F145">
            <v>21126437</v>
          </cell>
          <cell r="G145">
            <v>219104920</v>
          </cell>
          <cell r="H145">
            <v>228515790</v>
          </cell>
          <cell r="I145">
            <v>217838911</v>
          </cell>
          <cell r="J145">
            <v>222362272</v>
          </cell>
        </row>
        <row r="146">
          <cell r="A146" t="str">
            <v>PRODUTOS HORTÍCOLAS, LEGUMINOSAS, RAÍZES E TUBÉRCULOS SECOS</v>
          </cell>
          <cell r="B146" t="str">
            <v>(2º Nível) PRODUTOS HORTÍCOLAS, LEGUMINOSAS, RAÍZES E TUBÉRCULOS SECOS</v>
          </cell>
          <cell r="C146">
            <v>16194302</v>
          </cell>
          <cell r="D146">
            <v>28673388</v>
          </cell>
          <cell r="E146">
            <v>17185239</v>
          </cell>
          <cell r="F146">
            <v>35412817</v>
          </cell>
          <cell r="G146">
            <v>44159432</v>
          </cell>
          <cell r="H146">
            <v>49607709</v>
          </cell>
          <cell r="I146">
            <v>66966201</v>
          </cell>
          <cell r="J146">
            <v>81376456</v>
          </cell>
        </row>
        <row r="147">
          <cell r="A147" t="str">
            <v>PSITACIFORMES (INCL.OS PAPAGAIOS,AS ARARAS,ETC) VIVOS</v>
          </cell>
          <cell r="B147" t="str">
            <v>(2º Nível) PSITACIFORMES (INCL.OS PAPAGAIOS,AS ARARAS,ETC) VIVOS</v>
          </cell>
          <cell r="C147">
            <v>128400</v>
          </cell>
          <cell r="D147">
            <v>17</v>
          </cell>
          <cell r="E147">
            <v>74096</v>
          </cell>
          <cell r="F147">
            <v>5</v>
          </cell>
          <cell r="G147">
            <v>18253</v>
          </cell>
          <cell r="H147">
            <v>65</v>
          </cell>
          <cell r="I147">
            <v>15182</v>
          </cell>
          <cell r="J147">
            <v>55</v>
          </cell>
        </row>
        <row r="148">
          <cell r="A148" t="str">
            <v>QUEIJOS</v>
          </cell>
          <cell r="B148" t="str">
            <v>(2º Nível) QUEIJOS</v>
          </cell>
          <cell r="C148">
            <v>7169228</v>
          </cell>
          <cell r="D148">
            <v>1376175</v>
          </cell>
          <cell r="E148">
            <v>7725042</v>
          </cell>
          <cell r="F148">
            <v>1549183</v>
          </cell>
          <cell r="G148">
            <v>48561092</v>
          </cell>
          <cell r="H148">
            <v>10608707</v>
          </cell>
          <cell r="I148">
            <v>51229429</v>
          </cell>
          <cell r="J148">
            <v>12625245</v>
          </cell>
        </row>
        <row r="149">
          <cell r="A149" t="str">
            <v>RAÇÕES PARA ANIMAIS DOMÉSTICOS</v>
          </cell>
          <cell r="B149" t="str">
            <v>(2º Nível) RAÇÕES PARA ANIMAIS DOMÉSTICOS</v>
          </cell>
          <cell r="C149">
            <v>108327073</v>
          </cell>
          <cell r="D149">
            <v>114679401</v>
          </cell>
          <cell r="E149">
            <v>108657842</v>
          </cell>
          <cell r="F149">
            <v>111174195</v>
          </cell>
          <cell r="G149">
            <v>132993320</v>
          </cell>
          <cell r="H149">
            <v>55128648</v>
          </cell>
          <cell r="I149">
            <v>120765734</v>
          </cell>
          <cell r="J149">
            <v>52690755</v>
          </cell>
        </row>
        <row r="150">
          <cell r="A150" t="str">
            <v>RÉPTEIS VIVOS</v>
          </cell>
          <cell r="B150" t="str">
            <v>(2º Nível) RÉPTEIS VIVOS</v>
          </cell>
          <cell r="C150">
            <v>29685</v>
          </cell>
          <cell r="D150">
            <v>44</v>
          </cell>
          <cell r="E150">
            <v>106457</v>
          </cell>
          <cell r="F150">
            <v>180</v>
          </cell>
        </row>
        <row r="151">
          <cell r="A151" t="str">
            <v>SEDA E PRODUTOS DE SEDA</v>
          </cell>
          <cell r="B151" t="str">
            <v>(2º Nível) SEDA E PRODUTOS DE SEDA</v>
          </cell>
          <cell r="C151">
            <v>13950020</v>
          </cell>
          <cell r="D151">
            <v>237064</v>
          </cell>
          <cell r="E151">
            <v>11915606</v>
          </cell>
          <cell r="F151">
            <v>231128</v>
          </cell>
          <cell r="G151">
            <v>8422898</v>
          </cell>
          <cell r="H151">
            <v>60234</v>
          </cell>
          <cell r="I151">
            <v>5725648</v>
          </cell>
          <cell r="J151">
            <v>40480</v>
          </cell>
        </row>
        <row r="152">
          <cell r="A152" t="str">
            <v>SEMEN E EMBRIÕES</v>
          </cell>
          <cell r="B152" t="str">
            <v>(2º Nível) SEMEN E EMBRIÕES</v>
          </cell>
          <cell r="C152">
            <v>787406</v>
          </cell>
          <cell r="D152">
            <v>131</v>
          </cell>
          <cell r="E152">
            <v>719700</v>
          </cell>
          <cell r="F152">
            <v>181</v>
          </cell>
          <cell r="G152">
            <v>8717021</v>
          </cell>
          <cell r="H152">
            <v>1730</v>
          </cell>
          <cell r="I152">
            <v>12213355</v>
          </cell>
          <cell r="J152">
            <v>7538</v>
          </cell>
        </row>
        <row r="153">
          <cell r="A153" t="str">
            <v>SEMENTES</v>
          </cell>
          <cell r="B153" t="str">
            <v>(2º Nível) SEMENTES</v>
          </cell>
          <cell r="C153">
            <v>54708831</v>
          </cell>
          <cell r="D153">
            <v>14259316</v>
          </cell>
          <cell r="E153">
            <v>57132134</v>
          </cell>
          <cell r="F153">
            <v>20015671</v>
          </cell>
          <cell r="G153">
            <v>53605727</v>
          </cell>
          <cell r="H153">
            <v>9188966</v>
          </cell>
          <cell r="I153">
            <v>57647070</v>
          </cell>
          <cell r="J153">
            <v>10655757</v>
          </cell>
        </row>
        <row r="154">
          <cell r="A154" t="str">
            <v>SEMENTES E FARELOS DE OLEAGINOSAS (EXCLUI SOJA)</v>
          </cell>
          <cell r="B154" t="str">
            <v>(2º Nível) SEMENTES E FARELOS DE OLEAGINOSAS (EXCLUI SOJA)</v>
          </cell>
          <cell r="C154">
            <v>3381630</v>
          </cell>
          <cell r="D154">
            <v>8993407</v>
          </cell>
          <cell r="E154">
            <v>7094126</v>
          </cell>
          <cell r="F154">
            <v>21368151</v>
          </cell>
          <cell r="G154">
            <v>7705240</v>
          </cell>
          <cell r="H154">
            <v>7911126</v>
          </cell>
          <cell r="I154">
            <v>9174135</v>
          </cell>
          <cell r="J154">
            <v>9618770</v>
          </cell>
        </row>
        <row r="155">
          <cell r="A155" t="str">
            <v>SISAL E PRODUTOS DE SISAL</v>
          </cell>
          <cell r="B155" t="str">
            <v>(2º Nível) SISAL E PRODUTOS DE SISAL</v>
          </cell>
          <cell r="C155">
            <v>14062397</v>
          </cell>
          <cell r="D155">
            <v>6516211</v>
          </cell>
          <cell r="E155">
            <v>14246671</v>
          </cell>
          <cell r="F155">
            <v>8182864</v>
          </cell>
          <cell r="G155">
            <v>36159</v>
          </cell>
          <cell r="H155">
            <v>5417</v>
          </cell>
          <cell r="I155">
            <v>19767</v>
          </cell>
          <cell r="J155">
            <v>3959</v>
          </cell>
        </row>
        <row r="156">
          <cell r="A156" t="str">
            <v>SOJA EM GRÃOS</v>
          </cell>
          <cell r="B156" t="str">
            <v>(2º Nível) SOJA EM GRÃOS</v>
          </cell>
          <cell r="C156">
            <v>14232836878</v>
          </cell>
          <cell r="D156">
            <v>35853413930</v>
          </cell>
          <cell r="E156">
            <v>12859453235</v>
          </cell>
          <cell r="F156">
            <v>36271736938</v>
          </cell>
          <cell r="G156">
            <v>47709178</v>
          </cell>
          <cell r="H156">
            <v>144327050</v>
          </cell>
          <cell r="I156">
            <v>25424137</v>
          </cell>
          <cell r="J156">
            <v>81599540</v>
          </cell>
        </row>
        <row r="157">
          <cell r="A157" t="str">
            <v>SORO DE LEITE</v>
          </cell>
          <cell r="B157" t="str">
            <v>(2º Nível) SORO DE LEITE</v>
          </cell>
          <cell r="C157">
            <v>37300</v>
          </cell>
          <cell r="D157">
            <v>45107</v>
          </cell>
          <cell r="E157">
            <v>60293</v>
          </cell>
          <cell r="F157">
            <v>78225</v>
          </cell>
          <cell r="G157">
            <v>8732212</v>
          </cell>
          <cell r="H157">
            <v>6909780</v>
          </cell>
          <cell r="I157">
            <v>6834375</v>
          </cell>
          <cell r="J157">
            <v>4764648</v>
          </cell>
        </row>
        <row r="158">
          <cell r="A158" t="str">
            <v>SUCOS DE LARANJA</v>
          </cell>
          <cell r="B158" t="str">
            <v>(2º Nível) SUCOS DE LARANJA</v>
          </cell>
          <cell r="C158">
            <v>916687351</v>
          </cell>
          <cell r="D158">
            <v>1021161186</v>
          </cell>
          <cell r="E158">
            <v>671758405</v>
          </cell>
          <cell r="F158">
            <v>833724983</v>
          </cell>
          <cell r="G158">
            <v>92484</v>
          </cell>
          <cell r="H158">
            <v>95956</v>
          </cell>
          <cell r="I158">
            <v>53832</v>
          </cell>
          <cell r="J158">
            <v>52387</v>
          </cell>
        </row>
        <row r="159">
          <cell r="A159" t="str">
            <v>SUCOS DE OUTRAS FRUTAS</v>
          </cell>
          <cell r="B159" t="str">
            <v>(2º Nível) SUCOS DE OUTRAS FRUTAS</v>
          </cell>
          <cell r="C159">
            <v>80367829</v>
          </cell>
          <cell r="D159">
            <v>45438210</v>
          </cell>
          <cell r="E159">
            <v>80055963</v>
          </cell>
          <cell r="F159">
            <v>42979790</v>
          </cell>
          <cell r="G159">
            <v>7045280</v>
          </cell>
          <cell r="H159">
            <v>2759956</v>
          </cell>
          <cell r="I159">
            <v>5609927</v>
          </cell>
          <cell r="J159">
            <v>1898996</v>
          </cell>
        </row>
        <row r="160">
          <cell r="A160" t="str">
            <v>SUÍNOS VIVOS</v>
          </cell>
          <cell r="B160" t="str">
            <v>(2º Nível) SUÍNOS VIVOS</v>
          </cell>
          <cell r="C160">
            <v>1912740</v>
          </cell>
          <cell r="D160">
            <v>127091</v>
          </cell>
          <cell r="E160">
            <v>3944358</v>
          </cell>
          <cell r="F160">
            <v>380357</v>
          </cell>
          <cell r="G160">
            <v>554330</v>
          </cell>
          <cell r="H160">
            <v>59292</v>
          </cell>
          <cell r="I160">
            <v>1045123</v>
          </cell>
          <cell r="J160">
            <v>53575</v>
          </cell>
        </row>
        <row r="161">
          <cell r="A161" t="str">
            <v>TAMARAS</v>
          </cell>
          <cell r="B161" t="str">
            <v>(2º Nível) TAMARAS</v>
          </cell>
          <cell r="C161">
            <v>11983</v>
          </cell>
          <cell r="D161">
            <v>3070</v>
          </cell>
          <cell r="E161">
            <v>1619</v>
          </cell>
          <cell r="F161">
            <v>703</v>
          </cell>
          <cell r="G161">
            <v>558723</v>
          </cell>
          <cell r="H161">
            <v>154660</v>
          </cell>
          <cell r="I161">
            <v>767578</v>
          </cell>
          <cell r="J161">
            <v>276932</v>
          </cell>
        </row>
        <row r="162">
          <cell r="A162" t="str">
            <v>TANGERINAS, MANDARINAS E SATOSUMAS</v>
          </cell>
          <cell r="B162" t="str">
            <v>(2º Nível) TANGERINAS, MANDARINAS E SATOSUMAS</v>
          </cell>
          <cell r="C162">
            <v>0</v>
          </cell>
          <cell r="D162">
            <v>0</v>
          </cell>
          <cell r="E162">
            <v>22964</v>
          </cell>
          <cell r="F162">
            <v>15104</v>
          </cell>
          <cell r="G162">
            <v>4548172</v>
          </cell>
          <cell r="H162">
            <v>4350160</v>
          </cell>
          <cell r="I162">
            <v>4270978</v>
          </cell>
          <cell r="J162">
            <v>5288641</v>
          </cell>
        </row>
        <row r="163">
          <cell r="A163" t="str">
            <v>UVAS</v>
          </cell>
          <cell r="B163" t="str">
            <v>(2º Nível) UVAS</v>
          </cell>
          <cell r="C163">
            <v>7356746</v>
          </cell>
          <cell r="D163">
            <v>3201939</v>
          </cell>
          <cell r="E163">
            <v>23542609</v>
          </cell>
          <cell r="F163">
            <v>10641846</v>
          </cell>
          <cell r="G163">
            <v>38515327</v>
          </cell>
          <cell r="H163">
            <v>23304232</v>
          </cell>
          <cell r="I163">
            <v>34401946</v>
          </cell>
          <cell r="J163">
            <v>20279902</v>
          </cell>
        </row>
        <row r="164">
          <cell r="A164" t="str">
            <v/>
          </cell>
          <cell r="B164" t="str">
            <v xml:space="preserve">(3º Nível) </v>
          </cell>
          <cell r="C164">
            <v>40319659002</v>
          </cell>
          <cell r="D164">
            <v>74308387307</v>
          </cell>
          <cell r="E164">
            <v>39823765545</v>
          </cell>
          <cell r="F164">
            <v>77450630792</v>
          </cell>
          <cell r="G164">
            <v>5994506064</v>
          </cell>
          <cell r="H164">
            <v>7053460089</v>
          </cell>
          <cell r="I164">
            <v>5970626254</v>
          </cell>
          <cell r="J164">
            <v>7595524313</v>
          </cell>
        </row>
        <row r="165">
          <cell r="A165" t="str">
            <v>ABACATES FRESCOS OU SECOS</v>
          </cell>
          <cell r="B165" t="str">
            <v>(3º Nível) ABACATES FRESCOS OU SECOS</v>
          </cell>
          <cell r="C165">
            <v>14532415</v>
          </cell>
          <cell r="D165">
            <v>6445390</v>
          </cell>
          <cell r="E165">
            <v>11628635</v>
          </cell>
          <cell r="F165">
            <v>6352531</v>
          </cell>
          <cell r="G165">
            <v>270080</v>
          </cell>
          <cell r="H165">
            <v>121760</v>
          </cell>
          <cell r="I165">
            <v>355344</v>
          </cell>
          <cell r="J165">
            <v>162560</v>
          </cell>
        </row>
        <row r="166">
          <cell r="A166" t="str">
            <v>ABACAXIS FRESCOS OU SECOS</v>
          </cell>
          <cell r="B166" t="str">
            <v>(3º Nível) ABACAXIS FRESCOS OU SECOS</v>
          </cell>
          <cell r="C166">
            <v>195318</v>
          </cell>
          <cell r="D166">
            <v>387163</v>
          </cell>
          <cell r="E166">
            <v>210015</v>
          </cell>
          <cell r="F166">
            <v>305320</v>
          </cell>
          <cell r="G166">
            <v>194663</v>
          </cell>
          <cell r="H166">
            <v>70172</v>
          </cell>
          <cell r="I166">
            <v>79907</v>
          </cell>
          <cell r="J166">
            <v>7722</v>
          </cell>
        </row>
        <row r="167">
          <cell r="A167" t="str">
            <v>ABACAXIS PREPARADOS OU CONSERVADOS</v>
          </cell>
          <cell r="B167" t="str">
            <v>(3º Nível) ABACAXIS PREPARADOS OU CONSERVADOS</v>
          </cell>
          <cell r="C167">
            <v>65894</v>
          </cell>
          <cell r="D167">
            <v>32606</v>
          </cell>
          <cell r="E167">
            <v>94358</v>
          </cell>
          <cell r="F167">
            <v>52344</v>
          </cell>
          <cell r="G167">
            <v>39461</v>
          </cell>
          <cell r="H167">
            <v>35380</v>
          </cell>
          <cell r="I167">
            <v>32927</v>
          </cell>
          <cell r="J167">
            <v>36119</v>
          </cell>
        </row>
        <row r="168">
          <cell r="A168" t="str">
            <v>ABELHAS VIVAS</v>
          </cell>
          <cell r="B168" t="str">
            <v>(3º Nível) ABELHAS VIVAS</v>
          </cell>
          <cell r="C168">
            <v>0</v>
          </cell>
          <cell r="D168">
            <v>0</v>
          </cell>
          <cell r="E168">
            <v>920</v>
          </cell>
          <cell r="F168">
            <v>75</v>
          </cell>
        </row>
        <row r="169">
          <cell r="A169" t="str">
            <v>AÇÚCAR DE BETERRABA EM BRUTO</v>
          </cell>
          <cell r="B169" t="str">
            <v>(3º Nível) AÇÚCAR DE BETERRABA EM BRUTO</v>
          </cell>
          <cell r="C169">
            <v>0</v>
          </cell>
          <cell r="D169">
            <v>0</v>
          </cell>
          <cell r="E169">
            <v>1974</v>
          </cell>
          <cell r="F169">
            <v>1905</v>
          </cell>
          <cell r="G169">
            <v>25584</v>
          </cell>
          <cell r="H169">
            <v>5548</v>
          </cell>
          <cell r="I169">
            <v>57146</v>
          </cell>
          <cell r="J169">
            <v>12719</v>
          </cell>
        </row>
        <row r="170">
          <cell r="A170" t="str">
            <v>AÇÚCAR DE CANA EM BRUTO</v>
          </cell>
          <cell r="B170" t="str">
            <v>(3º Nível) AÇÚCAR DE CANA EM BRUTO</v>
          </cell>
          <cell r="C170">
            <v>2041403731</v>
          </cell>
          <cell r="D170">
            <v>6268326388</v>
          </cell>
          <cell r="E170">
            <v>1584658216</v>
          </cell>
          <cell r="F170">
            <v>5540964968</v>
          </cell>
          <cell r="G170">
            <v>25689</v>
          </cell>
          <cell r="H170">
            <v>13690</v>
          </cell>
          <cell r="I170">
            <v>458305</v>
          </cell>
          <cell r="J170">
            <v>462164</v>
          </cell>
        </row>
        <row r="171">
          <cell r="A171" t="str">
            <v>AÇÚCAR REFINADO</v>
          </cell>
          <cell r="B171" t="str">
            <v>(3º Nível) AÇÚCAR REFINADO</v>
          </cell>
          <cell r="C171">
            <v>596544663</v>
          </cell>
          <cell r="D171">
            <v>1616315815</v>
          </cell>
          <cell r="E171">
            <v>289699198</v>
          </cell>
          <cell r="F171">
            <v>806329072</v>
          </cell>
          <cell r="G171">
            <v>938077</v>
          </cell>
          <cell r="H171">
            <v>1169083</v>
          </cell>
          <cell r="I171">
            <v>538277</v>
          </cell>
          <cell r="J171">
            <v>559525</v>
          </cell>
        </row>
        <row r="172">
          <cell r="A172" t="str">
            <v>ALBUMINAS</v>
          </cell>
          <cell r="B172" t="str">
            <v>(3º Nível) ALBUMINAS</v>
          </cell>
          <cell r="C172">
            <v>1093649</v>
          </cell>
          <cell r="D172">
            <v>763675</v>
          </cell>
          <cell r="E172">
            <v>564939</v>
          </cell>
          <cell r="F172">
            <v>439007</v>
          </cell>
          <cell r="G172">
            <v>14251714</v>
          </cell>
          <cell r="H172">
            <v>2023926</v>
          </cell>
          <cell r="I172">
            <v>9834637</v>
          </cell>
          <cell r="J172">
            <v>1583889</v>
          </cell>
        </row>
        <row r="173">
          <cell r="A173" t="str">
            <v>ÁLCOOL ETÍLICO</v>
          </cell>
          <cell r="B173" t="str">
            <v>(3º Nível) ÁLCOOL ETÍLICO</v>
          </cell>
          <cell r="C173">
            <v>255151154</v>
          </cell>
          <cell r="D173">
            <v>330615703</v>
          </cell>
          <cell r="E173">
            <v>265129930</v>
          </cell>
          <cell r="F173">
            <v>411989184</v>
          </cell>
          <cell r="G173">
            <v>487219411</v>
          </cell>
          <cell r="H173">
            <v>907904536</v>
          </cell>
          <cell r="I173">
            <v>327476962</v>
          </cell>
          <cell r="J173">
            <v>642454381</v>
          </cell>
        </row>
        <row r="174">
          <cell r="A174" t="str">
            <v>ALGODÃO CARDADO OU PENTEADO</v>
          </cell>
          <cell r="B174" t="str">
            <v>(3º Nível) ALGODÃO CARDADO OU PENTEADO</v>
          </cell>
          <cell r="C174">
            <v>8027</v>
          </cell>
          <cell r="D174">
            <v>389</v>
          </cell>
          <cell r="E174">
            <v>1928</v>
          </cell>
          <cell r="F174">
            <v>64</v>
          </cell>
          <cell r="G174">
            <v>768379</v>
          </cell>
          <cell r="H174">
            <v>181106</v>
          </cell>
          <cell r="I174">
            <v>816871</v>
          </cell>
          <cell r="J174">
            <v>204660</v>
          </cell>
        </row>
        <row r="175">
          <cell r="A175" t="str">
            <v>ALGODÃO NÃO CARDADO NEM PENTEADO</v>
          </cell>
          <cell r="B175" t="str">
            <v>(3º Nível) ALGODÃO NÃO CARDADO NEM PENTEADO</v>
          </cell>
          <cell r="C175">
            <v>389035709</v>
          </cell>
          <cell r="D175">
            <v>227759348</v>
          </cell>
          <cell r="E175">
            <v>807145407</v>
          </cell>
          <cell r="F175">
            <v>471974672</v>
          </cell>
          <cell r="G175">
            <v>10365873</v>
          </cell>
          <cell r="H175">
            <v>5295569</v>
          </cell>
          <cell r="I175">
            <v>2027458</v>
          </cell>
          <cell r="J175">
            <v>719160</v>
          </cell>
        </row>
        <row r="176">
          <cell r="A176" t="str">
            <v>ALHO</v>
          </cell>
          <cell r="B176" t="str">
            <v>(3º Nível) ALHO</v>
          </cell>
          <cell r="C176">
            <v>19385</v>
          </cell>
          <cell r="D176">
            <v>1500</v>
          </cell>
          <cell r="E176">
            <v>95188</v>
          </cell>
          <cell r="F176">
            <v>23534</v>
          </cell>
          <cell r="G176">
            <v>98709721</v>
          </cell>
          <cell r="H176">
            <v>80492970</v>
          </cell>
          <cell r="I176">
            <v>93081126</v>
          </cell>
          <cell r="J176">
            <v>79255270</v>
          </cell>
        </row>
        <row r="177">
          <cell r="A177" t="str">
            <v>ALHO EM PÓ</v>
          </cell>
          <cell r="B177" t="str">
            <v>(3º Nível) ALHO EM PÓ</v>
          </cell>
          <cell r="C177">
            <v>52242</v>
          </cell>
          <cell r="D177">
            <v>18505</v>
          </cell>
          <cell r="E177">
            <v>43540</v>
          </cell>
          <cell r="F177">
            <v>15483</v>
          </cell>
          <cell r="G177">
            <v>1881203</v>
          </cell>
          <cell r="H177">
            <v>754220</v>
          </cell>
          <cell r="I177">
            <v>1344367</v>
          </cell>
          <cell r="J177">
            <v>928088</v>
          </cell>
        </row>
        <row r="178">
          <cell r="A178" t="str">
            <v>ALIMENTOS PARA CAES E GATOS</v>
          </cell>
          <cell r="B178" t="str">
            <v>(3º Nível) ALIMENTOS PARA CAES E GATOS</v>
          </cell>
          <cell r="C178">
            <v>14264049</v>
          </cell>
          <cell r="D178">
            <v>16290470</v>
          </cell>
          <cell r="E178">
            <v>13999431</v>
          </cell>
          <cell r="F178">
            <v>15708843</v>
          </cell>
          <cell r="G178">
            <v>4015016</v>
          </cell>
          <cell r="H178">
            <v>1560600</v>
          </cell>
          <cell r="I178">
            <v>4416385</v>
          </cell>
          <cell r="J178">
            <v>1674141</v>
          </cell>
        </row>
        <row r="179">
          <cell r="A179" t="str">
            <v>AMEIXAS SECAS</v>
          </cell>
          <cell r="B179" t="str">
            <v>(3º Nível) AMEIXAS SECAS</v>
          </cell>
          <cell r="C179">
            <v>6443</v>
          </cell>
          <cell r="D179">
            <v>862</v>
          </cell>
          <cell r="E179">
            <v>4339</v>
          </cell>
          <cell r="F179">
            <v>1030</v>
          </cell>
          <cell r="G179">
            <v>4944861</v>
          </cell>
          <cell r="H179">
            <v>3036447</v>
          </cell>
          <cell r="I179">
            <v>5575859</v>
          </cell>
          <cell r="J179">
            <v>3455504</v>
          </cell>
        </row>
        <row r="180">
          <cell r="A180" t="str">
            <v>AMÊNDOA</v>
          </cell>
          <cell r="B180" t="str">
            <v>(3º Nível) AMÊNDOA</v>
          </cell>
          <cell r="C180">
            <v>0</v>
          </cell>
          <cell r="D180">
            <v>0</v>
          </cell>
          <cell r="E180">
            <v>103120</v>
          </cell>
          <cell r="F180">
            <v>16521</v>
          </cell>
          <cell r="G180">
            <v>9461980</v>
          </cell>
          <cell r="H180">
            <v>1440209</v>
          </cell>
          <cell r="I180">
            <v>7228280</v>
          </cell>
          <cell r="J180">
            <v>1065469</v>
          </cell>
        </row>
        <row r="181">
          <cell r="A181" t="str">
            <v>AMENDOIM EM GRÃOS</v>
          </cell>
          <cell r="B181" t="str">
            <v>(3º Nível) AMENDOIM EM GRÃOS</v>
          </cell>
          <cell r="C181">
            <v>85580381</v>
          </cell>
          <cell r="D181">
            <v>78639059</v>
          </cell>
          <cell r="E181">
            <v>87783695</v>
          </cell>
          <cell r="F181">
            <v>77583594</v>
          </cell>
          <cell r="G181">
            <v>951083</v>
          </cell>
          <cell r="H181">
            <v>520600</v>
          </cell>
          <cell r="I181">
            <v>617900</v>
          </cell>
          <cell r="J181">
            <v>325000</v>
          </cell>
        </row>
        <row r="182">
          <cell r="A182" t="str">
            <v>AMENDOINS PREPARADOS OU CONSERVADOS</v>
          </cell>
          <cell r="B182" t="str">
            <v>(3º Nível) AMENDOINS PREPARADOS OU CONSERVADOS</v>
          </cell>
          <cell r="C182">
            <v>6238108</v>
          </cell>
          <cell r="D182">
            <v>4513700</v>
          </cell>
          <cell r="E182">
            <v>5522690</v>
          </cell>
          <cell r="F182">
            <v>3319914</v>
          </cell>
          <cell r="G182">
            <v>119139</v>
          </cell>
          <cell r="H182">
            <v>35015</v>
          </cell>
          <cell r="I182">
            <v>33415</v>
          </cell>
          <cell r="J182">
            <v>9841</v>
          </cell>
        </row>
        <row r="183">
          <cell r="A183" t="str">
            <v>AMIDO DE MILHO</v>
          </cell>
          <cell r="B183" t="str">
            <v>(3º Nível) AMIDO DE MILHO</v>
          </cell>
          <cell r="C183">
            <v>4302583</v>
          </cell>
          <cell r="D183">
            <v>11089931</v>
          </cell>
          <cell r="E183">
            <v>5231099</v>
          </cell>
          <cell r="F183">
            <v>14816099</v>
          </cell>
          <cell r="G183">
            <v>1931409</v>
          </cell>
          <cell r="H183">
            <v>5703847</v>
          </cell>
          <cell r="I183">
            <v>1298897</v>
          </cell>
          <cell r="J183">
            <v>2393714</v>
          </cell>
        </row>
        <row r="184">
          <cell r="A184" t="str">
            <v>AMIDO DE TRIGO</v>
          </cell>
          <cell r="B184" t="str">
            <v>(3º Nível) AMIDO DE TRIGO</v>
          </cell>
          <cell r="C184">
            <v>0</v>
          </cell>
          <cell r="D184">
            <v>0</v>
          </cell>
          <cell r="E184">
            <v>74</v>
          </cell>
          <cell r="F184">
            <v>44</v>
          </cell>
          <cell r="G184">
            <v>142273</v>
          </cell>
          <cell r="H184">
            <v>270936</v>
          </cell>
          <cell r="I184">
            <v>123719</v>
          </cell>
          <cell r="J184">
            <v>304813</v>
          </cell>
        </row>
        <row r="185">
          <cell r="A185" t="str">
            <v>AMOMOS E CARDAMOMOS</v>
          </cell>
          <cell r="B185" t="str">
            <v>(3º Nível) AMOMOS E CARDAMOMOS</v>
          </cell>
          <cell r="C185">
            <v>0</v>
          </cell>
          <cell r="D185">
            <v>0</v>
          </cell>
          <cell r="E185">
            <v>300</v>
          </cell>
          <cell r="F185">
            <v>7</v>
          </cell>
          <cell r="G185">
            <v>218213</v>
          </cell>
          <cell r="H185">
            <v>16971</v>
          </cell>
          <cell r="I185">
            <v>114574</v>
          </cell>
          <cell r="J185">
            <v>7170</v>
          </cell>
        </row>
        <row r="186">
          <cell r="A186" t="str">
            <v>ARROZ</v>
          </cell>
          <cell r="B186" t="str">
            <v>(3º Nível) ARROZ</v>
          </cell>
          <cell r="C186">
            <v>220581821</v>
          </cell>
          <cell r="D186">
            <v>649745927</v>
          </cell>
          <cell r="E186">
            <v>159276362</v>
          </cell>
          <cell r="F186">
            <v>498576733</v>
          </cell>
          <cell r="G186">
            <v>77837516</v>
          </cell>
          <cell r="H186">
            <v>227012562</v>
          </cell>
          <cell r="I186">
            <v>87877473</v>
          </cell>
          <cell r="J186">
            <v>265359317</v>
          </cell>
        </row>
        <row r="187">
          <cell r="A187" t="str">
            <v>ASININOS E MUARES VIVOS</v>
          </cell>
          <cell r="B187" t="str">
            <v>(3º Nível) ASININOS E MUARES VIVOS</v>
          </cell>
          <cell r="C187">
            <v>0</v>
          </cell>
          <cell r="D187">
            <v>0</v>
          </cell>
          <cell r="E187">
            <v>151</v>
          </cell>
          <cell r="F187">
            <v>12</v>
          </cell>
        </row>
        <row r="188">
          <cell r="A188" t="str">
            <v>ASPARGOS</v>
          </cell>
          <cell r="B188" t="str">
            <v>(3º Nível) ASPARGOS</v>
          </cell>
          <cell r="C188">
            <v>0</v>
          </cell>
          <cell r="D188">
            <v>0</v>
          </cell>
          <cell r="E188">
            <v>9481</v>
          </cell>
          <cell r="F188">
            <v>1009</v>
          </cell>
          <cell r="G188">
            <v>1933990</v>
          </cell>
          <cell r="H188">
            <v>607327</v>
          </cell>
          <cell r="I188">
            <v>1846113</v>
          </cell>
          <cell r="J188">
            <v>579375</v>
          </cell>
        </row>
        <row r="189">
          <cell r="A189" t="str">
            <v>ASPARGOS PREPARADOS OU CONSERVADOS</v>
          </cell>
          <cell r="B189" t="str">
            <v>(3º Nível) ASPARGOS PREPARADOS OU CONSERVADOS</v>
          </cell>
          <cell r="C189">
            <v>0</v>
          </cell>
          <cell r="D189">
            <v>0</v>
          </cell>
          <cell r="E189">
            <v>3359</v>
          </cell>
          <cell r="F189">
            <v>435</v>
          </cell>
          <cell r="G189">
            <v>568214</v>
          </cell>
          <cell r="H189">
            <v>247374</v>
          </cell>
          <cell r="I189">
            <v>418069</v>
          </cell>
          <cell r="J189">
            <v>171717</v>
          </cell>
        </row>
        <row r="190">
          <cell r="A190" t="str">
            <v>ATUM CONGELADO</v>
          </cell>
          <cell r="B190" t="str">
            <v>(3º Nível) ATUM CONGELADO</v>
          </cell>
          <cell r="C190">
            <v>1117943</v>
          </cell>
          <cell r="D190">
            <v>430004</v>
          </cell>
          <cell r="E190">
            <v>3297928</v>
          </cell>
          <cell r="F190">
            <v>1425066</v>
          </cell>
        </row>
        <row r="191">
          <cell r="A191" t="str">
            <v>ATUM, FRESCO OU REFRIGERADO</v>
          </cell>
          <cell r="B191" t="str">
            <v>(3º Nível) ATUM, FRESCO OU REFRIGERADO</v>
          </cell>
          <cell r="C191">
            <v>2098782</v>
          </cell>
          <cell r="D191">
            <v>252550</v>
          </cell>
          <cell r="E191">
            <v>2452966</v>
          </cell>
          <cell r="F191">
            <v>289373</v>
          </cell>
        </row>
        <row r="192">
          <cell r="A192" t="str">
            <v>ATUM, VIVO</v>
          </cell>
          <cell r="B192" t="str">
            <v>(3º Nível) ATUM, VIVO</v>
          </cell>
          <cell r="C192">
            <v>0</v>
          </cell>
          <cell r="D192">
            <v>0</v>
          </cell>
          <cell r="E192">
            <v>152</v>
          </cell>
          <cell r="F192">
            <v>41</v>
          </cell>
        </row>
        <row r="193">
          <cell r="A193" t="str">
            <v>AVEIA</v>
          </cell>
          <cell r="B193" t="str">
            <v>(3º Nível) AVEIA</v>
          </cell>
          <cell r="C193">
            <v>108883</v>
          </cell>
          <cell r="D193">
            <v>974000</v>
          </cell>
          <cell r="E193">
            <v>241595</v>
          </cell>
          <cell r="F193">
            <v>1827937</v>
          </cell>
          <cell r="G193">
            <v>45000</v>
          </cell>
          <cell r="H193">
            <v>200000</v>
          </cell>
          <cell r="I193">
            <v>12600</v>
          </cell>
          <cell r="J193">
            <v>52500</v>
          </cell>
        </row>
        <row r="194">
          <cell r="A194" t="str">
            <v>AVEIA EM FLOCOS OU ELABORADOS DE OUTRO MODO</v>
          </cell>
          <cell r="B194" t="str">
            <v>(3º Nível) AVEIA EM FLOCOS OU ELABORADOS DE OUTRO MODO</v>
          </cell>
          <cell r="C194">
            <v>42447</v>
          </cell>
          <cell r="D194">
            <v>47025</v>
          </cell>
          <cell r="E194">
            <v>50443</v>
          </cell>
          <cell r="F194">
            <v>50875</v>
          </cell>
          <cell r="G194">
            <v>61761</v>
          </cell>
          <cell r="H194">
            <v>31341</v>
          </cell>
          <cell r="I194">
            <v>19027</v>
          </cell>
          <cell r="J194">
            <v>4954</v>
          </cell>
        </row>
        <row r="195">
          <cell r="A195" t="str">
            <v>AVELÃS</v>
          </cell>
          <cell r="B195" t="str">
            <v>(3º Nível) AVELÃS</v>
          </cell>
          <cell r="C195">
            <v>0</v>
          </cell>
          <cell r="D195">
            <v>0</v>
          </cell>
          <cell r="E195">
            <v>3292</v>
          </cell>
          <cell r="F195">
            <v>1379</v>
          </cell>
          <cell r="G195">
            <v>17049731</v>
          </cell>
          <cell r="H195">
            <v>1907320</v>
          </cell>
          <cell r="I195">
            <v>15544556</v>
          </cell>
          <cell r="J195">
            <v>1956640</v>
          </cell>
        </row>
        <row r="196">
          <cell r="A196" t="str">
            <v>AVESTRUZES VIVAS</v>
          </cell>
          <cell r="B196" t="str">
            <v>(3º Nível) AVESTRUZES VIVAS</v>
          </cell>
          <cell r="C196">
            <v>0</v>
          </cell>
          <cell r="D196">
            <v>0</v>
          </cell>
          <cell r="E196">
            <v>2</v>
          </cell>
          <cell r="F196">
            <v>2</v>
          </cell>
        </row>
        <row r="197">
          <cell r="A197" t="str">
            <v>AZEITE DE OLIVA</v>
          </cell>
          <cell r="B197" t="str">
            <v>(3º Nível) AZEITE DE OLIVA</v>
          </cell>
          <cell r="C197">
            <v>11627</v>
          </cell>
          <cell r="D197">
            <v>1436</v>
          </cell>
          <cell r="E197">
            <v>213183</v>
          </cell>
          <cell r="F197">
            <v>45094</v>
          </cell>
          <cell r="G197">
            <v>202923581</v>
          </cell>
          <cell r="H197">
            <v>34132719</v>
          </cell>
          <cell r="I197">
            <v>184546246</v>
          </cell>
          <cell r="J197">
            <v>38891982</v>
          </cell>
        </row>
        <row r="198">
          <cell r="A198" t="str">
            <v>AZEITONAS PREPARADAS OU CONSERVADAS</v>
          </cell>
          <cell r="B198" t="str">
            <v>(3º Nível) AZEITONAS PREPARADAS OU CONSERVADAS</v>
          </cell>
          <cell r="C198">
            <v>255924</v>
          </cell>
          <cell r="D198">
            <v>106026</v>
          </cell>
          <cell r="E198">
            <v>189024</v>
          </cell>
          <cell r="F198">
            <v>72570</v>
          </cell>
          <cell r="G198">
            <v>38027104</v>
          </cell>
          <cell r="H198">
            <v>40417642</v>
          </cell>
          <cell r="I198">
            <v>40239562</v>
          </cell>
          <cell r="J198">
            <v>45106578</v>
          </cell>
        </row>
        <row r="199">
          <cell r="A199" t="str">
            <v>BACALHAU CONGELADO</v>
          </cell>
          <cell r="B199" t="str">
            <v>(3º Nível) BACALHAU CONGELADO</v>
          </cell>
          <cell r="C199">
            <v>0</v>
          </cell>
          <cell r="D199">
            <v>0</v>
          </cell>
          <cell r="E199">
            <v>95421</v>
          </cell>
          <cell r="F199">
            <v>9134</v>
          </cell>
          <cell r="G199">
            <v>22535323</v>
          </cell>
          <cell r="H199">
            <v>2235325</v>
          </cell>
          <cell r="I199">
            <v>22803580</v>
          </cell>
          <cell r="J199">
            <v>2086569</v>
          </cell>
        </row>
        <row r="200">
          <cell r="A200" t="str">
            <v>BACALHAU, FRESCO OU REFRIGERADO</v>
          </cell>
          <cell r="B200" t="str">
            <v>(3º Nível) BACALHAU, FRESCO OU REFRIGERADO</v>
          </cell>
          <cell r="C200">
            <v>0</v>
          </cell>
          <cell r="D200">
            <v>0</v>
          </cell>
          <cell r="E200">
            <v>512</v>
          </cell>
          <cell r="F200">
            <v>47</v>
          </cell>
        </row>
        <row r="201">
          <cell r="A201" t="str">
            <v>BACALHAU, SECOS, SALGADOS OU DEFUMADOS</v>
          </cell>
          <cell r="B201" t="str">
            <v>(3º Nível) BACALHAU, SECOS, SALGADOS OU DEFUMADOS</v>
          </cell>
          <cell r="C201">
            <v>0</v>
          </cell>
          <cell r="D201">
            <v>0</v>
          </cell>
          <cell r="E201">
            <v>5956</v>
          </cell>
          <cell r="F201">
            <v>423</v>
          </cell>
          <cell r="G201">
            <v>47243120</v>
          </cell>
          <cell r="H201">
            <v>5538522</v>
          </cell>
          <cell r="I201">
            <v>50241776</v>
          </cell>
          <cell r="J201">
            <v>5445200</v>
          </cell>
        </row>
        <row r="202">
          <cell r="A202" t="str">
            <v>BANANAS FRESCAS OU SECAS</v>
          </cell>
          <cell r="B202" t="str">
            <v>(3º Nível) BANANAS FRESCAS OU SECAS</v>
          </cell>
          <cell r="C202">
            <v>9509117</v>
          </cell>
          <cell r="D202">
            <v>23849053</v>
          </cell>
          <cell r="E202">
            <v>11987593</v>
          </cell>
          <cell r="F202">
            <v>38311947</v>
          </cell>
          <cell r="G202">
            <v>92883</v>
          </cell>
          <cell r="H202">
            <v>26000</v>
          </cell>
          <cell r="I202">
            <v>112173</v>
          </cell>
          <cell r="J202">
            <v>43307</v>
          </cell>
        </row>
        <row r="203">
          <cell r="A203" t="str">
            <v>BATATA-DOCE</v>
          </cell>
          <cell r="B203" t="str">
            <v>(3º Nível) BATATA-DOCE</v>
          </cell>
          <cell r="C203">
            <v>1248487</v>
          </cell>
          <cell r="D203">
            <v>1228281</v>
          </cell>
          <cell r="E203">
            <v>1718246</v>
          </cell>
          <cell r="F203">
            <v>3261650</v>
          </cell>
          <cell r="G203">
            <v>0</v>
          </cell>
          <cell r="H203">
            <v>0</v>
          </cell>
          <cell r="I203">
            <v>7100</v>
          </cell>
          <cell r="J203">
            <v>2000</v>
          </cell>
        </row>
        <row r="204">
          <cell r="A204" t="str">
            <v>BATATAS</v>
          </cell>
          <cell r="B204" t="str">
            <v>(3º Nível) BATATAS</v>
          </cell>
          <cell r="C204">
            <v>889477</v>
          </cell>
          <cell r="D204">
            <v>5436445</v>
          </cell>
          <cell r="E204">
            <v>221134</v>
          </cell>
          <cell r="F204">
            <v>784313</v>
          </cell>
          <cell r="G204">
            <v>4400</v>
          </cell>
          <cell r="H204">
            <v>20000</v>
          </cell>
          <cell r="I204">
            <v>3400343</v>
          </cell>
          <cell r="J204">
            <v>13083089</v>
          </cell>
        </row>
        <row r="205">
          <cell r="A205" t="str">
            <v>BATATAS CONGELADAS</v>
          </cell>
          <cell r="B205" t="str">
            <v>(3º Nível) BATATAS CONGELADAS</v>
          </cell>
          <cell r="C205">
            <v>0</v>
          </cell>
          <cell r="D205">
            <v>0</v>
          </cell>
          <cell r="E205">
            <v>49694</v>
          </cell>
          <cell r="F205">
            <v>41891</v>
          </cell>
          <cell r="G205">
            <v>3382</v>
          </cell>
          <cell r="H205">
            <v>3070</v>
          </cell>
          <cell r="I205">
            <v>0</v>
          </cell>
          <cell r="J205">
            <v>0</v>
          </cell>
        </row>
        <row r="206">
          <cell r="A206" t="str">
            <v>BATATAS PREPARADAS OU CONSERVADAS</v>
          </cell>
          <cell r="B206" t="str">
            <v>(3º Nível) BATATAS PREPARADAS OU CONSERVADAS</v>
          </cell>
          <cell r="C206">
            <v>1271163</v>
          </cell>
          <cell r="D206">
            <v>280201</v>
          </cell>
          <cell r="E206">
            <v>489336</v>
          </cell>
          <cell r="F206">
            <v>120180</v>
          </cell>
          <cell r="G206">
            <v>137877055</v>
          </cell>
          <cell r="H206">
            <v>141474854</v>
          </cell>
          <cell r="I206">
            <v>134518577</v>
          </cell>
          <cell r="J206">
            <v>132399947</v>
          </cell>
        </row>
        <row r="207">
          <cell r="A207" t="str">
            <v>BORRACHA NATURAL</v>
          </cell>
          <cell r="B207" t="str">
            <v>(3º Nível) BORRACHA NATURAL</v>
          </cell>
          <cell r="C207">
            <v>736448</v>
          </cell>
          <cell r="D207">
            <v>276953</v>
          </cell>
          <cell r="E207">
            <v>1289466</v>
          </cell>
          <cell r="F207">
            <v>647563</v>
          </cell>
          <cell r="G207">
            <v>157601679</v>
          </cell>
          <cell r="H207">
            <v>99749911</v>
          </cell>
          <cell r="I207">
            <v>131213295</v>
          </cell>
          <cell r="J207">
            <v>93432637</v>
          </cell>
        </row>
        <row r="208">
          <cell r="A208" t="str">
            <v>BOVINOS VIVOS</v>
          </cell>
          <cell r="B208" t="str">
            <v>(3º Nível) BOVINOS VIVOS</v>
          </cell>
          <cell r="C208">
            <v>235274165</v>
          </cell>
          <cell r="D208">
            <v>94318637</v>
          </cell>
          <cell r="E208">
            <v>148289219</v>
          </cell>
          <cell r="F208">
            <v>73292982</v>
          </cell>
          <cell r="G208">
            <v>0</v>
          </cell>
          <cell r="H208">
            <v>0</v>
          </cell>
          <cell r="I208">
            <v>12090</v>
          </cell>
          <cell r="J208">
            <v>3800</v>
          </cell>
        </row>
        <row r="209">
          <cell r="A209" t="str">
            <v>BUBALINOS VIVOS</v>
          </cell>
          <cell r="B209" t="str">
            <v>(3º Nível) BUBALINOS VIVOS</v>
          </cell>
          <cell r="C209">
            <v>0</v>
          </cell>
          <cell r="D209">
            <v>0</v>
          </cell>
          <cell r="E209">
            <v>12100</v>
          </cell>
          <cell r="F209">
            <v>5500</v>
          </cell>
        </row>
        <row r="210">
          <cell r="A210" t="str">
            <v>BULBOS,  TUBÉRCULOS, RIZOMAS E SIMILARES</v>
          </cell>
          <cell r="B210" t="str">
            <v>(3º Nível) BULBOS,  TUBÉRCULOS, RIZOMAS E SIMILARES</v>
          </cell>
          <cell r="C210">
            <v>455011</v>
          </cell>
          <cell r="D210">
            <v>157171</v>
          </cell>
          <cell r="E210">
            <v>59038</v>
          </cell>
          <cell r="F210">
            <v>624</v>
          </cell>
          <cell r="G210">
            <v>2735399</v>
          </cell>
          <cell r="H210">
            <v>829247</v>
          </cell>
          <cell r="I210">
            <v>3420444</v>
          </cell>
          <cell r="J210">
            <v>1039762</v>
          </cell>
        </row>
        <row r="211">
          <cell r="A211" t="str">
            <v>CACAU EM PÓ</v>
          </cell>
          <cell r="B211" t="str">
            <v>(3º Nível) CACAU EM PÓ</v>
          </cell>
          <cell r="C211">
            <v>21649069</v>
          </cell>
          <cell r="D211">
            <v>8469651</v>
          </cell>
          <cell r="E211">
            <v>23101842</v>
          </cell>
          <cell r="F211">
            <v>9311516</v>
          </cell>
          <cell r="G211">
            <v>17469485</v>
          </cell>
          <cell r="H211">
            <v>8900410</v>
          </cell>
          <cell r="I211">
            <v>14298315</v>
          </cell>
          <cell r="J211">
            <v>7069079</v>
          </cell>
        </row>
        <row r="212">
          <cell r="A212" t="str">
            <v>CACAU INTEIRO OU PARTIDO</v>
          </cell>
          <cell r="B212" t="str">
            <v>(3º Nível) CACAU INTEIRO OU PARTIDO</v>
          </cell>
          <cell r="C212">
            <v>499712</v>
          </cell>
          <cell r="D212">
            <v>88839</v>
          </cell>
          <cell r="E212">
            <v>541509</v>
          </cell>
          <cell r="F212">
            <v>136869</v>
          </cell>
          <cell r="G212">
            <v>99434734</v>
          </cell>
          <cell r="H212">
            <v>45452298</v>
          </cell>
          <cell r="I212">
            <v>82496520</v>
          </cell>
          <cell r="J212">
            <v>37050551</v>
          </cell>
        </row>
        <row r="213">
          <cell r="A213" t="str">
            <v>CACHAÇA</v>
          </cell>
          <cell r="B213" t="str">
            <v>(3º Nível) CACHAÇA</v>
          </cell>
          <cell r="C213">
            <v>6394916</v>
          </cell>
          <cell r="D213">
            <v>3227561</v>
          </cell>
          <cell r="E213">
            <v>5227582</v>
          </cell>
          <cell r="F213">
            <v>2756956</v>
          </cell>
          <cell r="G213">
            <v>414204</v>
          </cell>
          <cell r="H213">
            <v>35160</v>
          </cell>
          <cell r="I213">
            <v>490223</v>
          </cell>
          <cell r="J213">
            <v>61918</v>
          </cell>
        </row>
        <row r="214">
          <cell r="A214" t="str">
            <v>CAFÉ SOLÚVEL</v>
          </cell>
          <cell r="B214" t="str">
            <v>(3º Nível) CAFÉ SOLÚVEL</v>
          </cell>
          <cell r="C214">
            <v>208140964</v>
          </cell>
          <cell r="D214">
            <v>29009979</v>
          </cell>
          <cell r="E214">
            <v>216626659</v>
          </cell>
          <cell r="F214">
            <v>35285357</v>
          </cell>
          <cell r="G214">
            <v>1038867</v>
          </cell>
          <cell r="H214">
            <v>88617</v>
          </cell>
          <cell r="I214">
            <v>1560003</v>
          </cell>
          <cell r="J214">
            <v>144531</v>
          </cell>
        </row>
        <row r="215">
          <cell r="A215" t="str">
            <v>CAFÉ TORRADO</v>
          </cell>
          <cell r="B215" t="str">
            <v>(3º Nível) CAFÉ TORRADO</v>
          </cell>
          <cell r="C215">
            <v>4521785</v>
          </cell>
          <cell r="D215">
            <v>608112</v>
          </cell>
          <cell r="E215">
            <v>3655371</v>
          </cell>
          <cell r="F215">
            <v>647919</v>
          </cell>
          <cell r="G215">
            <v>24553568</v>
          </cell>
          <cell r="H215">
            <v>1245352</v>
          </cell>
          <cell r="I215">
            <v>25582511</v>
          </cell>
          <cell r="J215">
            <v>1480382</v>
          </cell>
        </row>
        <row r="216">
          <cell r="A216" t="str">
            <v>CAFÉ VERDE</v>
          </cell>
          <cell r="B216" t="str">
            <v>(3º Nível) CAFÉ VERDE</v>
          </cell>
          <cell r="C216">
            <v>1643122099</v>
          </cell>
          <cell r="D216">
            <v>631315855</v>
          </cell>
          <cell r="E216">
            <v>1957807434</v>
          </cell>
          <cell r="F216">
            <v>923486914</v>
          </cell>
          <cell r="G216">
            <v>25923</v>
          </cell>
          <cell r="H216">
            <v>10804</v>
          </cell>
          <cell r="I216">
            <v>61491</v>
          </cell>
          <cell r="J216">
            <v>16131</v>
          </cell>
        </row>
        <row r="217">
          <cell r="A217" t="str">
            <v>CALÇADOS DE COURO</v>
          </cell>
          <cell r="B217" t="str">
            <v>(3º Nível) CALÇADOS DE COURO</v>
          </cell>
          <cell r="C217">
            <v>134849822</v>
          </cell>
          <cell r="D217">
            <v>3779817</v>
          </cell>
          <cell r="E217">
            <v>149872955</v>
          </cell>
          <cell r="F217">
            <v>4439077</v>
          </cell>
          <cell r="G217">
            <v>21847688</v>
          </cell>
          <cell r="H217">
            <v>735014</v>
          </cell>
          <cell r="I217">
            <v>25087383</v>
          </cell>
          <cell r="J217">
            <v>779644</v>
          </cell>
        </row>
        <row r="218">
          <cell r="A218" t="str">
            <v>CALDOS E SOPAS E PREPARAÇÕES P/ CALDOS E SOPAS</v>
          </cell>
          <cell r="B218" t="str">
            <v>(3º Nível) CALDOS E SOPAS E PREPARAÇÕES P/ CALDOS E SOPAS</v>
          </cell>
          <cell r="C218">
            <v>4518864</v>
          </cell>
          <cell r="D218">
            <v>2131839</v>
          </cell>
          <cell r="E218">
            <v>1825814</v>
          </cell>
          <cell r="F218">
            <v>993627</v>
          </cell>
          <cell r="G218">
            <v>606542</v>
          </cell>
          <cell r="H218">
            <v>124968</v>
          </cell>
          <cell r="I218">
            <v>489372</v>
          </cell>
          <cell r="J218">
            <v>98886</v>
          </cell>
        </row>
        <row r="219">
          <cell r="A219" t="str">
            <v>CAMARÕES, CONGELADOS</v>
          </cell>
          <cell r="B219" t="str">
            <v>(3º Nível) CAMARÕES, CONGELADOS</v>
          </cell>
          <cell r="C219">
            <v>569422</v>
          </cell>
          <cell r="D219">
            <v>36504</v>
          </cell>
          <cell r="E219">
            <v>716930</v>
          </cell>
          <cell r="F219">
            <v>41312</v>
          </cell>
          <cell r="G219">
            <v>537567</v>
          </cell>
          <cell r="H219">
            <v>42760</v>
          </cell>
          <cell r="I219">
            <v>433673</v>
          </cell>
          <cell r="J219">
            <v>40240</v>
          </cell>
        </row>
        <row r="220">
          <cell r="A220" t="str">
            <v>CAMARÕES, NÃO CONGELADOS</v>
          </cell>
          <cell r="B220" t="str">
            <v>(3º Nível) CAMARÕES, NÃO CONGELADOS</v>
          </cell>
          <cell r="C220">
            <v>0</v>
          </cell>
          <cell r="D220">
            <v>0</v>
          </cell>
          <cell r="E220">
            <v>4647</v>
          </cell>
          <cell r="F220">
            <v>418</v>
          </cell>
        </row>
        <row r="221">
          <cell r="A221" t="str">
            <v>CANELA</v>
          </cell>
          <cell r="B221" t="str">
            <v>(3º Nível) CANELA</v>
          </cell>
          <cell r="C221">
            <v>3873</v>
          </cell>
          <cell r="D221">
            <v>747</v>
          </cell>
          <cell r="E221">
            <v>3537</v>
          </cell>
          <cell r="F221">
            <v>890</v>
          </cell>
          <cell r="G221">
            <v>5292788</v>
          </cell>
          <cell r="H221">
            <v>1600542</v>
          </cell>
          <cell r="I221">
            <v>3794903</v>
          </cell>
          <cell r="J221">
            <v>1212134</v>
          </cell>
        </row>
        <row r="222">
          <cell r="A222" t="str">
            <v>CAQUIS FRESCOS</v>
          </cell>
          <cell r="B222" t="str">
            <v>(3º Nível) CAQUIS FRESCOS</v>
          </cell>
          <cell r="C222">
            <v>542847</v>
          </cell>
          <cell r="D222">
            <v>202380</v>
          </cell>
          <cell r="E222">
            <v>670374</v>
          </cell>
          <cell r="F222">
            <v>279124</v>
          </cell>
          <cell r="G222">
            <v>262966</v>
          </cell>
          <cell r="H222">
            <v>163908</v>
          </cell>
          <cell r="I222">
            <v>619651</v>
          </cell>
          <cell r="J222">
            <v>404101</v>
          </cell>
        </row>
        <row r="223">
          <cell r="A223" t="str">
            <v>CARANGUEJOS, CONGELADOS</v>
          </cell>
          <cell r="B223" t="str">
            <v>(3º Nível) CARANGUEJOS, CONGELADOS</v>
          </cell>
          <cell r="C223">
            <v>16107</v>
          </cell>
          <cell r="D223">
            <v>5080</v>
          </cell>
          <cell r="E223">
            <v>30119</v>
          </cell>
          <cell r="F223">
            <v>6983</v>
          </cell>
          <cell r="G223">
            <v>163000</v>
          </cell>
          <cell r="H223">
            <v>8000</v>
          </cell>
          <cell r="I223">
            <v>355400</v>
          </cell>
          <cell r="J223">
            <v>12000</v>
          </cell>
        </row>
        <row r="224">
          <cell r="A224" t="str">
            <v>CARNE BOVINA in natura</v>
          </cell>
          <cell r="B224" t="str">
            <v>(3º Nível) CARNE BOVINA in natura</v>
          </cell>
          <cell r="C224">
            <v>1959846178</v>
          </cell>
          <cell r="D224">
            <v>479806779</v>
          </cell>
          <cell r="E224">
            <v>2163335161</v>
          </cell>
          <cell r="F224">
            <v>572742389</v>
          </cell>
          <cell r="G224">
            <v>99510897</v>
          </cell>
          <cell r="H224">
            <v>14022555</v>
          </cell>
          <cell r="I224">
            <v>71100801</v>
          </cell>
          <cell r="J224">
            <v>10749901</v>
          </cell>
        </row>
        <row r="225">
          <cell r="A225" t="str">
            <v>CARNE BOVINA INDUSTRIALIZADA</v>
          </cell>
          <cell r="B225" t="str">
            <v>(3º Nível) CARNE BOVINA INDUSTRIALIZADA</v>
          </cell>
          <cell r="C225">
            <v>236853309</v>
          </cell>
          <cell r="D225">
            <v>42654944</v>
          </cell>
          <cell r="E225">
            <v>218821821</v>
          </cell>
          <cell r="F225">
            <v>38611409</v>
          </cell>
          <cell r="G225">
            <v>138910</v>
          </cell>
          <cell r="H225">
            <v>31934</v>
          </cell>
          <cell r="I225">
            <v>1969</v>
          </cell>
          <cell r="J225">
            <v>107</v>
          </cell>
        </row>
        <row r="226">
          <cell r="A226" t="str">
            <v>CARNE DE FRANGO in natura</v>
          </cell>
          <cell r="B226" t="str">
            <v>(3º Nível) CARNE DE FRANGO in natura</v>
          </cell>
          <cell r="C226">
            <v>2293091084</v>
          </cell>
          <cell r="D226">
            <v>1497803063</v>
          </cell>
          <cell r="E226">
            <v>2641692063</v>
          </cell>
          <cell r="F226">
            <v>1606167411</v>
          </cell>
          <cell r="G226">
            <v>3947145</v>
          </cell>
          <cell r="H226">
            <v>1196010</v>
          </cell>
          <cell r="I226">
            <v>4429620</v>
          </cell>
          <cell r="J226">
            <v>1819149</v>
          </cell>
        </row>
        <row r="227">
          <cell r="A227" t="str">
            <v>CARNE DE FRANGO INDUSTRIALIZADA</v>
          </cell>
          <cell r="B227" t="str">
            <v>(3º Nível) CARNE DE FRANGO INDUSTRIALIZADA</v>
          </cell>
          <cell r="C227">
            <v>201664773</v>
          </cell>
          <cell r="D227">
            <v>75844667</v>
          </cell>
          <cell r="E227">
            <v>122327036</v>
          </cell>
          <cell r="F227">
            <v>40883771</v>
          </cell>
        </row>
        <row r="228">
          <cell r="A228" t="str">
            <v>CARNE DE OVINO in natura</v>
          </cell>
          <cell r="B228" t="str">
            <v>(3º Nível) CARNE DE OVINO in natura</v>
          </cell>
          <cell r="C228">
            <v>0</v>
          </cell>
          <cell r="D228">
            <v>0</v>
          </cell>
          <cell r="E228">
            <v>184583</v>
          </cell>
          <cell r="F228">
            <v>17341</v>
          </cell>
          <cell r="G228">
            <v>19546765</v>
          </cell>
          <cell r="H228">
            <v>3100649</v>
          </cell>
          <cell r="I228">
            <v>11485520</v>
          </cell>
          <cell r="J228">
            <v>1880176</v>
          </cell>
        </row>
        <row r="229">
          <cell r="A229" t="str">
            <v>CARNE DE PATO in natura</v>
          </cell>
          <cell r="B229" t="str">
            <v>(3º Nível) CARNE DE PATO in natura</v>
          </cell>
          <cell r="C229">
            <v>2777618</v>
          </cell>
          <cell r="D229">
            <v>1038333</v>
          </cell>
          <cell r="E229">
            <v>3380695</v>
          </cell>
          <cell r="F229">
            <v>1225334</v>
          </cell>
          <cell r="G229">
            <v>172298</v>
          </cell>
          <cell r="H229">
            <v>8452</v>
          </cell>
          <cell r="I229">
            <v>178877</v>
          </cell>
          <cell r="J229">
            <v>7406</v>
          </cell>
        </row>
        <row r="230">
          <cell r="A230" t="str">
            <v>CARNE DE PERU in natura</v>
          </cell>
          <cell r="B230" t="str">
            <v>(3º Nível) CARNE DE PERU in natura</v>
          </cell>
          <cell r="C230">
            <v>43675466</v>
          </cell>
          <cell r="D230">
            <v>25106837</v>
          </cell>
          <cell r="E230">
            <v>20926663</v>
          </cell>
          <cell r="F230">
            <v>11012779</v>
          </cell>
        </row>
        <row r="231">
          <cell r="A231" t="str">
            <v>CARNE DE PERU INDUSTRIALIZADA</v>
          </cell>
          <cell r="B231" t="str">
            <v>(3º Nível) CARNE DE PERU INDUSTRIALIZADA</v>
          </cell>
          <cell r="C231">
            <v>13124297</v>
          </cell>
          <cell r="D231">
            <v>4112264</v>
          </cell>
          <cell r="E231">
            <v>4637537</v>
          </cell>
          <cell r="F231">
            <v>1720574</v>
          </cell>
        </row>
        <row r="232">
          <cell r="A232" t="str">
            <v>CARNE SUÍNA in natura</v>
          </cell>
          <cell r="B232" t="str">
            <v>(3º Nível) CARNE SUÍNA in natura</v>
          </cell>
          <cell r="C232">
            <v>437421237</v>
          </cell>
          <cell r="D232">
            <v>207875799</v>
          </cell>
          <cell r="E232">
            <v>519403113</v>
          </cell>
          <cell r="F232">
            <v>247412164</v>
          </cell>
        </row>
        <row r="233">
          <cell r="A233" t="str">
            <v>CARNE SUÍNA INDUSTRIALIZADA</v>
          </cell>
          <cell r="B233" t="str">
            <v>(3º Nível) CARNE SUÍNA INDUSTRIALIZADA</v>
          </cell>
          <cell r="C233">
            <v>10398512</v>
          </cell>
          <cell r="D233">
            <v>4367620</v>
          </cell>
          <cell r="E233">
            <v>9899536</v>
          </cell>
          <cell r="F233">
            <v>4661452</v>
          </cell>
          <cell r="G233">
            <v>190422</v>
          </cell>
          <cell r="H233">
            <v>12081</v>
          </cell>
          <cell r="I233">
            <v>62419</v>
          </cell>
          <cell r="J233">
            <v>4340</v>
          </cell>
        </row>
        <row r="234">
          <cell r="A234" t="str">
            <v>CARNES DE CAPRINO in natura</v>
          </cell>
          <cell r="B234" t="str">
            <v>(3º Nível) CARNES DE CAPRINO in natura</v>
          </cell>
          <cell r="C234">
            <v>0</v>
          </cell>
          <cell r="D234">
            <v>0</v>
          </cell>
          <cell r="E234">
            <v>6962</v>
          </cell>
          <cell r="F234">
            <v>771</v>
          </cell>
        </row>
        <row r="235">
          <cell r="A235" t="str">
            <v>CARNES DE CAVALO, ASININO E MUAR</v>
          </cell>
          <cell r="B235" t="str">
            <v>(3º Nível) CARNES DE CAVALO, ASININO E MUAR</v>
          </cell>
          <cell r="C235">
            <v>3162547</v>
          </cell>
          <cell r="D235">
            <v>1365952</v>
          </cell>
          <cell r="E235">
            <v>2865769</v>
          </cell>
          <cell r="F235">
            <v>1180229</v>
          </cell>
        </row>
        <row r="236">
          <cell r="A236" t="str">
            <v>CASEINAS E CASEINATOS</v>
          </cell>
          <cell r="B236" t="str">
            <v>(3º Nível) CASEINAS E CASEINATOS</v>
          </cell>
          <cell r="C236">
            <v>169900</v>
          </cell>
          <cell r="D236">
            <v>8065</v>
          </cell>
          <cell r="E236">
            <v>1691</v>
          </cell>
          <cell r="F236">
            <v>61</v>
          </cell>
          <cell r="G236">
            <v>14447483</v>
          </cell>
          <cell r="H236">
            <v>2027967</v>
          </cell>
          <cell r="I236">
            <v>14019105</v>
          </cell>
          <cell r="J236">
            <v>2167397</v>
          </cell>
        </row>
        <row r="237">
          <cell r="A237" t="str">
            <v>CASTANHA DE CAJÚ</v>
          </cell>
          <cell r="B237" t="str">
            <v>(3º Nível) CASTANHA DE CAJÚ</v>
          </cell>
          <cell r="C237">
            <v>50905446</v>
          </cell>
          <cell r="D237">
            <v>4994345</v>
          </cell>
          <cell r="E237">
            <v>52014169</v>
          </cell>
          <cell r="F237">
            <v>6611903</v>
          </cell>
          <cell r="G237">
            <v>1505722</v>
          </cell>
          <cell r="H237">
            <v>218954</v>
          </cell>
          <cell r="I237">
            <v>635247</v>
          </cell>
          <cell r="J237">
            <v>133359</v>
          </cell>
        </row>
        <row r="238">
          <cell r="A238" t="str">
            <v>CASTANHA DO PARÁ</v>
          </cell>
          <cell r="B238" t="str">
            <v>(3º Nível) CASTANHA DO PARÁ</v>
          </cell>
          <cell r="C238">
            <v>31016042</v>
          </cell>
          <cell r="D238">
            <v>9931486</v>
          </cell>
          <cell r="E238">
            <v>8892175</v>
          </cell>
          <cell r="F238">
            <v>4154895</v>
          </cell>
          <cell r="G238">
            <v>0</v>
          </cell>
          <cell r="H238">
            <v>0</v>
          </cell>
          <cell r="I238">
            <v>45274</v>
          </cell>
          <cell r="J238">
            <v>7100</v>
          </cell>
        </row>
        <row r="239">
          <cell r="A239" t="str">
            <v>CASULOS DE BICHO-DA-SEDA E SEDA CRUA</v>
          </cell>
          <cell r="B239" t="str">
            <v>(3º Nível) CASULOS DE BICHO-DA-SEDA E SEDA CRUA</v>
          </cell>
          <cell r="G239">
            <v>1539643</v>
          </cell>
          <cell r="H239">
            <v>19853</v>
          </cell>
          <cell r="I239">
            <v>692145</v>
          </cell>
          <cell r="J239">
            <v>11552</v>
          </cell>
        </row>
        <row r="240">
          <cell r="A240" t="str">
            <v>CAVALOS VIVOS</v>
          </cell>
          <cell r="B240" t="str">
            <v>(3º Nível) CAVALOS VIVOS</v>
          </cell>
          <cell r="C240">
            <v>3001345</v>
          </cell>
          <cell r="D240">
            <v>71380</v>
          </cell>
          <cell r="E240">
            <v>2702212</v>
          </cell>
          <cell r="F240">
            <v>102855</v>
          </cell>
          <cell r="G240">
            <v>2098489</v>
          </cell>
          <cell r="H240">
            <v>42250</v>
          </cell>
          <cell r="I240">
            <v>2311007</v>
          </cell>
          <cell r="J240">
            <v>28080</v>
          </cell>
        </row>
        <row r="241">
          <cell r="A241" t="str">
            <v>CEBOLAS</v>
          </cell>
          <cell r="B241" t="str">
            <v>(3º Nível) CEBOLAS</v>
          </cell>
          <cell r="C241">
            <v>334387</v>
          </cell>
          <cell r="D241">
            <v>1847290</v>
          </cell>
          <cell r="E241">
            <v>182827</v>
          </cell>
          <cell r="F241">
            <v>246302</v>
          </cell>
          <cell r="G241">
            <v>28208459</v>
          </cell>
          <cell r="H241">
            <v>101217939</v>
          </cell>
          <cell r="I241">
            <v>25851710</v>
          </cell>
          <cell r="J241">
            <v>117340538</v>
          </cell>
        </row>
        <row r="242">
          <cell r="A242" t="str">
            <v>CEBOLAS SECAS</v>
          </cell>
          <cell r="B242" t="str">
            <v>(3º Nível) CEBOLAS SECAS</v>
          </cell>
          <cell r="C242">
            <v>49266</v>
          </cell>
          <cell r="D242">
            <v>227269</v>
          </cell>
          <cell r="E242">
            <v>73773</v>
          </cell>
          <cell r="F242">
            <v>79924</v>
          </cell>
          <cell r="G242">
            <v>4434040</v>
          </cell>
          <cell r="H242">
            <v>2464210</v>
          </cell>
          <cell r="I242">
            <v>4579738</v>
          </cell>
          <cell r="J242">
            <v>2955731</v>
          </cell>
        </row>
        <row r="243">
          <cell r="A243" t="str">
            <v>CELULOSE</v>
          </cell>
          <cell r="B243" t="str">
            <v>(3º Nível) CELULOSE</v>
          </cell>
          <cell r="C243">
            <v>3506067880</v>
          </cell>
          <cell r="D243">
            <v>6539821740</v>
          </cell>
          <cell r="E243">
            <v>3813727976</v>
          </cell>
          <cell r="F243">
            <v>6879137134</v>
          </cell>
          <cell r="G243">
            <v>65257043</v>
          </cell>
          <cell r="H243">
            <v>81216036</v>
          </cell>
          <cell r="I243">
            <v>84754260</v>
          </cell>
          <cell r="J243">
            <v>149767344</v>
          </cell>
        </row>
        <row r="244">
          <cell r="A244" t="str">
            <v>CENOURAS E NABOS</v>
          </cell>
          <cell r="B244" t="str">
            <v>(3º Nível) CENOURAS E NABOS</v>
          </cell>
          <cell r="C244">
            <v>98005</v>
          </cell>
          <cell r="D244">
            <v>370700</v>
          </cell>
          <cell r="E244">
            <v>124976</v>
          </cell>
          <cell r="F244">
            <v>108985</v>
          </cell>
          <cell r="G244">
            <v>357669</v>
          </cell>
          <cell r="H244">
            <v>187427</v>
          </cell>
          <cell r="I244">
            <v>372417</v>
          </cell>
          <cell r="J244">
            <v>187425</v>
          </cell>
        </row>
        <row r="245">
          <cell r="A245" t="str">
            <v>CENTEIO</v>
          </cell>
          <cell r="B245" t="str">
            <v>(3º Nível) CENTEIO</v>
          </cell>
          <cell r="C245">
            <v>0</v>
          </cell>
          <cell r="D245">
            <v>0</v>
          </cell>
          <cell r="E245">
            <v>82</v>
          </cell>
          <cell r="F245">
            <v>14</v>
          </cell>
        </row>
        <row r="246">
          <cell r="A246" t="str">
            <v>CERAS DE ABELHA</v>
          </cell>
          <cell r="B246" t="str">
            <v>(3º Nível) CERAS DE ABELHA</v>
          </cell>
          <cell r="C246">
            <v>1755521</v>
          </cell>
          <cell r="D246">
            <v>10883</v>
          </cell>
          <cell r="E246">
            <v>3402031</v>
          </cell>
          <cell r="F246">
            <v>16273</v>
          </cell>
        </row>
        <row r="247">
          <cell r="A247" t="str">
            <v>CERDAS E PÊLOS DE ANIMAIS</v>
          </cell>
          <cell r="B247" t="str">
            <v>(3º Nível) CERDAS E PÊLOS DE ANIMAIS</v>
          </cell>
          <cell r="C247">
            <v>282336</v>
          </cell>
          <cell r="D247">
            <v>1006</v>
          </cell>
          <cell r="E247">
            <v>410424</v>
          </cell>
          <cell r="F247">
            <v>62766</v>
          </cell>
          <cell r="G247">
            <v>1574935</v>
          </cell>
          <cell r="H247">
            <v>142027</v>
          </cell>
          <cell r="I247">
            <v>1546149</v>
          </cell>
          <cell r="J247">
            <v>155213</v>
          </cell>
        </row>
        <row r="248">
          <cell r="A248" t="str">
            <v>CEREJAS FRESCAS</v>
          </cell>
          <cell r="B248" t="str">
            <v>(3º Nível) CEREJAS FRESCAS</v>
          </cell>
          <cell r="C248">
            <v>0</v>
          </cell>
          <cell r="D248">
            <v>0</v>
          </cell>
          <cell r="E248">
            <v>236</v>
          </cell>
          <cell r="F248">
            <v>102</v>
          </cell>
          <cell r="G248">
            <v>912884</v>
          </cell>
          <cell r="H248">
            <v>263644</v>
          </cell>
          <cell r="I248">
            <v>1251135</v>
          </cell>
          <cell r="J248">
            <v>240765</v>
          </cell>
        </row>
        <row r="249">
          <cell r="A249" t="str">
            <v>CEREJAS PREPARADAS OU CONSERVADAS</v>
          </cell>
          <cell r="B249" t="str">
            <v>(3º Nível) CEREJAS PREPARADAS OU CONSERVADAS</v>
          </cell>
          <cell r="C249">
            <v>27960</v>
          </cell>
          <cell r="D249">
            <v>4577</v>
          </cell>
          <cell r="E249">
            <v>23415</v>
          </cell>
          <cell r="F249">
            <v>3025</v>
          </cell>
          <cell r="G249">
            <v>3296335</v>
          </cell>
          <cell r="H249">
            <v>1268495</v>
          </cell>
          <cell r="I249">
            <v>3619342</v>
          </cell>
          <cell r="J249">
            <v>1434240</v>
          </cell>
        </row>
        <row r="250">
          <cell r="A250" t="str">
            <v>CERVEJA</v>
          </cell>
          <cell r="B250" t="str">
            <v>(3º Nível) CERVEJA</v>
          </cell>
          <cell r="C250">
            <v>38281843</v>
          </cell>
          <cell r="D250">
            <v>58886596</v>
          </cell>
          <cell r="E250">
            <v>29886655</v>
          </cell>
          <cell r="F250">
            <v>44079538</v>
          </cell>
          <cell r="G250">
            <v>14392585</v>
          </cell>
          <cell r="H250">
            <v>14909109</v>
          </cell>
          <cell r="I250">
            <v>31742480</v>
          </cell>
          <cell r="J250">
            <v>35604087</v>
          </cell>
        </row>
        <row r="251">
          <cell r="A251" t="str">
            <v>CEVADA</v>
          </cell>
          <cell r="B251" t="str">
            <v>(3º Nível) CEVADA</v>
          </cell>
          <cell r="C251">
            <v>16</v>
          </cell>
          <cell r="D251">
            <v>5</v>
          </cell>
          <cell r="E251">
            <v>1799</v>
          </cell>
          <cell r="F251">
            <v>529</v>
          </cell>
          <cell r="G251">
            <v>72294886</v>
          </cell>
          <cell r="H251">
            <v>293025101</v>
          </cell>
          <cell r="I251">
            <v>107377891</v>
          </cell>
          <cell r="J251">
            <v>389952924</v>
          </cell>
        </row>
        <row r="252">
          <cell r="A252" t="str">
            <v>CHÁ PRETO</v>
          </cell>
          <cell r="B252" t="str">
            <v>(3º Nível) CHÁ PRETO</v>
          </cell>
          <cell r="C252">
            <v>52467</v>
          </cell>
          <cell r="D252">
            <v>7972</v>
          </cell>
          <cell r="E252">
            <v>16993</v>
          </cell>
          <cell r="F252">
            <v>4992</v>
          </cell>
          <cell r="G252">
            <v>699781</v>
          </cell>
          <cell r="H252">
            <v>135897</v>
          </cell>
          <cell r="I252">
            <v>758700</v>
          </cell>
          <cell r="J252">
            <v>101983</v>
          </cell>
        </row>
        <row r="253">
          <cell r="A253" t="str">
            <v>CHÁ VERDE</v>
          </cell>
          <cell r="B253" t="str">
            <v>(3º Nível) CHÁ VERDE</v>
          </cell>
          <cell r="C253">
            <v>796367</v>
          </cell>
          <cell r="D253">
            <v>100651</v>
          </cell>
          <cell r="E253">
            <v>819247</v>
          </cell>
          <cell r="F253">
            <v>130191</v>
          </cell>
          <cell r="G253">
            <v>680638</v>
          </cell>
          <cell r="H253">
            <v>160006</v>
          </cell>
          <cell r="I253">
            <v>740278</v>
          </cell>
          <cell r="J253">
            <v>227840</v>
          </cell>
        </row>
        <row r="254">
          <cell r="A254" t="str">
            <v>CHARUTOS E CIGARRILHAS</v>
          </cell>
          <cell r="B254" t="str">
            <v>(3º Nível) CHARUTOS E CIGARRILHAS</v>
          </cell>
          <cell r="C254">
            <v>107262</v>
          </cell>
          <cell r="D254">
            <v>2511</v>
          </cell>
          <cell r="E254">
            <v>118017</v>
          </cell>
          <cell r="F254">
            <v>1334</v>
          </cell>
          <cell r="G254">
            <v>883151</v>
          </cell>
          <cell r="H254">
            <v>28523</v>
          </cell>
          <cell r="I254">
            <v>827034</v>
          </cell>
          <cell r="J254">
            <v>15823</v>
          </cell>
        </row>
        <row r="255">
          <cell r="A255" t="str">
            <v>CHICÓRIA</v>
          </cell>
          <cell r="B255" t="str">
            <v>(3º Nível) CHICÓRIA</v>
          </cell>
          <cell r="C255">
            <v>0</v>
          </cell>
          <cell r="D255">
            <v>0</v>
          </cell>
          <cell r="E255">
            <v>21317</v>
          </cell>
          <cell r="F255">
            <v>14955</v>
          </cell>
          <cell r="G255">
            <v>22447</v>
          </cell>
          <cell r="H255">
            <v>9920</v>
          </cell>
          <cell r="I255">
            <v>0</v>
          </cell>
          <cell r="J255">
            <v>0</v>
          </cell>
        </row>
        <row r="256">
          <cell r="A256" t="str">
            <v>CHOCOLATE E PREPARAÇÕES ALIM. CONT. CACAU</v>
          </cell>
          <cell r="B256" t="str">
            <v>(3º Nível) CHOCOLATE E PREPARAÇÕES ALIM. CONT. CACAU</v>
          </cell>
          <cell r="C256">
            <v>43481036</v>
          </cell>
          <cell r="D256">
            <v>10840392</v>
          </cell>
          <cell r="E256">
            <v>46482988</v>
          </cell>
          <cell r="F256">
            <v>11891104</v>
          </cell>
          <cell r="G256">
            <v>67510340</v>
          </cell>
          <cell r="H256">
            <v>10157117</v>
          </cell>
          <cell r="I256">
            <v>62605643</v>
          </cell>
          <cell r="J256">
            <v>9222855</v>
          </cell>
        </row>
        <row r="257">
          <cell r="A257" t="str">
            <v>CIGARROS</v>
          </cell>
          <cell r="B257" t="str">
            <v>(3º Nível) CIGARROS</v>
          </cell>
          <cell r="C257">
            <v>5968117</v>
          </cell>
          <cell r="D257">
            <v>680464</v>
          </cell>
          <cell r="E257">
            <v>6052083</v>
          </cell>
          <cell r="F257">
            <v>642039</v>
          </cell>
          <cell r="G257">
            <v>9612431</v>
          </cell>
          <cell r="H257">
            <v>685104</v>
          </cell>
          <cell r="I257">
            <v>2970384</v>
          </cell>
          <cell r="J257">
            <v>205681</v>
          </cell>
        </row>
        <row r="258">
          <cell r="A258" t="str">
            <v>COCOS (ENDOCARPO)</v>
          </cell>
          <cell r="B258" t="str">
            <v>(3º Nível) COCOS (ENDOCARPO)</v>
          </cell>
          <cell r="C258">
            <v>54189</v>
          </cell>
          <cell r="D258">
            <v>163000</v>
          </cell>
          <cell r="E258">
            <v>34245</v>
          </cell>
          <cell r="F258">
            <v>61147</v>
          </cell>
        </row>
        <row r="259">
          <cell r="A259" t="str">
            <v>COCOS FRESCOS OU SECOS</v>
          </cell>
          <cell r="B259" t="str">
            <v>(3º Nível) COCOS FRESCOS OU SECOS</v>
          </cell>
          <cell r="C259">
            <v>364253</v>
          </cell>
          <cell r="D259">
            <v>401668</v>
          </cell>
          <cell r="E259">
            <v>409728</v>
          </cell>
          <cell r="F259">
            <v>354006</v>
          </cell>
          <cell r="G259">
            <v>11092639</v>
          </cell>
          <cell r="H259">
            <v>6068757</v>
          </cell>
          <cell r="I259">
            <v>9015922</v>
          </cell>
          <cell r="J259">
            <v>6361033</v>
          </cell>
        </row>
        <row r="260">
          <cell r="A260" t="str">
            <v>COGUMELOS</v>
          </cell>
          <cell r="B260" t="str">
            <v>(3º Nível) COGUMELOS</v>
          </cell>
          <cell r="C260">
            <v>63644</v>
          </cell>
          <cell r="D260">
            <v>1244</v>
          </cell>
          <cell r="E260">
            <v>88017</v>
          </cell>
          <cell r="F260">
            <v>10135</v>
          </cell>
          <cell r="G260">
            <v>19563</v>
          </cell>
          <cell r="H260">
            <v>10</v>
          </cell>
          <cell r="I260">
            <v>20819</v>
          </cell>
          <cell r="J260">
            <v>61</v>
          </cell>
        </row>
        <row r="261">
          <cell r="A261" t="str">
            <v>COGUMELOS E TRUFAS PREPARADOS OU CONSERVADOS</v>
          </cell>
          <cell r="B261" t="str">
            <v>(3º Nível) COGUMELOS E TRUFAS PREPARADOS OU CONSERVADOS</v>
          </cell>
          <cell r="C261">
            <v>85487</v>
          </cell>
          <cell r="D261">
            <v>13243</v>
          </cell>
          <cell r="E261">
            <v>121275</v>
          </cell>
          <cell r="F261">
            <v>19103</v>
          </cell>
          <cell r="G261">
            <v>6980980</v>
          </cell>
          <cell r="H261">
            <v>4351375</v>
          </cell>
          <cell r="I261">
            <v>10589463</v>
          </cell>
          <cell r="J261">
            <v>6316092</v>
          </cell>
        </row>
        <row r="262">
          <cell r="A262" t="str">
            <v>COGUMELOS E TRUFAS SECOS</v>
          </cell>
          <cell r="B262" t="str">
            <v>(3º Nível) COGUMELOS E TRUFAS SECOS</v>
          </cell>
          <cell r="C262">
            <v>117531</v>
          </cell>
          <cell r="D262">
            <v>461</v>
          </cell>
          <cell r="E262">
            <v>110427</v>
          </cell>
          <cell r="F262">
            <v>832</v>
          </cell>
          <cell r="G262">
            <v>1084916</v>
          </cell>
          <cell r="H262">
            <v>137417</v>
          </cell>
          <cell r="I262">
            <v>943170</v>
          </cell>
          <cell r="J262">
            <v>133124</v>
          </cell>
        </row>
        <row r="263">
          <cell r="A263" t="str">
            <v>COLOFONIAS, ÁCIDOS RESÍNICOS E SEUS DERIVADOS</v>
          </cell>
          <cell r="B263" t="str">
            <v>(3º Nível) COLOFONIAS, ÁCIDOS RESÍNICOS E SEUS DERIVADOS</v>
          </cell>
          <cell r="C263">
            <v>48126596</v>
          </cell>
          <cell r="D263">
            <v>37258397</v>
          </cell>
          <cell r="E263">
            <v>45029185</v>
          </cell>
          <cell r="F263">
            <v>43717879</v>
          </cell>
          <cell r="G263">
            <v>4424922</v>
          </cell>
          <cell r="H263">
            <v>1755442</v>
          </cell>
          <cell r="I263">
            <v>4098232</v>
          </cell>
          <cell r="J263">
            <v>1634148</v>
          </cell>
        </row>
        <row r="264">
          <cell r="A264" t="str">
            <v>CONDIMENTOS E TEMPEROS</v>
          </cell>
          <cell r="B264" t="str">
            <v>(3º Nível) CONDIMENTOS E TEMPEROS</v>
          </cell>
          <cell r="C264">
            <v>4208291</v>
          </cell>
          <cell r="D264">
            <v>1134698</v>
          </cell>
          <cell r="E264">
            <v>3398397</v>
          </cell>
          <cell r="F264">
            <v>1145604</v>
          </cell>
          <cell r="G264">
            <v>7435286</v>
          </cell>
          <cell r="H264">
            <v>1615400</v>
          </cell>
          <cell r="I264">
            <v>7124313</v>
          </cell>
          <cell r="J264">
            <v>1743809</v>
          </cell>
        </row>
        <row r="265">
          <cell r="A265" t="str">
            <v>CONES DE LÚPULO</v>
          </cell>
          <cell r="B265" t="str">
            <v>(3º Nível) CONES DE LÚPULO</v>
          </cell>
          <cell r="C265">
            <v>0</v>
          </cell>
          <cell r="D265">
            <v>0</v>
          </cell>
          <cell r="E265">
            <v>20</v>
          </cell>
          <cell r="F265">
            <v>1</v>
          </cell>
          <cell r="G265">
            <v>17969</v>
          </cell>
          <cell r="H265">
            <v>2268</v>
          </cell>
          <cell r="I265">
            <v>21027</v>
          </cell>
          <cell r="J265">
            <v>2727</v>
          </cell>
        </row>
        <row r="266">
          <cell r="A266" t="str">
            <v>CONES DE LÚPULO E LUPULINA</v>
          </cell>
          <cell r="B266" t="str">
            <v>(3º Nível) CONES DE LÚPULO E LUPULINA</v>
          </cell>
          <cell r="C266">
            <v>1621</v>
          </cell>
          <cell r="D266">
            <v>60</v>
          </cell>
          <cell r="E266">
            <v>18073</v>
          </cell>
          <cell r="F266">
            <v>596</v>
          </cell>
          <cell r="G266">
            <v>13418133</v>
          </cell>
          <cell r="H266">
            <v>1000001</v>
          </cell>
          <cell r="I266">
            <v>15520688</v>
          </cell>
          <cell r="J266">
            <v>966030</v>
          </cell>
        </row>
        <row r="267">
          <cell r="A267" t="str">
            <v>CORDÉIS E DEMAIS PRODUTOS DO SISAL OU OUTRAS FIBRAS 'AGAVE'</v>
          </cell>
          <cell r="B267" t="str">
            <v>(3º Nível) CORDÉIS E DEMAIS PRODUTOS DO SISAL OU OUTRAS FIBRAS 'AGAVE'</v>
          </cell>
          <cell r="C267">
            <v>14062397</v>
          </cell>
          <cell r="D267">
            <v>6516211</v>
          </cell>
          <cell r="E267">
            <v>14246671</v>
          </cell>
          <cell r="F267">
            <v>8182864</v>
          </cell>
          <cell r="G267">
            <v>36159</v>
          </cell>
          <cell r="H267">
            <v>5417</v>
          </cell>
          <cell r="I267">
            <v>19767</v>
          </cell>
          <cell r="J267">
            <v>3959</v>
          </cell>
        </row>
        <row r="268">
          <cell r="A268" t="str">
            <v>CORTIÇA</v>
          </cell>
          <cell r="B268" t="str">
            <v>(3º Nível) CORTIÇA</v>
          </cell>
          <cell r="C268">
            <v>94855</v>
          </cell>
          <cell r="D268">
            <v>7288</v>
          </cell>
          <cell r="E268">
            <v>82347</v>
          </cell>
          <cell r="F268">
            <v>4189</v>
          </cell>
          <cell r="G268">
            <v>3677725</v>
          </cell>
          <cell r="H268">
            <v>532025</v>
          </cell>
          <cell r="I268">
            <v>3508241</v>
          </cell>
          <cell r="J268">
            <v>626460</v>
          </cell>
        </row>
        <row r="269">
          <cell r="A269" t="str">
            <v>COUROS/PELES ACAMURÇADOS</v>
          </cell>
          <cell r="B269" t="str">
            <v>(3º Nível) COUROS/PELES ACAMURÇADOS</v>
          </cell>
          <cell r="C269">
            <v>1438253</v>
          </cell>
          <cell r="D269">
            <v>87887</v>
          </cell>
          <cell r="E269">
            <v>1487633</v>
          </cell>
          <cell r="F269">
            <v>125493</v>
          </cell>
          <cell r="G269">
            <v>423093</v>
          </cell>
          <cell r="H269">
            <v>7649</v>
          </cell>
          <cell r="I269">
            <v>578915</v>
          </cell>
          <cell r="J269">
            <v>18508</v>
          </cell>
        </row>
        <row r="270">
          <cell r="A270" t="str">
            <v>COUROS/PELES DE BOVINOS OU EQUÍDEOS, EM BRUTO</v>
          </cell>
          <cell r="B270" t="str">
            <v>(3º Nível) COUROS/PELES DE BOVINOS OU EQUÍDEOS, EM BRUTO</v>
          </cell>
          <cell r="C270">
            <v>1209175</v>
          </cell>
          <cell r="D270">
            <v>1935210</v>
          </cell>
          <cell r="E270">
            <v>1462238</v>
          </cell>
          <cell r="F270">
            <v>2346249</v>
          </cell>
          <cell r="G270">
            <v>5061036</v>
          </cell>
          <cell r="H270">
            <v>3436026</v>
          </cell>
          <cell r="I270">
            <v>6410854</v>
          </cell>
          <cell r="J270">
            <v>7204276</v>
          </cell>
        </row>
        <row r="271">
          <cell r="A271" t="str">
            <v>COUROS/PELES DE BOVINOS, CRUST</v>
          </cell>
          <cell r="B271" t="str">
            <v>(3º Nível) COUROS/PELES DE BOVINOS, CRUST</v>
          </cell>
          <cell r="C271">
            <v>59221134</v>
          </cell>
          <cell r="D271">
            <v>9978458</v>
          </cell>
          <cell r="E271">
            <v>43314316</v>
          </cell>
          <cell r="F271">
            <v>4241621</v>
          </cell>
          <cell r="G271">
            <v>207680</v>
          </cell>
          <cell r="H271">
            <v>22409</v>
          </cell>
          <cell r="I271">
            <v>1257218</v>
          </cell>
          <cell r="J271">
            <v>150639</v>
          </cell>
        </row>
        <row r="272">
          <cell r="A272" t="str">
            <v>COUROS/PELES DE BOVINOS, CURTIDO, WET BLUE</v>
          </cell>
          <cell r="B272" t="str">
            <v>(3º Nível) COUROS/PELES DE BOVINOS, CURTIDO, WET BLUE</v>
          </cell>
          <cell r="C272">
            <v>1896348</v>
          </cell>
          <cell r="D272">
            <v>1366419</v>
          </cell>
          <cell r="E272">
            <v>485196</v>
          </cell>
          <cell r="F272">
            <v>380276</v>
          </cell>
        </row>
        <row r="273">
          <cell r="A273" t="str">
            <v>COUROS/PELES DE BOVINOS, PREPARADOS</v>
          </cell>
          <cell r="B273" t="str">
            <v>(3º Nível) COUROS/PELES DE BOVINOS, PREPARADOS</v>
          </cell>
          <cell r="C273">
            <v>372638635</v>
          </cell>
          <cell r="D273">
            <v>24545113</v>
          </cell>
          <cell r="E273">
            <v>313459374</v>
          </cell>
          <cell r="F273">
            <v>25933859</v>
          </cell>
          <cell r="G273">
            <v>2786637</v>
          </cell>
          <cell r="H273">
            <v>312442</v>
          </cell>
          <cell r="I273">
            <v>1668658</v>
          </cell>
          <cell r="J273">
            <v>182544</v>
          </cell>
        </row>
        <row r="274">
          <cell r="A274" t="str">
            <v>COUROS/PELES DE CAPRINOS, CRUST</v>
          </cell>
          <cell r="B274" t="str">
            <v>(3º Nível) COUROS/PELES DE CAPRINOS, CRUST</v>
          </cell>
          <cell r="C274">
            <v>709</v>
          </cell>
          <cell r="D274">
            <v>29</v>
          </cell>
          <cell r="E274">
            <v>0</v>
          </cell>
          <cell r="F274">
            <v>0</v>
          </cell>
          <cell r="G274">
            <v>498133</v>
          </cell>
          <cell r="H274">
            <v>15638</v>
          </cell>
          <cell r="I274">
            <v>0</v>
          </cell>
          <cell r="J274">
            <v>0</v>
          </cell>
        </row>
        <row r="275">
          <cell r="A275" t="str">
            <v>COUROS/PELES DE CAPRINOS, CURTIDOS, WET BLUE</v>
          </cell>
          <cell r="B275" t="str">
            <v>(3º Nível) COUROS/PELES DE CAPRINOS, CURTIDOS, WET BLUE</v>
          </cell>
          <cell r="C275">
            <v>333285</v>
          </cell>
          <cell r="D275">
            <v>53743</v>
          </cell>
          <cell r="E275">
            <v>875063</v>
          </cell>
          <cell r="F275">
            <v>136963</v>
          </cell>
          <cell r="G275">
            <v>0</v>
          </cell>
          <cell r="H275">
            <v>0</v>
          </cell>
          <cell r="I275">
            <v>84857</v>
          </cell>
          <cell r="J275">
            <v>21551</v>
          </cell>
        </row>
        <row r="276">
          <cell r="A276" t="str">
            <v>COUROS/PELES DE CAPRINOS, PREPARADOS</v>
          </cell>
          <cell r="B276" t="str">
            <v>(3º Nível) COUROS/PELES DE CAPRINOS, PREPARADOS</v>
          </cell>
          <cell r="C276">
            <v>127990</v>
          </cell>
          <cell r="D276">
            <v>2846</v>
          </cell>
          <cell r="E276">
            <v>36784</v>
          </cell>
          <cell r="F276">
            <v>1076</v>
          </cell>
          <cell r="G276">
            <v>113663</v>
          </cell>
          <cell r="H276">
            <v>1861</v>
          </cell>
          <cell r="I276">
            <v>474092</v>
          </cell>
          <cell r="J276">
            <v>12284</v>
          </cell>
        </row>
        <row r="277">
          <cell r="A277" t="str">
            <v>COUROS/PELES DE EQUÍDEOS, CRUST</v>
          </cell>
          <cell r="B277" t="str">
            <v>(3º Nível) COUROS/PELES DE EQUÍDEOS, CRUST</v>
          </cell>
          <cell r="C277">
            <v>0</v>
          </cell>
          <cell r="D277">
            <v>0</v>
          </cell>
          <cell r="E277">
            <v>16844</v>
          </cell>
          <cell r="F277">
            <v>1900</v>
          </cell>
        </row>
        <row r="278">
          <cell r="A278" t="str">
            <v>COUROS/PELES DE EQUÍDEOS, CURTIDO</v>
          </cell>
          <cell r="B278" t="str">
            <v>(3º Nível) COUROS/PELES DE EQUÍDEOS, CURTIDO</v>
          </cell>
          <cell r="C278">
            <v>0</v>
          </cell>
          <cell r="D278">
            <v>0</v>
          </cell>
          <cell r="E278">
            <v>18601</v>
          </cell>
          <cell r="F278">
            <v>20458</v>
          </cell>
        </row>
        <row r="279">
          <cell r="A279" t="str">
            <v>COUROS/PELES DE EQUÍDEOS, PREPARADOS</v>
          </cell>
          <cell r="B279" t="str">
            <v>(3º Nível) COUROS/PELES DE EQUÍDEOS, PREPARADOS</v>
          </cell>
          <cell r="C279">
            <v>24</v>
          </cell>
          <cell r="D279">
            <v>2</v>
          </cell>
          <cell r="E279">
            <v>18379</v>
          </cell>
          <cell r="F279">
            <v>2879</v>
          </cell>
          <cell r="G279">
            <v>38485</v>
          </cell>
          <cell r="H279">
            <v>1429</v>
          </cell>
          <cell r="I279">
            <v>19410</v>
          </cell>
          <cell r="J279">
            <v>406</v>
          </cell>
        </row>
        <row r="280">
          <cell r="A280" t="str">
            <v>COUROS/PELES DE OUTROS ANIMAIS, CRUST</v>
          </cell>
          <cell r="B280" t="str">
            <v>(3º Nível) COUROS/PELES DE OUTROS ANIMAIS, CRUST</v>
          </cell>
          <cell r="C280">
            <v>24300</v>
          </cell>
          <cell r="D280">
            <v>200</v>
          </cell>
          <cell r="E280">
            <v>0</v>
          </cell>
          <cell r="F280">
            <v>0</v>
          </cell>
        </row>
        <row r="281">
          <cell r="A281" t="str">
            <v>COUROS/PELES DE OUTROS ANIMAIS, EM BRUTO</v>
          </cell>
          <cell r="B281" t="str">
            <v>(3º Nível) COUROS/PELES DE OUTROS ANIMAIS, EM BRUTO</v>
          </cell>
          <cell r="C281">
            <v>0</v>
          </cell>
          <cell r="D281">
            <v>0</v>
          </cell>
          <cell r="E281">
            <v>50</v>
          </cell>
          <cell r="F281">
            <v>50</v>
          </cell>
        </row>
        <row r="282">
          <cell r="A282" t="str">
            <v>COUROS/PELES DE OUTROS ANIMAIS, PREPARADOS</v>
          </cell>
          <cell r="B282" t="str">
            <v>(3º Nível) COUROS/PELES DE OUTROS ANIMAIS, PREPARADOS</v>
          </cell>
          <cell r="C282">
            <v>950043</v>
          </cell>
          <cell r="D282">
            <v>4407</v>
          </cell>
          <cell r="E282">
            <v>1329171</v>
          </cell>
          <cell r="F282">
            <v>6470</v>
          </cell>
          <cell r="G282">
            <v>37161</v>
          </cell>
          <cell r="H282">
            <v>506</v>
          </cell>
          <cell r="I282">
            <v>374177</v>
          </cell>
          <cell r="J282">
            <v>1161</v>
          </cell>
        </row>
        <row r="283">
          <cell r="A283" t="str">
            <v>COUROS/PELES DE OVINOS, CRUST</v>
          </cell>
          <cell r="B283" t="str">
            <v>(3º Nível) COUROS/PELES DE OVINOS, CRUST</v>
          </cell>
          <cell r="C283">
            <v>165968</v>
          </cell>
          <cell r="D283">
            <v>9474</v>
          </cell>
          <cell r="E283">
            <v>987454</v>
          </cell>
          <cell r="F283">
            <v>27394</v>
          </cell>
          <cell r="G283">
            <v>135056</v>
          </cell>
          <cell r="H283">
            <v>6022</v>
          </cell>
          <cell r="I283">
            <v>703778</v>
          </cell>
          <cell r="J283">
            <v>41822</v>
          </cell>
        </row>
        <row r="284">
          <cell r="A284" t="str">
            <v>COUROS/PELES DE OVINOS, CURTIDO, WET BLUE</v>
          </cell>
          <cell r="B284" t="str">
            <v>(3º Nível) COUROS/PELES DE OVINOS, CURTIDO, WET BLUE</v>
          </cell>
          <cell r="C284">
            <v>185781</v>
          </cell>
          <cell r="D284">
            <v>13946</v>
          </cell>
          <cell r="E284">
            <v>45833</v>
          </cell>
          <cell r="F284">
            <v>6984</v>
          </cell>
          <cell r="G284">
            <v>750</v>
          </cell>
          <cell r="H284">
            <v>117</v>
          </cell>
          <cell r="I284">
            <v>1234579</v>
          </cell>
          <cell r="J284">
            <v>173958</v>
          </cell>
        </row>
        <row r="285">
          <cell r="A285" t="str">
            <v>COUROS/PELES DE OVINOS, EM BRUTO</v>
          </cell>
          <cell r="B285" t="str">
            <v>(3º Nível) COUROS/PELES DE OVINOS, EM BRUTO</v>
          </cell>
          <cell r="G285">
            <v>233126</v>
          </cell>
          <cell r="H285">
            <v>104157</v>
          </cell>
          <cell r="I285">
            <v>285235</v>
          </cell>
          <cell r="J285">
            <v>195421</v>
          </cell>
        </row>
        <row r="286">
          <cell r="A286" t="str">
            <v>COUROS/PELES DE OVINOS, PREPARADOS</v>
          </cell>
          <cell r="B286" t="str">
            <v>(3º Nível) COUROS/PELES DE OVINOS, PREPARADOS</v>
          </cell>
          <cell r="C286">
            <v>298182</v>
          </cell>
          <cell r="D286">
            <v>6209</v>
          </cell>
          <cell r="E286">
            <v>292373</v>
          </cell>
          <cell r="F286">
            <v>6542</v>
          </cell>
          <cell r="G286">
            <v>0</v>
          </cell>
          <cell r="H286">
            <v>0</v>
          </cell>
          <cell r="I286">
            <v>102706</v>
          </cell>
          <cell r="J286">
            <v>3920</v>
          </cell>
        </row>
        <row r="287">
          <cell r="A287" t="str">
            <v>COUROS/PELES DE RÉPTEIS, CURTIDOS OU CRUST</v>
          </cell>
          <cell r="B287" t="str">
            <v>(3º Nível) COUROS/PELES DE RÉPTEIS, CURTIDOS OU CRUST</v>
          </cell>
          <cell r="C287">
            <v>0</v>
          </cell>
          <cell r="D287">
            <v>0</v>
          </cell>
          <cell r="E287">
            <v>6600</v>
          </cell>
          <cell r="F287">
            <v>28</v>
          </cell>
          <cell r="G287">
            <v>87530</v>
          </cell>
          <cell r="H287">
            <v>426</v>
          </cell>
          <cell r="I287">
            <v>296183</v>
          </cell>
          <cell r="J287">
            <v>1117</v>
          </cell>
        </row>
        <row r="288">
          <cell r="A288" t="str">
            <v>COUROS/PELES DE RÉPTEIS, EM BRUTO</v>
          </cell>
          <cell r="B288" t="str">
            <v>(3º Nível) COUROS/PELES DE RÉPTEIS, EM BRUTO</v>
          </cell>
          <cell r="C288">
            <v>129569</v>
          </cell>
          <cell r="D288">
            <v>6391</v>
          </cell>
          <cell r="E288">
            <v>35701</v>
          </cell>
          <cell r="F288">
            <v>1169</v>
          </cell>
          <cell r="G288">
            <v>105764</v>
          </cell>
          <cell r="H288">
            <v>615</v>
          </cell>
          <cell r="I288">
            <v>108395</v>
          </cell>
          <cell r="J288">
            <v>752</v>
          </cell>
        </row>
        <row r="289">
          <cell r="A289" t="str">
            <v>COUROS/PELES DE RÉPTEIS, PREPARADOS</v>
          </cell>
          <cell r="B289" t="str">
            <v>(3º Nível) COUROS/PELES DE RÉPTEIS, PREPARADOS</v>
          </cell>
          <cell r="C289">
            <v>0</v>
          </cell>
          <cell r="D289">
            <v>0</v>
          </cell>
          <cell r="E289">
            <v>40000</v>
          </cell>
          <cell r="F289">
            <v>110</v>
          </cell>
          <cell r="G289">
            <v>2983</v>
          </cell>
          <cell r="H289">
            <v>1</v>
          </cell>
          <cell r="I289">
            <v>255</v>
          </cell>
          <cell r="J289">
            <v>1</v>
          </cell>
        </row>
        <row r="290">
          <cell r="A290" t="str">
            <v>COUROS/PELES DE SUÍNOS, CRUST</v>
          </cell>
          <cell r="B290" t="str">
            <v>(3º Nível) COUROS/PELES DE SUÍNOS, CRUST</v>
          </cell>
          <cell r="C290">
            <v>4937</v>
          </cell>
          <cell r="D290">
            <v>239</v>
          </cell>
          <cell r="E290">
            <v>7895</v>
          </cell>
          <cell r="F290">
            <v>288</v>
          </cell>
        </row>
        <row r="291">
          <cell r="A291" t="str">
            <v>COUROS/PELES DE SUÍNOS, EM BRUTO</v>
          </cell>
          <cell r="B291" t="str">
            <v>(3º Nível) COUROS/PELES DE SUÍNOS, EM BRUTO</v>
          </cell>
          <cell r="C291">
            <v>14897</v>
          </cell>
          <cell r="D291">
            <v>19064</v>
          </cell>
          <cell r="E291">
            <v>0</v>
          </cell>
          <cell r="F291">
            <v>0</v>
          </cell>
        </row>
        <row r="292">
          <cell r="A292" t="str">
            <v>COUROS/PELES DE SUÍNOS, PREPARADOS</v>
          </cell>
          <cell r="B292" t="str">
            <v>(3º Nível) COUROS/PELES DE SUÍNOS, PREPARADOS</v>
          </cell>
          <cell r="C292">
            <v>10247</v>
          </cell>
          <cell r="D292">
            <v>423</v>
          </cell>
          <cell r="E292">
            <v>2163</v>
          </cell>
          <cell r="F292">
            <v>119</v>
          </cell>
          <cell r="G292">
            <v>214466</v>
          </cell>
          <cell r="H292">
            <v>20420</v>
          </cell>
          <cell r="I292">
            <v>275744</v>
          </cell>
          <cell r="J292">
            <v>27433</v>
          </cell>
        </row>
        <row r="293">
          <cell r="A293" t="str">
            <v>COUROS/PELES ENVERNIZADOS OU REVESTIDOS</v>
          </cell>
          <cell r="B293" t="str">
            <v>(3º Nível) COUROS/PELES ENVERNIZADOS OU REVESTIDOS</v>
          </cell>
          <cell r="C293">
            <v>1093737</v>
          </cell>
          <cell r="D293">
            <v>36129</v>
          </cell>
          <cell r="E293">
            <v>1122656</v>
          </cell>
          <cell r="F293">
            <v>45452</v>
          </cell>
          <cell r="G293">
            <v>562480</v>
          </cell>
          <cell r="H293">
            <v>28837</v>
          </cell>
          <cell r="I293">
            <v>2057</v>
          </cell>
          <cell r="J293">
            <v>50</v>
          </cell>
        </row>
        <row r="294">
          <cell r="A294" t="str">
            <v>COUROS/PELES METALIZADOS</v>
          </cell>
          <cell r="B294" t="str">
            <v>(3º Nível) COUROS/PELES METALIZADOS</v>
          </cell>
          <cell r="C294">
            <v>267909</v>
          </cell>
          <cell r="D294">
            <v>7687</v>
          </cell>
          <cell r="E294">
            <v>541121</v>
          </cell>
          <cell r="F294">
            <v>16739</v>
          </cell>
          <cell r="G294">
            <v>14763</v>
          </cell>
          <cell r="H294">
            <v>140</v>
          </cell>
          <cell r="I294">
            <v>2786</v>
          </cell>
          <cell r="J294">
            <v>46</v>
          </cell>
        </row>
        <row r="295">
          <cell r="A295" t="str">
            <v>COUROS/PELES RECONSTITUÍDOS</v>
          </cell>
          <cell r="B295" t="str">
            <v>(3º Nível) COUROS/PELES RECONSTITUÍDOS</v>
          </cell>
          <cell r="C295">
            <v>10626</v>
          </cell>
          <cell r="D295">
            <v>3898</v>
          </cell>
          <cell r="E295">
            <v>21736</v>
          </cell>
          <cell r="F295">
            <v>3408</v>
          </cell>
          <cell r="G295">
            <v>285415</v>
          </cell>
          <cell r="H295">
            <v>61814</v>
          </cell>
          <cell r="I295">
            <v>245951</v>
          </cell>
          <cell r="J295">
            <v>77803</v>
          </cell>
        </row>
        <row r="296">
          <cell r="A296" t="str">
            <v>CRAVO-DA-ÍNDIA</v>
          </cell>
          <cell r="B296" t="str">
            <v>(3º Nível) CRAVO-DA-ÍNDIA</v>
          </cell>
          <cell r="C296">
            <v>15514900</v>
          </cell>
          <cell r="D296">
            <v>2385714</v>
          </cell>
          <cell r="E296">
            <v>9011472</v>
          </cell>
          <cell r="F296">
            <v>1424517</v>
          </cell>
          <cell r="G296">
            <v>311555</v>
          </cell>
          <cell r="H296">
            <v>31245</v>
          </cell>
          <cell r="I296">
            <v>66800</v>
          </cell>
          <cell r="J296">
            <v>6960</v>
          </cell>
        </row>
        <row r="297">
          <cell r="A297" t="str">
            <v>CREME DE LEITE</v>
          </cell>
          <cell r="B297" t="str">
            <v>(3º Nível) CREME DE LEITE</v>
          </cell>
          <cell r="C297">
            <v>5227204</v>
          </cell>
          <cell r="D297">
            <v>2271548</v>
          </cell>
          <cell r="E297">
            <v>5999211</v>
          </cell>
          <cell r="F297">
            <v>2489666</v>
          </cell>
        </row>
        <row r="298">
          <cell r="A298" t="str">
            <v>DAMASCOS FRESCOS</v>
          </cell>
          <cell r="B298" t="str">
            <v>(3º Nível) DAMASCOS FRESCOS</v>
          </cell>
          <cell r="C298">
            <v>0</v>
          </cell>
          <cell r="D298">
            <v>0</v>
          </cell>
          <cell r="E298">
            <v>141</v>
          </cell>
          <cell r="F298">
            <v>58</v>
          </cell>
          <cell r="G298">
            <v>26301</v>
          </cell>
          <cell r="H298">
            <v>6962</v>
          </cell>
          <cell r="I298">
            <v>13067</v>
          </cell>
          <cell r="J298">
            <v>1957</v>
          </cell>
        </row>
        <row r="299">
          <cell r="A299" t="str">
            <v>DAMASCOS PREPARADOS OU CONSERVADOS</v>
          </cell>
          <cell r="B299" t="str">
            <v>(3º Nível) DAMASCOS PREPARADOS OU CONSERVADOS</v>
          </cell>
          <cell r="G299">
            <v>98822</v>
          </cell>
          <cell r="H299">
            <v>60939</v>
          </cell>
          <cell r="I299">
            <v>77043</v>
          </cell>
          <cell r="J299">
            <v>49470</v>
          </cell>
        </row>
        <row r="300">
          <cell r="A300" t="str">
            <v>DAMASCOS SECOS</v>
          </cell>
          <cell r="B300" t="str">
            <v>(3º Nível) DAMASCOS SECOS</v>
          </cell>
          <cell r="C300">
            <v>60</v>
          </cell>
          <cell r="D300">
            <v>7</v>
          </cell>
          <cell r="E300">
            <v>92439</v>
          </cell>
          <cell r="F300">
            <v>40092</v>
          </cell>
          <cell r="G300">
            <v>5068365</v>
          </cell>
          <cell r="H300">
            <v>1458514</v>
          </cell>
          <cell r="I300">
            <v>3542861</v>
          </cell>
          <cell r="J300">
            <v>1202287</v>
          </cell>
        </row>
        <row r="301">
          <cell r="A301" t="str">
            <v>DEMAIS  PRODUTOS LÁCTEOS</v>
          </cell>
          <cell r="B301" t="str">
            <v>(3º Nível) DEMAIS  PRODUTOS LÁCTEOS</v>
          </cell>
          <cell r="C301">
            <v>1677450</v>
          </cell>
          <cell r="D301">
            <v>618506</v>
          </cell>
          <cell r="E301">
            <v>185912</v>
          </cell>
          <cell r="F301">
            <v>174889</v>
          </cell>
          <cell r="G301">
            <v>2197125</v>
          </cell>
          <cell r="H301">
            <v>506850</v>
          </cell>
          <cell r="I301">
            <v>10192016</v>
          </cell>
          <cell r="J301">
            <v>2615480</v>
          </cell>
        </row>
        <row r="302">
          <cell r="A302" t="str">
            <v>DEMAIS AÇÚCARES</v>
          </cell>
          <cell r="B302" t="str">
            <v>(3º Nível) DEMAIS AÇÚCARES</v>
          </cell>
          <cell r="C302">
            <v>8030692</v>
          </cell>
          <cell r="D302">
            <v>20496032</v>
          </cell>
          <cell r="E302">
            <v>4914088</v>
          </cell>
          <cell r="F302">
            <v>8347314</v>
          </cell>
          <cell r="G302">
            <v>18579364</v>
          </cell>
          <cell r="H302">
            <v>13503053</v>
          </cell>
          <cell r="I302">
            <v>17471370</v>
          </cell>
          <cell r="J302">
            <v>14505852</v>
          </cell>
        </row>
        <row r="303">
          <cell r="A303" t="str">
            <v>DEMAIS ÁLCOOIS</v>
          </cell>
          <cell r="B303" t="str">
            <v>(3º Nível) DEMAIS ÁLCOOIS</v>
          </cell>
          <cell r="C303">
            <v>3526425</v>
          </cell>
          <cell r="D303">
            <v>1431654</v>
          </cell>
          <cell r="E303">
            <v>2800916</v>
          </cell>
          <cell r="F303">
            <v>1182859</v>
          </cell>
          <cell r="G303">
            <v>5246573</v>
          </cell>
          <cell r="H303">
            <v>4279496</v>
          </cell>
          <cell r="I303">
            <v>4883619</v>
          </cell>
          <cell r="J303">
            <v>3877026</v>
          </cell>
        </row>
        <row r="304">
          <cell r="A304" t="str">
            <v>DEMAIS CARNES E MIUDEZAS</v>
          </cell>
          <cell r="B304" t="str">
            <v>(3º Nível) DEMAIS CARNES E MIUDEZAS</v>
          </cell>
          <cell r="C304">
            <v>116761955</v>
          </cell>
          <cell r="D304">
            <v>44307360</v>
          </cell>
          <cell r="E304">
            <v>110725698</v>
          </cell>
          <cell r="F304">
            <v>44286578</v>
          </cell>
          <cell r="G304">
            <v>23722</v>
          </cell>
          <cell r="H304">
            <v>22644</v>
          </cell>
          <cell r="I304">
            <v>0</v>
          </cell>
          <cell r="J304">
            <v>0</v>
          </cell>
        </row>
        <row r="305">
          <cell r="A305" t="str">
            <v>DEMAIS CEREAIS</v>
          </cell>
          <cell r="B305" t="str">
            <v>(3º Nível) DEMAIS CEREAIS</v>
          </cell>
          <cell r="C305">
            <v>8627</v>
          </cell>
          <cell r="D305">
            <v>3014</v>
          </cell>
          <cell r="E305">
            <v>13570</v>
          </cell>
          <cell r="F305">
            <v>8542</v>
          </cell>
          <cell r="G305">
            <v>1374489</v>
          </cell>
          <cell r="H305">
            <v>681841</v>
          </cell>
          <cell r="I305">
            <v>2399365</v>
          </cell>
          <cell r="J305">
            <v>861641</v>
          </cell>
        </row>
        <row r="306">
          <cell r="A306" t="str">
            <v>DEMAIS CRUSTÁCEOS E MOLUSCOS</v>
          </cell>
          <cell r="B306" t="str">
            <v>(3º Nível) DEMAIS CRUSTÁCEOS E MOLUSCOS</v>
          </cell>
          <cell r="C306">
            <v>180772</v>
          </cell>
          <cell r="D306">
            <v>5283</v>
          </cell>
          <cell r="E306">
            <v>186435</v>
          </cell>
          <cell r="F306">
            <v>23096</v>
          </cell>
          <cell r="G306">
            <v>17903122</v>
          </cell>
          <cell r="H306">
            <v>4600160</v>
          </cell>
          <cell r="I306">
            <v>13006425</v>
          </cell>
          <cell r="J306">
            <v>3436439</v>
          </cell>
        </row>
        <row r="307">
          <cell r="A307" t="str">
            <v>DEMAIS ESPECIARIAS</v>
          </cell>
          <cell r="B307" t="str">
            <v>(3º Nível) DEMAIS ESPECIARIAS</v>
          </cell>
          <cell r="C307">
            <v>1400231</v>
          </cell>
          <cell r="D307">
            <v>152545</v>
          </cell>
          <cell r="E307">
            <v>1215344</v>
          </cell>
          <cell r="F307">
            <v>141916</v>
          </cell>
          <cell r="G307">
            <v>3719903</v>
          </cell>
          <cell r="H307">
            <v>1664704</v>
          </cell>
          <cell r="I307">
            <v>2892820</v>
          </cell>
          <cell r="J307">
            <v>1592848</v>
          </cell>
        </row>
        <row r="308">
          <cell r="A308" t="str">
            <v>DEMAIS FIBRAS E PRODUTOS TÊXTEIS</v>
          </cell>
          <cell r="B308" t="str">
            <v>(3º Nível) DEMAIS FIBRAS E PRODUTOS TÊXTEIS</v>
          </cell>
          <cell r="C308">
            <v>19850295</v>
          </cell>
          <cell r="D308">
            <v>11822739</v>
          </cell>
          <cell r="E308">
            <v>27861364</v>
          </cell>
          <cell r="F308">
            <v>20264331</v>
          </cell>
          <cell r="G308">
            <v>6252271</v>
          </cell>
          <cell r="H308">
            <v>4883981</v>
          </cell>
          <cell r="I308">
            <v>7119228</v>
          </cell>
          <cell r="J308">
            <v>5717167</v>
          </cell>
        </row>
        <row r="309">
          <cell r="A309" t="str">
            <v>DEMAIS GORDURAS LÁCTEAS</v>
          </cell>
          <cell r="B309" t="str">
            <v>(3º Nível) DEMAIS GORDURAS LÁCTEAS</v>
          </cell>
          <cell r="C309">
            <v>21069</v>
          </cell>
          <cell r="D309">
            <v>2742</v>
          </cell>
          <cell r="E309">
            <v>1287</v>
          </cell>
          <cell r="F309">
            <v>228</v>
          </cell>
          <cell r="G309">
            <v>5465702</v>
          </cell>
          <cell r="H309">
            <v>829400</v>
          </cell>
          <cell r="I309">
            <v>6930429</v>
          </cell>
          <cell r="J309">
            <v>1226240</v>
          </cell>
        </row>
        <row r="310">
          <cell r="A310" t="str">
            <v>DEMAIS MADEIRAS E MANUFATURAS DE MADEIRAS</v>
          </cell>
          <cell r="B310" t="str">
            <v>(3º Nível) DEMAIS MADEIRAS E MANUFATURAS DE MADEIRAS</v>
          </cell>
          <cell r="C310">
            <v>72474471</v>
          </cell>
          <cell r="D310">
            <v>145033742</v>
          </cell>
          <cell r="E310">
            <v>72092290</v>
          </cell>
          <cell r="F310">
            <v>142147687</v>
          </cell>
          <cell r="G310">
            <v>23467551</v>
          </cell>
          <cell r="H310">
            <v>18032444</v>
          </cell>
          <cell r="I310">
            <v>27044567</v>
          </cell>
          <cell r="J310">
            <v>26537478</v>
          </cell>
        </row>
        <row r="311">
          <cell r="A311" t="str">
            <v>DEMAIS NOZES E CASTANHAS</v>
          </cell>
          <cell r="B311" t="str">
            <v>(3º Nível) DEMAIS NOZES E CASTANHAS</v>
          </cell>
          <cell r="C311">
            <v>2204863</v>
          </cell>
          <cell r="D311">
            <v>389718</v>
          </cell>
          <cell r="E311">
            <v>1602288</v>
          </cell>
          <cell r="F311">
            <v>242485</v>
          </cell>
          <cell r="G311">
            <v>2342907</v>
          </cell>
          <cell r="H311">
            <v>247762</v>
          </cell>
          <cell r="I311">
            <v>1065017</v>
          </cell>
          <cell r="J311">
            <v>109960</v>
          </cell>
        </row>
        <row r="312">
          <cell r="A312" t="str">
            <v>DEMAIS OLEOS DE SOJA</v>
          </cell>
          <cell r="B312" t="str">
            <v>(3º Nível) DEMAIS OLEOS DE SOJA</v>
          </cell>
          <cell r="C312">
            <v>1591</v>
          </cell>
          <cell r="D312">
            <v>658</v>
          </cell>
          <cell r="E312">
            <v>2150</v>
          </cell>
          <cell r="F312">
            <v>533</v>
          </cell>
          <cell r="G312">
            <v>108585</v>
          </cell>
          <cell r="H312">
            <v>17640</v>
          </cell>
          <cell r="I312">
            <v>37840</v>
          </cell>
          <cell r="J312">
            <v>8824</v>
          </cell>
        </row>
        <row r="313">
          <cell r="A313" t="str">
            <v>DEMAIS OLEOS ESSENCIAIS</v>
          </cell>
          <cell r="B313" t="str">
            <v>(3º Nível) DEMAIS OLEOS ESSENCIAIS</v>
          </cell>
          <cell r="C313">
            <v>96171032</v>
          </cell>
          <cell r="D313">
            <v>13917540</v>
          </cell>
          <cell r="E313">
            <v>64781568</v>
          </cell>
          <cell r="F313">
            <v>12436624</v>
          </cell>
          <cell r="G313">
            <v>33572740</v>
          </cell>
          <cell r="H313">
            <v>883680</v>
          </cell>
          <cell r="I313">
            <v>29066218</v>
          </cell>
          <cell r="J313">
            <v>760987</v>
          </cell>
        </row>
        <row r="314">
          <cell r="A314" t="str">
            <v>DEMAIS OLEOS VEGETAIS</v>
          </cell>
          <cell r="B314" t="str">
            <v>(3º Nível) DEMAIS OLEOS VEGETAIS</v>
          </cell>
          <cell r="C314">
            <v>68328122</v>
          </cell>
          <cell r="D314">
            <v>126488763</v>
          </cell>
          <cell r="E314">
            <v>41768236</v>
          </cell>
          <cell r="F314">
            <v>129969540</v>
          </cell>
          <cell r="G314">
            <v>65145705</v>
          </cell>
          <cell r="H314">
            <v>28823967</v>
          </cell>
          <cell r="I314">
            <v>62757666</v>
          </cell>
          <cell r="J314">
            <v>28421219</v>
          </cell>
        </row>
        <row r="315">
          <cell r="A315" t="str">
            <v>DEMAIS PEIXES</v>
          </cell>
          <cell r="B315" t="str">
            <v>(3º Nível) DEMAIS PEIXES</v>
          </cell>
          <cell r="C315">
            <v>236531</v>
          </cell>
          <cell r="D315">
            <v>24512</v>
          </cell>
          <cell r="E315">
            <v>143465</v>
          </cell>
          <cell r="F315">
            <v>23670</v>
          </cell>
          <cell r="G315">
            <v>2656125</v>
          </cell>
          <cell r="H315">
            <v>385112</v>
          </cell>
          <cell r="I315">
            <v>1908680</v>
          </cell>
          <cell r="J315">
            <v>248280</v>
          </cell>
        </row>
        <row r="316">
          <cell r="A316" t="str">
            <v>DEMAIS PREPARAÇÕES DE CARNES</v>
          </cell>
          <cell r="B316" t="str">
            <v>(3º Nível) DEMAIS PREPARAÇÕES DE CARNES</v>
          </cell>
          <cell r="C316">
            <v>36280546</v>
          </cell>
          <cell r="D316">
            <v>34257407</v>
          </cell>
          <cell r="E316">
            <v>42699709</v>
          </cell>
          <cell r="F316">
            <v>38103480</v>
          </cell>
          <cell r="G316">
            <v>1434451</v>
          </cell>
          <cell r="H316">
            <v>191129</v>
          </cell>
          <cell r="I316">
            <v>1259035</v>
          </cell>
          <cell r="J316">
            <v>181920</v>
          </cell>
        </row>
        <row r="317">
          <cell r="A317" t="str">
            <v>DEMAIS PRODUTOS DA INDÚSTRIA QUÍMICA , DE ORIGEM VEGETAL</v>
          </cell>
          <cell r="B317" t="str">
            <v>(3º Nível) DEMAIS PRODUTOS DA INDÚSTRIA QUÍMICA , DE ORIGEM VEGETAL</v>
          </cell>
          <cell r="C317">
            <v>146533</v>
          </cell>
          <cell r="D317">
            <v>66643</v>
          </cell>
          <cell r="E317">
            <v>206250</v>
          </cell>
          <cell r="F317">
            <v>47121</v>
          </cell>
          <cell r="G317">
            <v>2553925</v>
          </cell>
          <cell r="H317">
            <v>910030</v>
          </cell>
          <cell r="I317">
            <v>2761883</v>
          </cell>
          <cell r="J317">
            <v>1420372</v>
          </cell>
        </row>
        <row r="318">
          <cell r="A318" t="str">
            <v>DEMAIS PRODUTOS DE COURO</v>
          </cell>
          <cell r="B318" t="str">
            <v>(3º Nível) DEMAIS PRODUTOS DE COURO</v>
          </cell>
          <cell r="C318">
            <v>9490365</v>
          </cell>
          <cell r="D318">
            <v>826851</v>
          </cell>
          <cell r="E318">
            <v>6735351</v>
          </cell>
          <cell r="F318">
            <v>347460</v>
          </cell>
          <cell r="G318">
            <v>21608082</v>
          </cell>
          <cell r="H318">
            <v>352848</v>
          </cell>
          <cell r="I318">
            <v>26086622</v>
          </cell>
          <cell r="J318">
            <v>343368</v>
          </cell>
        </row>
        <row r="319">
          <cell r="A319" t="str">
            <v>DEMAIS PRODUTOS E SUBPRODUTOS DA INDÚSTRIA DE MOAGEM</v>
          </cell>
          <cell r="B319" t="str">
            <v>(3º Nível) DEMAIS PRODUTOS E SUBPRODUTOS DA INDÚSTRIA DE MOAGEM</v>
          </cell>
          <cell r="C319">
            <v>2725576</v>
          </cell>
          <cell r="D319">
            <v>6113896</v>
          </cell>
          <cell r="E319">
            <v>2555458</v>
          </cell>
          <cell r="F319">
            <v>6364989</v>
          </cell>
          <cell r="G319">
            <v>1197793</v>
          </cell>
          <cell r="H319">
            <v>809486</v>
          </cell>
          <cell r="I319">
            <v>1259161</v>
          </cell>
          <cell r="J319">
            <v>508751</v>
          </cell>
        </row>
        <row r="320">
          <cell r="A320" t="str">
            <v>DEMAIS PRODUTOS HORTÍCOLAS CONGELADOS</v>
          </cell>
          <cell r="B320" t="str">
            <v>(3º Nível) DEMAIS PRODUTOS HORTÍCOLAS CONGELADOS</v>
          </cell>
          <cell r="C320">
            <v>29231</v>
          </cell>
          <cell r="D320">
            <v>16171</v>
          </cell>
          <cell r="E320">
            <v>143687</v>
          </cell>
          <cell r="F320">
            <v>99474</v>
          </cell>
          <cell r="G320">
            <v>5354684</v>
          </cell>
          <cell r="H320">
            <v>4711684</v>
          </cell>
          <cell r="I320">
            <v>5131348</v>
          </cell>
          <cell r="J320">
            <v>4453192</v>
          </cell>
        </row>
        <row r="321">
          <cell r="A321" t="str">
            <v>DEMAIS PRODUTOS HORTÍCOLAS, LEGUMINOSAS, RAÍZES E TUBÉRCULOS</v>
          </cell>
          <cell r="B321" t="str">
            <v>(3º Nível) DEMAIS PRODUTOS HORTÍCOLAS, LEGUMINOSAS, RAÍZES E TUBÉRCULOS</v>
          </cell>
          <cell r="C321">
            <v>0</v>
          </cell>
          <cell r="D321">
            <v>0</v>
          </cell>
          <cell r="E321">
            <v>1121</v>
          </cell>
          <cell r="F321">
            <v>1275</v>
          </cell>
        </row>
        <row r="322">
          <cell r="A322" t="str">
            <v>DEMAIS PRODUTOS HORTÍCOLAS, LEGUMINOSAS, RAÍZES E TUBÉRCULOS FRESCOS</v>
          </cell>
          <cell r="B322" t="str">
            <v>(3º Nível) DEMAIS PRODUTOS HORTÍCOLAS, LEGUMINOSAS, RAÍZES E TUBÉRCULOS FRESCOS</v>
          </cell>
          <cell r="C322">
            <v>1941930</v>
          </cell>
          <cell r="D322">
            <v>3803174</v>
          </cell>
          <cell r="E322">
            <v>2574892</v>
          </cell>
          <cell r="F322">
            <v>4872033</v>
          </cell>
          <cell r="G322">
            <v>150798</v>
          </cell>
          <cell r="H322">
            <v>286930</v>
          </cell>
          <cell r="I322">
            <v>109471</v>
          </cell>
          <cell r="J322">
            <v>611275</v>
          </cell>
        </row>
        <row r="323">
          <cell r="A323" t="str">
            <v>DEMAIS PRODUTOS HORTÍCOLAS, LEGUMINOSAS, RAÍZES E TUBÉRCULOS PREPARADOS OU CONSERVADOS</v>
          </cell>
          <cell r="B323" t="str">
            <v>(3º Nível) DEMAIS PRODUTOS HORTÍCOLAS, LEGUMINOSAS, RAÍZES E TUBÉRCULOS PREPARADOS OU CONSERVADOS</v>
          </cell>
          <cell r="C323">
            <v>8080362</v>
          </cell>
          <cell r="D323">
            <v>7761259</v>
          </cell>
          <cell r="E323">
            <v>6733930</v>
          </cell>
          <cell r="F323">
            <v>5967063</v>
          </cell>
          <cell r="G323">
            <v>10804520</v>
          </cell>
          <cell r="H323">
            <v>10010452</v>
          </cell>
          <cell r="I323">
            <v>13019630</v>
          </cell>
          <cell r="J323">
            <v>17314479</v>
          </cell>
        </row>
        <row r="324">
          <cell r="A324" t="str">
            <v>DEMAIS PRODUTOS HORTÍCOLAS, LEGUMINOSAS, RAÍZES E TUBÉRCULOS SECOS</v>
          </cell>
          <cell r="B324" t="str">
            <v>(3º Nível) DEMAIS PRODUTOS HORTÍCOLAS, LEGUMINOSAS, RAÍZES E TUBÉRCULOS SECOS</v>
          </cell>
          <cell r="C324">
            <v>9902</v>
          </cell>
          <cell r="D324">
            <v>948</v>
          </cell>
          <cell r="E324">
            <v>37158</v>
          </cell>
          <cell r="F324">
            <v>18514</v>
          </cell>
          <cell r="G324">
            <v>9916243</v>
          </cell>
          <cell r="H324">
            <v>3789413</v>
          </cell>
          <cell r="I324">
            <v>10182512</v>
          </cell>
          <cell r="J324">
            <v>5109421</v>
          </cell>
        </row>
        <row r="325">
          <cell r="A325" t="str">
            <v>DEMAIS SEMENTES</v>
          </cell>
          <cell r="B325" t="str">
            <v>(3º Nível) DEMAIS SEMENTES</v>
          </cell>
          <cell r="C325">
            <v>29912097</v>
          </cell>
          <cell r="D325">
            <v>4546343</v>
          </cell>
          <cell r="E325">
            <v>20354746</v>
          </cell>
          <cell r="F325">
            <v>4129101</v>
          </cell>
          <cell r="G325">
            <v>14831307</v>
          </cell>
          <cell r="H325">
            <v>4961145</v>
          </cell>
          <cell r="I325">
            <v>14102559</v>
          </cell>
          <cell r="J325">
            <v>4503786</v>
          </cell>
        </row>
        <row r="326">
          <cell r="A326" t="str">
            <v>DEMAIS SUCOS DE FRUTA</v>
          </cell>
          <cell r="B326" t="str">
            <v>(3º Nível) DEMAIS SUCOS DE FRUTA</v>
          </cell>
          <cell r="C326">
            <v>53026972</v>
          </cell>
          <cell r="D326">
            <v>29606975</v>
          </cell>
          <cell r="E326">
            <v>55307826</v>
          </cell>
          <cell r="F326">
            <v>27732327</v>
          </cell>
          <cell r="G326">
            <v>5751407</v>
          </cell>
          <cell r="H326">
            <v>1723543</v>
          </cell>
          <cell r="I326">
            <v>5286008</v>
          </cell>
          <cell r="J326">
            <v>1594045</v>
          </cell>
        </row>
        <row r="327">
          <cell r="A327" t="str">
            <v>DESPERDÍCIOS DE CACAU</v>
          </cell>
          <cell r="B327" t="str">
            <v>(3º Nível) DESPERDÍCIOS DE CACAU</v>
          </cell>
          <cell r="C327">
            <v>8448</v>
          </cell>
          <cell r="D327">
            <v>16060</v>
          </cell>
          <cell r="E327">
            <v>120000</v>
          </cell>
          <cell r="F327">
            <v>9870</v>
          </cell>
          <cell r="G327">
            <v>175919</v>
          </cell>
          <cell r="H327">
            <v>812410</v>
          </cell>
          <cell r="I327">
            <v>173529</v>
          </cell>
          <cell r="J327">
            <v>993098</v>
          </cell>
        </row>
        <row r="328">
          <cell r="A328" t="str">
            <v>DESPERDÍCIOS DE COUROS/PELES</v>
          </cell>
          <cell r="B328" t="str">
            <v>(3º Nível) DESPERDÍCIOS DE COUROS/PELES</v>
          </cell>
          <cell r="C328">
            <v>88669</v>
          </cell>
          <cell r="D328">
            <v>195952</v>
          </cell>
          <cell r="E328">
            <v>124963</v>
          </cell>
          <cell r="F328">
            <v>300435</v>
          </cell>
          <cell r="G328">
            <v>29711</v>
          </cell>
          <cell r="H328">
            <v>106110</v>
          </cell>
          <cell r="I328">
            <v>27956</v>
          </cell>
          <cell r="J328">
            <v>99840</v>
          </cell>
        </row>
        <row r="329">
          <cell r="A329" t="str">
            <v>DESPERDÍCIOS DE FUMO</v>
          </cell>
          <cell r="B329" t="str">
            <v>(3º Nível) DESPERDÍCIOS DE FUMO</v>
          </cell>
          <cell r="C329">
            <v>17058772</v>
          </cell>
          <cell r="D329">
            <v>33811677</v>
          </cell>
          <cell r="E329">
            <v>21273205</v>
          </cell>
          <cell r="F329">
            <v>52091048</v>
          </cell>
          <cell r="G329">
            <v>76132</v>
          </cell>
          <cell r="H329">
            <v>296080</v>
          </cell>
          <cell r="I329">
            <v>0</v>
          </cell>
          <cell r="J329">
            <v>0</v>
          </cell>
        </row>
        <row r="330">
          <cell r="A330" t="str">
            <v>DOCE DE LEITE</v>
          </cell>
          <cell r="B330" t="str">
            <v>(3º Nível) DOCE DE LEITE</v>
          </cell>
          <cell r="C330">
            <v>260043</v>
          </cell>
          <cell r="D330">
            <v>94696</v>
          </cell>
          <cell r="E330">
            <v>197153</v>
          </cell>
          <cell r="F330">
            <v>86566</v>
          </cell>
          <cell r="G330">
            <v>934765</v>
          </cell>
          <cell r="H330">
            <v>322903</v>
          </cell>
          <cell r="I330">
            <v>1246970</v>
          </cell>
          <cell r="J330">
            <v>475025</v>
          </cell>
        </row>
        <row r="331">
          <cell r="A331" t="str">
            <v>DURIOES</v>
          </cell>
          <cell r="B331" t="str">
            <v>(3º Nível) DURIOES</v>
          </cell>
          <cell r="C331">
            <v>0</v>
          </cell>
          <cell r="D331">
            <v>0</v>
          </cell>
          <cell r="E331">
            <v>3734</v>
          </cell>
          <cell r="F331">
            <v>449</v>
          </cell>
        </row>
        <row r="332">
          <cell r="A332" t="str">
            <v>ENZIMAS E SEUS CONCENTRADOS</v>
          </cell>
          <cell r="B332" t="str">
            <v>(3º Nível) ENZIMAS E SEUS CONCENTRADOS</v>
          </cell>
          <cell r="C332">
            <v>19771050</v>
          </cell>
          <cell r="D332">
            <v>2491688</v>
          </cell>
          <cell r="E332">
            <v>18013061</v>
          </cell>
          <cell r="F332">
            <v>2481011</v>
          </cell>
          <cell r="G332">
            <v>63449661</v>
          </cell>
          <cell r="H332">
            <v>7480308</v>
          </cell>
          <cell r="I332">
            <v>58954741</v>
          </cell>
          <cell r="J332">
            <v>6820989</v>
          </cell>
        </row>
        <row r="333">
          <cell r="A333" t="str">
            <v>ERVILHAS</v>
          </cell>
          <cell r="B333" t="str">
            <v>(3º Nível) ERVILHAS</v>
          </cell>
          <cell r="C333">
            <v>0</v>
          </cell>
          <cell r="D333">
            <v>0</v>
          </cell>
          <cell r="E333">
            <v>7228</v>
          </cell>
          <cell r="F333">
            <v>2588</v>
          </cell>
        </row>
        <row r="334">
          <cell r="A334" t="str">
            <v>ERVILHAS CONGELADAS</v>
          </cell>
          <cell r="B334" t="str">
            <v>(3º Nível) ERVILHAS CONGELADAS</v>
          </cell>
          <cell r="C334">
            <v>0</v>
          </cell>
          <cell r="D334">
            <v>0</v>
          </cell>
          <cell r="E334">
            <v>13307</v>
          </cell>
          <cell r="F334">
            <v>7019</v>
          </cell>
          <cell r="G334">
            <v>3798209</v>
          </cell>
          <cell r="H334">
            <v>3630585</v>
          </cell>
          <cell r="I334">
            <v>3488273</v>
          </cell>
          <cell r="J334">
            <v>3473595</v>
          </cell>
        </row>
        <row r="335">
          <cell r="A335" t="str">
            <v>ERVILHAS PREPARADAS OU CONSERVADAS</v>
          </cell>
          <cell r="B335" t="str">
            <v>(3º Nível) ERVILHAS PREPARADAS OU CONSERVADAS</v>
          </cell>
          <cell r="C335">
            <v>1824741</v>
          </cell>
          <cell r="D335">
            <v>2263074</v>
          </cell>
          <cell r="E335">
            <v>1642913</v>
          </cell>
          <cell r="F335">
            <v>2389518</v>
          </cell>
          <cell r="G335">
            <v>59492</v>
          </cell>
          <cell r="H335">
            <v>41820</v>
          </cell>
          <cell r="I335">
            <v>56715</v>
          </cell>
          <cell r="J335">
            <v>37813</v>
          </cell>
        </row>
        <row r="336">
          <cell r="A336" t="str">
            <v>ERVILHAS SECAS</v>
          </cell>
          <cell r="B336" t="str">
            <v>(3º Nível) ERVILHAS SECAS</v>
          </cell>
          <cell r="C336">
            <v>273900</v>
          </cell>
          <cell r="D336">
            <v>300122</v>
          </cell>
          <cell r="E336">
            <v>6724</v>
          </cell>
          <cell r="F336">
            <v>1491</v>
          </cell>
          <cell r="G336">
            <v>5139864</v>
          </cell>
          <cell r="H336">
            <v>14048706</v>
          </cell>
          <cell r="I336">
            <v>5577600</v>
          </cell>
          <cell r="J336">
            <v>12575789</v>
          </cell>
        </row>
        <row r="337">
          <cell r="A337" t="str">
            <v>ESPINAFRES CONGELADOS</v>
          </cell>
          <cell r="B337" t="str">
            <v>(3º Nível) ESPINAFRES CONGELADOS</v>
          </cell>
          <cell r="C337">
            <v>0</v>
          </cell>
          <cell r="D337">
            <v>0</v>
          </cell>
          <cell r="E337">
            <v>20921</v>
          </cell>
          <cell r="F337">
            <v>9708</v>
          </cell>
          <cell r="G337">
            <v>389836</v>
          </cell>
          <cell r="H337">
            <v>421410</v>
          </cell>
          <cell r="I337">
            <v>462188</v>
          </cell>
          <cell r="J337">
            <v>523072</v>
          </cell>
        </row>
        <row r="338">
          <cell r="A338" t="str">
            <v>ESSÊNCIAS DERIVADAS DE MADEIRA</v>
          </cell>
          <cell r="B338" t="str">
            <v>(3º Nível) ESSÊNCIAS DERIVADAS DE MADEIRA</v>
          </cell>
          <cell r="C338">
            <v>23323883</v>
          </cell>
          <cell r="D338">
            <v>8702271</v>
          </cell>
          <cell r="E338">
            <v>53723620</v>
          </cell>
          <cell r="F338">
            <v>12726789</v>
          </cell>
          <cell r="G338">
            <v>315933</v>
          </cell>
          <cell r="H338">
            <v>93161</v>
          </cell>
          <cell r="I338">
            <v>718547</v>
          </cell>
          <cell r="J338">
            <v>153859</v>
          </cell>
        </row>
        <row r="339">
          <cell r="A339" t="str">
            <v>EXTRATO DE MALTE</v>
          </cell>
          <cell r="B339" t="str">
            <v>(3º Nível) EXTRATO DE MALTE</v>
          </cell>
          <cell r="C339">
            <v>599762</v>
          </cell>
          <cell r="D339">
            <v>350788</v>
          </cell>
          <cell r="E339">
            <v>542814</v>
          </cell>
          <cell r="F339">
            <v>313276</v>
          </cell>
          <cell r="G339">
            <v>425545</v>
          </cell>
          <cell r="H339">
            <v>147436</v>
          </cell>
          <cell r="I339">
            <v>395738</v>
          </cell>
          <cell r="J339">
            <v>161441</v>
          </cell>
        </row>
        <row r="340">
          <cell r="A340" t="str">
            <v>EXTRATOS TANANTES DE ORIGEM VEGETAL, TANINOS E SEUS DERIVADOS</v>
          </cell>
          <cell r="B340" t="str">
            <v>(3º Nível) EXTRATOS TANANTES DE ORIGEM VEGETAL, TANINOS E SEUS DERIVADOS</v>
          </cell>
          <cell r="C340">
            <v>21434061</v>
          </cell>
          <cell r="D340">
            <v>12407546</v>
          </cell>
          <cell r="E340">
            <v>20823629</v>
          </cell>
          <cell r="F340">
            <v>12231798</v>
          </cell>
          <cell r="G340">
            <v>2127800</v>
          </cell>
          <cell r="H340">
            <v>899020</v>
          </cell>
          <cell r="I340">
            <v>2706521</v>
          </cell>
          <cell r="J340">
            <v>1239249</v>
          </cell>
        </row>
        <row r="341">
          <cell r="A341" t="str">
            <v>EXTRATOS, ESSÊNCIAS E CONCENTRADOS DE CAFÉ</v>
          </cell>
          <cell r="B341" t="str">
            <v>(3º Nível) EXTRATOS, ESSÊNCIAS E CONCENTRADOS DE CAFÉ</v>
          </cell>
          <cell r="C341">
            <v>27578812</v>
          </cell>
          <cell r="D341">
            <v>5274937</v>
          </cell>
          <cell r="E341">
            <v>17379290</v>
          </cell>
          <cell r="F341">
            <v>3638302</v>
          </cell>
          <cell r="G341">
            <v>2614987</v>
          </cell>
          <cell r="H341">
            <v>284805</v>
          </cell>
          <cell r="I341">
            <v>1722635</v>
          </cell>
          <cell r="J341">
            <v>163828</v>
          </cell>
        </row>
        <row r="342">
          <cell r="A342" t="str">
            <v>EXTRATOS, ESSÊNCIAS E PREPARAÇÕES DE CHÁS E MATE</v>
          </cell>
          <cell r="B342" t="str">
            <v>(3º Nível) EXTRATOS, ESSÊNCIAS E PREPARAÇÕES DE CHÁS E MATE</v>
          </cell>
          <cell r="C342">
            <v>114486</v>
          </cell>
          <cell r="D342">
            <v>20048</v>
          </cell>
          <cell r="E342">
            <v>504760</v>
          </cell>
          <cell r="F342">
            <v>36329</v>
          </cell>
          <cell r="G342">
            <v>4662558</v>
          </cell>
          <cell r="H342">
            <v>288115</v>
          </cell>
          <cell r="I342">
            <v>1912729</v>
          </cell>
          <cell r="J342">
            <v>153386</v>
          </cell>
        </row>
        <row r="343">
          <cell r="A343" t="str">
            <v>FARELO DE SOJA</v>
          </cell>
          <cell r="B343" t="str">
            <v>(3º Nível) FARELO DE SOJA</v>
          </cell>
          <cell r="C343">
            <v>2708198186</v>
          </cell>
          <cell r="D343">
            <v>7011319378</v>
          </cell>
          <cell r="E343">
            <v>2404221088</v>
          </cell>
          <cell r="F343">
            <v>6647099989</v>
          </cell>
          <cell r="G343">
            <v>214044</v>
          </cell>
          <cell r="H343">
            <v>114822</v>
          </cell>
          <cell r="I343">
            <v>568376</v>
          </cell>
          <cell r="J343">
            <v>1094844</v>
          </cell>
        </row>
        <row r="344">
          <cell r="A344" t="str">
            <v>FARELO, SÊMEAS E OUTROS RESÍDUOS  DE TRIGO</v>
          </cell>
          <cell r="B344" t="str">
            <v>(3º Nível) FARELO, SÊMEAS E OUTROS RESÍDUOS  DE TRIGO</v>
          </cell>
          <cell r="C344">
            <v>47</v>
          </cell>
          <cell r="D344">
            <v>45</v>
          </cell>
          <cell r="E344">
            <v>3934</v>
          </cell>
          <cell r="F344">
            <v>10815</v>
          </cell>
          <cell r="G344">
            <v>143148</v>
          </cell>
          <cell r="H344">
            <v>77729</v>
          </cell>
          <cell r="I344">
            <v>121790</v>
          </cell>
          <cell r="J344">
            <v>156011</v>
          </cell>
        </row>
        <row r="345">
          <cell r="A345" t="str">
            <v>FARELOS DE OLEAGINOSAS</v>
          </cell>
          <cell r="B345" t="str">
            <v>(3º Nível) FARELOS DE OLEAGINOSAS</v>
          </cell>
          <cell r="C345">
            <v>784747</v>
          </cell>
          <cell r="D345">
            <v>1941352</v>
          </cell>
          <cell r="E345">
            <v>1111806</v>
          </cell>
          <cell r="F345">
            <v>1207137</v>
          </cell>
          <cell r="G345">
            <v>338859</v>
          </cell>
          <cell r="H345">
            <v>124795</v>
          </cell>
          <cell r="I345">
            <v>348702</v>
          </cell>
          <cell r="J345">
            <v>187005</v>
          </cell>
        </row>
        <row r="346">
          <cell r="A346" t="str">
            <v>FARINHA DE BATATA</v>
          </cell>
          <cell r="B346" t="str">
            <v>(3º Nível) FARINHA DE BATATA</v>
          </cell>
          <cell r="C346">
            <v>3541</v>
          </cell>
          <cell r="D346">
            <v>1037</v>
          </cell>
          <cell r="E346">
            <v>68573</v>
          </cell>
          <cell r="F346">
            <v>46445</v>
          </cell>
          <cell r="G346">
            <v>3945826</v>
          </cell>
          <cell r="H346">
            <v>3010904</v>
          </cell>
          <cell r="I346">
            <v>4445562</v>
          </cell>
          <cell r="J346">
            <v>2931248</v>
          </cell>
        </row>
        <row r="347">
          <cell r="A347" t="str">
            <v>FARINHA DE MILHO</v>
          </cell>
          <cell r="B347" t="str">
            <v>(3º Nível) FARINHA DE MILHO</v>
          </cell>
          <cell r="C347">
            <v>14191207</v>
          </cell>
          <cell r="D347">
            <v>44697242</v>
          </cell>
          <cell r="E347">
            <v>12039343</v>
          </cell>
          <cell r="F347">
            <v>41381216</v>
          </cell>
          <cell r="G347">
            <v>83227</v>
          </cell>
          <cell r="H347">
            <v>74368</v>
          </cell>
          <cell r="I347">
            <v>61218</v>
          </cell>
          <cell r="J347">
            <v>54565</v>
          </cell>
        </row>
        <row r="348">
          <cell r="A348" t="str">
            <v>FARINHA DE TRIGO</v>
          </cell>
          <cell r="B348" t="str">
            <v>(3º Nível) FARINHA DE TRIGO</v>
          </cell>
          <cell r="C348">
            <v>3947079</v>
          </cell>
          <cell r="D348">
            <v>6608351</v>
          </cell>
          <cell r="E348">
            <v>2021812</v>
          </cell>
          <cell r="F348">
            <v>2925919</v>
          </cell>
          <cell r="G348">
            <v>48844011</v>
          </cell>
          <cell r="H348">
            <v>165369267</v>
          </cell>
          <cell r="I348">
            <v>55166086</v>
          </cell>
          <cell r="J348">
            <v>159633772</v>
          </cell>
        </row>
        <row r="349">
          <cell r="A349" t="str">
            <v>FARINHAS DE CARNE, EXTRATOS E MIUDEZAS</v>
          </cell>
          <cell r="B349" t="str">
            <v>(3º Nível) FARINHAS DE CARNE, EXTRATOS E MIUDEZAS</v>
          </cell>
          <cell r="C349">
            <v>48963492</v>
          </cell>
          <cell r="D349">
            <v>80225793</v>
          </cell>
          <cell r="E349">
            <v>54087317</v>
          </cell>
          <cell r="F349">
            <v>82083860</v>
          </cell>
          <cell r="G349">
            <v>3164037</v>
          </cell>
          <cell r="H349">
            <v>1621310</v>
          </cell>
          <cell r="I349">
            <v>2850865</v>
          </cell>
          <cell r="J349">
            <v>1514556</v>
          </cell>
        </row>
        <row r="350">
          <cell r="A350" t="str">
            <v>FÉCULA DE BATATA</v>
          </cell>
          <cell r="B350" t="str">
            <v>(3º Nível) FÉCULA DE BATATA</v>
          </cell>
          <cell r="C350">
            <v>2353</v>
          </cell>
          <cell r="D350">
            <v>370</v>
          </cell>
          <cell r="E350">
            <v>8877</v>
          </cell>
          <cell r="F350">
            <v>992</v>
          </cell>
          <cell r="G350">
            <v>581052</v>
          </cell>
          <cell r="H350">
            <v>734875</v>
          </cell>
          <cell r="I350">
            <v>857125</v>
          </cell>
          <cell r="J350">
            <v>908663</v>
          </cell>
        </row>
        <row r="351">
          <cell r="A351" t="str">
            <v>FÉCULA DE MANDIOCA</v>
          </cell>
          <cell r="B351" t="str">
            <v>(3º Nível) FÉCULA DE MANDIOCA</v>
          </cell>
          <cell r="C351">
            <v>1598424</v>
          </cell>
          <cell r="D351">
            <v>1309449</v>
          </cell>
          <cell r="E351">
            <v>2377855</v>
          </cell>
          <cell r="F351">
            <v>2723929</v>
          </cell>
          <cell r="G351">
            <v>4216059</v>
          </cell>
          <cell r="H351">
            <v>9067982</v>
          </cell>
          <cell r="I351">
            <v>155142</v>
          </cell>
          <cell r="J351">
            <v>347571</v>
          </cell>
        </row>
        <row r="352">
          <cell r="A352" t="str">
            <v>FEIJÃO</v>
          </cell>
          <cell r="B352" t="str">
            <v>(3º Nível) FEIJÃO</v>
          </cell>
          <cell r="C352">
            <v>0</v>
          </cell>
          <cell r="D352">
            <v>0</v>
          </cell>
          <cell r="E352">
            <v>6255</v>
          </cell>
          <cell r="F352">
            <v>2806</v>
          </cell>
        </row>
        <row r="353">
          <cell r="A353" t="str">
            <v>FEIJÕES PREPARADOS OU CONSERVADOS</v>
          </cell>
          <cell r="B353" t="str">
            <v>(3º Nível) FEIJÕES PREPARADOS OU CONSERVADOS</v>
          </cell>
          <cell r="C353">
            <v>36106</v>
          </cell>
          <cell r="D353">
            <v>29196</v>
          </cell>
          <cell r="E353">
            <v>516323</v>
          </cell>
          <cell r="F353">
            <v>515851</v>
          </cell>
          <cell r="G353">
            <v>59403</v>
          </cell>
          <cell r="H353">
            <v>32958</v>
          </cell>
          <cell r="I353">
            <v>64799</v>
          </cell>
          <cell r="J353">
            <v>36064</v>
          </cell>
        </row>
        <row r="354">
          <cell r="A354" t="str">
            <v>FEIJÕES SECOS</v>
          </cell>
          <cell r="B354" t="str">
            <v>(3º Nível) FEIJÕES SECOS</v>
          </cell>
          <cell r="C354">
            <v>15678547</v>
          </cell>
          <cell r="D354">
            <v>28122104</v>
          </cell>
          <cell r="E354">
            <v>16850486</v>
          </cell>
          <cell r="F354">
            <v>35236685</v>
          </cell>
          <cell r="G354">
            <v>14126601</v>
          </cell>
          <cell r="H354">
            <v>21000515</v>
          </cell>
          <cell r="I354">
            <v>39637575</v>
          </cell>
          <cell r="J354">
            <v>52797497</v>
          </cell>
        </row>
        <row r="355">
          <cell r="A355" t="str">
            <v>FIAPOS E DESPERDÍCIOS DE ALGODÃO</v>
          </cell>
          <cell r="B355" t="str">
            <v>(3º Nível) FIAPOS E DESPERDÍCIOS DE ALGODÃO</v>
          </cell>
          <cell r="C355">
            <v>1777822</v>
          </cell>
          <cell r="D355">
            <v>2492063</v>
          </cell>
          <cell r="E355">
            <v>154952</v>
          </cell>
          <cell r="F355">
            <v>213917</v>
          </cell>
          <cell r="G355">
            <v>1451793</v>
          </cell>
          <cell r="H355">
            <v>3485947</v>
          </cell>
          <cell r="I355">
            <v>1450124</v>
          </cell>
          <cell r="J355">
            <v>3083091</v>
          </cell>
        </row>
        <row r="356">
          <cell r="A356" t="str">
            <v>FIAPOS E DESPERDÍCIOS DE LÃ OU PELOS FINOS</v>
          </cell>
          <cell r="B356" t="str">
            <v>(3º Nível) FIAPOS E DESPERDÍCIOS DE LÃ OU PELOS FINOS</v>
          </cell>
          <cell r="C356">
            <v>96508</v>
          </cell>
          <cell r="D356">
            <v>36467</v>
          </cell>
          <cell r="E356">
            <v>49003</v>
          </cell>
          <cell r="F356">
            <v>25800</v>
          </cell>
          <cell r="G356">
            <v>199356</v>
          </cell>
          <cell r="H356">
            <v>54329</v>
          </cell>
          <cell r="I356">
            <v>344143</v>
          </cell>
          <cell r="J356">
            <v>99931</v>
          </cell>
        </row>
        <row r="357">
          <cell r="A357" t="str">
            <v>FIGOS FRESCOS</v>
          </cell>
          <cell r="B357" t="str">
            <v>(3º Nível) FIGOS FRESCOS</v>
          </cell>
          <cell r="C357">
            <v>3430243</v>
          </cell>
          <cell r="D357">
            <v>816432</v>
          </cell>
          <cell r="E357">
            <v>2861678</v>
          </cell>
          <cell r="F357">
            <v>770803</v>
          </cell>
        </row>
        <row r="358">
          <cell r="A358" t="str">
            <v>FIGOS SECOS</v>
          </cell>
          <cell r="B358" t="str">
            <v>(3º Nível) FIGOS SECOS</v>
          </cell>
          <cell r="C358">
            <v>0</v>
          </cell>
          <cell r="D358">
            <v>0</v>
          </cell>
          <cell r="E358">
            <v>296</v>
          </cell>
          <cell r="F358">
            <v>110</v>
          </cell>
          <cell r="G358">
            <v>127630</v>
          </cell>
          <cell r="H358">
            <v>26000</v>
          </cell>
          <cell r="I358">
            <v>19524</v>
          </cell>
          <cell r="J358">
            <v>5000</v>
          </cell>
        </row>
        <row r="359">
          <cell r="A359" t="str">
            <v>FILES DE PARGOS, CONGELADOS</v>
          </cell>
          <cell r="B359" t="str">
            <v>(3º Nível) FILES DE PARGOS, CONGELADOS</v>
          </cell>
          <cell r="C359">
            <v>50040</v>
          </cell>
          <cell r="D359">
            <v>3788</v>
          </cell>
          <cell r="E359">
            <v>5575</v>
          </cell>
          <cell r="F359">
            <v>847</v>
          </cell>
        </row>
        <row r="360">
          <cell r="A360" t="str">
            <v>FILES DE TILÁPIA, CONGELADOS</v>
          </cell>
          <cell r="B360" t="str">
            <v>(3º Nível) FILES DE TILÁPIA, CONGELADOS</v>
          </cell>
          <cell r="C360">
            <v>113456</v>
          </cell>
          <cell r="D360">
            <v>20419</v>
          </cell>
          <cell r="E360">
            <v>129684</v>
          </cell>
          <cell r="F360">
            <v>54003</v>
          </cell>
        </row>
        <row r="361">
          <cell r="A361" t="str">
            <v>FIOS E DESPERDÍCIOS DE SEDA</v>
          </cell>
          <cell r="B361" t="str">
            <v>(3º Nível) FIOS E DESPERDÍCIOS DE SEDA</v>
          </cell>
          <cell r="C361">
            <v>13764786</v>
          </cell>
          <cell r="D361">
            <v>236240</v>
          </cell>
          <cell r="E361">
            <v>11770144</v>
          </cell>
          <cell r="F361">
            <v>230370</v>
          </cell>
          <cell r="G361">
            <v>934466</v>
          </cell>
          <cell r="H361">
            <v>4423</v>
          </cell>
          <cell r="I361">
            <v>760136</v>
          </cell>
          <cell r="J361">
            <v>1428</v>
          </cell>
        </row>
        <row r="362">
          <cell r="A362" t="str">
            <v>FIOS E TECIDOS DE LÃ OU DE PELOS FINOS</v>
          </cell>
          <cell r="B362" t="str">
            <v>(3º Nível) FIOS E TECIDOS DE LÃ OU DE PELOS FINOS</v>
          </cell>
          <cell r="C362">
            <v>693243</v>
          </cell>
          <cell r="D362">
            <v>30760</v>
          </cell>
          <cell r="E362">
            <v>506336</v>
          </cell>
          <cell r="F362">
            <v>31793</v>
          </cell>
          <cell r="G362">
            <v>2267363</v>
          </cell>
          <cell r="H362">
            <v>81703</v>
          </cell>
          <cell r="I362">
            <v>1337060</v>
          </cell>
          <cell r="J362">
            <v>28946</v>
          </cell>
        </row>
        <row r="363">
          <cell r="A363" t="str">
            <v>FIOS, LINHAS E TECIDOS DE ALGODÃO</v>
          </cell>
          <cell r="B363" t="str">
            <v>(3º Nível) FIOS, LINHAS E TECIDOS DE ALGODÃO</v>
          </cell>
          <cell r="C363">
            <v>57469866</v>
          </cell>
          <cell r="D363">
            <v>8902463</v>
          </cell>
          <cell r="E363">
            <v>53603504</v>
          </cell>
          <cell r="F363">
            <v>9168295</v>
          </cell>
          <cell r="G363">
            <v>66329239</v>
          </cell>
          <cell r="H363">
            <v>14752608</v>
          </cell>
          <cell r="I363">
            <v>47359444</v>
          </cell>
          <cell r="J363">
            <v>9957803</v>
          </cell>
        </row>
        <row r="364">
          <cell r="A364" t="str">
            <v>FLORES  DE CORTES FRESCAS</v>
          </cell>
          <cell r="B364" t="str">
            <v>(3º Nível) FLORES  DE CORTES FRESCAS</v>
          </cell>
          <cell r="C364">
            <v>96031</v>
          </cell>
          <cell r="D364">
            <v>12196</v>
          </cell>
          <cell r="E364">
            <v>50965</v>
          </cell>
          <cell r="F364">
            <v>7615</v>
          </cell>
          <cell r="G364">
            <v>2998694</v>
          </cell>
          <cell r="H364">
            <v>608143</v>
          </cell>
          <cell r="I364">
            <v>2546072</v>
          </cell>
          <cell r="J364">
            <v>489868</v>
          </cell>
        </row>
        <row r="365">
          <cell r="A365" t="str">
            <v>FOLHAGENS, FOLHAS E RAMOS DE PLANTAS CORTADAS FRESCAS</v>
          </cell>
          <cell r="B365" t="str">
            <v>(3º Nível) FOLHAGENS, FOLHAS E RAMOS DE PLANTAS CORTADAS FRESCAS</v>
          </cell>
          <cell r="C365">
            <v>422175</v>
          </cell>
          <cell r="D365">
            <v>98422</v>
          </cell>
          <cell r="E365">
            <v>621820</v>
          </cell>
          <cell r="F365">
            <v>114386</v>
          </cell>
          <cell r="G365">
            <v>20289</v>
          </cell>
          <cell r="H365">
            <v>3379</v>
          </cell>
          <cell r="I365">
            <v>23626</v>
          </cell>
          <cell r="J365">
            <v>5687</v>
          </cell>
        </row>
        <row r="366">
          <cell r="A366" t="str">
            <v>FUMO MANUFATURADO</v>
          </cell>
          <cell r="B366" t="str">
            <v>(3º Nível) FUMO MANUFATURADO</v>
          </cell>
          <cell r="C366">
            <v>33627150</v>
          </cell>
          <cell r="D366">
            <v>7202612</v>
          </cell>
          <cell r="E366">
            <v>27662338</v>
          </cell>
          <cell r="F366">
            <v>6857184</v>
          </cell>
          <cell r="G366">
            <v>2883537</v>
          </cell>
          <cell r="H366">
            <v>839308</v>
          </cell>
          <cell r="I366">
            <v>7229635</v>
          </cell>
          <cell r="J366">
            <v>1516334</v>
          </cell>
        </row>
        <row r="367">
          <cell r="A367" t="str">
            <v>FUMO NÃO MANUFATURADO</v>
          </cell>
          <cell r="B367" t="str">
            <v>(3º Nível) FUMO NÃO MANUFATURADO</v>
          </cell>
          <cell r="C367">
            <v>635651957</v>
          </cell>
          <cell r="D367">
            <v>113637479</v>
          </cell>
          <cell r="E367">
            <v>803443862</v>
          </cell>
          <cell r="F367">
            <v>151253826</v>
          </cell>
          <cell r="G367">
            <v>8450071</v>
          </cell>
          <cell r="H367">
            <v>1870289</v>
          </cell>
          <cell r="I367">
            <v>8149578</v>
          </cell>
          <cell r="J367">
            <v>1946758</v>
          </cell>
        </row>
        <row r="368">
          <cell r="A368" t="str">
            <v>GALOS E GALINHAS VIVOS</v>
          </cell>
          <cell r="B368" t="str">
            <v>(3º Nível) GALOS E GALINHAS VIVOS</v>
          </cell>
          <cell r="C368">
            <v>28764675</v>
          </cell>
          <cell r="D368">
            <v>424155</v>
          </cell>
          <cell r="E368">
            <v>38126335</v>
          </cell>
          <cell r="F368">
            <v>439899</v>
          </cell>
          <cell r="G368">
            <v>1875397</v>
          </cell>
          <cell r="H368">
            <v>3594</v>
          </cell>
          <cell r="I368">
            <v>2121650</v>
          </cell>
          <cell r="J368">
            <v>947</v>
          </cell>
        </row>
        <row r="369">
          <cell r="A369" t="str">
            <v>GELATINAS</v>
          </cell>
          <cell r="B369" t="str">
            <v>(3º Nível) GELATINAS</v>
          </cell>
          <cell r="C369">
            <v>98420620</v>
          </cell>
          <cell r="D369">
            <v>19226719</v>
          </cell>
          <cell r="E369">
            <v>115351990</v>
          </cell>
          <cell r="F369">
            <v>21994974</v>
          </cell>
          <cell r="G369">
            <v>2430795</v>
          </cell>
          <cell r="H369">
            <v>374185</v>
          </cell>
          <cell r="I369">
            <v>2510603</v>
          </cell>
          <cell r="J369">
            <v>327901</v>
          </cell>
        </row>
        <row r="370">
          <cell r="A370" t="str">
            <v>GEMAS DE OVOS</v>
          </cell>
          <cell r="B370" t="str">
            <v>(3º Nível) GEMAS DE OVOS</v>
          </cell>
          <cell r="C370">
            <v>229240</v>
          </cell>
          <cell r="D370">
            <v>56027</v>
          </cell>
          <cell r="E370">
            <v>234097</v>
          </cell>
          <cell r="F370">
            <v>114701</v>
          </cell>
        </row>
        <row r="371">
          <cell r="A371" t="str">
            <v>GENGIBRE</v>
          </cell>
          <cell r="B371" t="str">
            <v>(3º Nível) GENGIBRE</v>
          </cell>
          <cell r="C371">
            <v>1626436</v>
          </cell>
          <cell r="D371">
            <v>1107787</v>
          </cell>
          <cell r="E371">
            <v>1668808</v>
          </cell>
          <cell r="F371">
            <v>1926789</v>
          </cell>
          <cell r="G371">
            <v>325904</v>
          </cell>
          <cell r="H371">
            <v>99858</v>
          </cell>
          <cell r="I371">
            <v>394857</v>
          </cell>
          <cell r="J371">
            <v>223474</v>
          </cell>
        </row>
        <row r="372">
          <cell r="A372" t="str">
            <v>GLUTEN DE TRIGO</v>
          </cell>
          <cell r="B372" t="str">
            <v>(3º Nível) GLUTEN DE TRIGO</v>
          </cell>
          <cell r="C372">
            <v>68</v>
          </cell>
          <cell r="D372">
            <v>25</v>
          </cell>
          <cell r="E372">
            <v>2009</v>
          </cell>
          <cell r="F372">
            <v>1361</v>
          </cell>
          <cell r="G372">
            <v>13976289</v>
          </cell>
          <cell r="H372">
            <v>8382000</v>
          </cell>
          <cell r="I372">
            <v>12890200</v>
          </cell>
          <cell r="J372">
            <v>7862700</v>
          </cell>
        </row>
        <row r="373">
          <cell r="A373" t="str">
            <v>GOIABAS FRESCAS OU SECAS</v>
          </cell>
          <cell r="B373" t="str">
            <v>(3º Nível) GOIABAS FRESCAS OU SECAS</v>
          </cell>
          <cell r="C373">
            <v>155889</v>
          </cell>
          <cell r="D373">
            <v>61342</v>
          </cell>
          <cell r="E373">
            <v>146080</v>
          </cell>
          <cell r="F373">
            <v>62087</v>
          </cell>
        </row>
        <row r="374">
          <cell r="A374" t="str">
            <v>GOMA NATURAL</v>
          </cell>
          <cell r="B374" t="str">
            <v>(3º Nível) GOMA NATURAL</v>
          </cell>
          <cell r="C374">
            <v>0</v>
          </cell>
          <cell r="D374">
            <v>0</v>
          </cell>
          <cell r="E374">
            <v>69</v>
          </cell>
          <cell r="F374">
            <v>25</v>
          </cell>
          <cell r="G374">
            <v>43</v>
          </cell>
          <cell r="H374">
            <v>6</v>
          </cell>
          <cell r="I374">
            <v>104</v>
          </cell>
          <cell r="J374">
            <v>2</v>
          </cell>
        </row>
        <row r="375">
          <cell r="A375" t="str">
            <v>GOMAS E RESINAS</v>
          </cell>
          <cell r="B375" t="str">
            <v>(3º Nível) GOMAS E RESINAS</v>
          </cell>
          <cell r="C375">
            <v>12648927</v>
          </cell>
          <cell r="D375">
            <v>10689799</v>
          </cell>
          <cell r="E375">
            <v>19778281</v>
          </cell>
          <cell r="F375">
            <v>17161829</v>
          </cell>
          <cell r="G375">
            <v>4078321</v>
          </cell>
          <cell r="H375">
            <v>1412399</v>
          </cell>
          <cell r="I375">
            <v>3756843</v>
          </cell>
          <cell r="J375">
            <v>1226361</v>
          </cell>
        </row>
        <row r="376">
          <cell r="A376" t="str">
            <v>GORDURAS DE PORCO</v>
          </cell>
          <cell r="B376" t="str">
            <v>(3º Nível) GORDURAS DE PORCO</v>
          </cell>
          <cell r="C376">
            <v>1748609</v>
          </cell>
          <cell r="D376">
            <v>1502134</v>
          </cell>
          <cell r="E376">
            <v>1023033</v>
          </cell>
          <cell r="F376">
            <v>927935</v>
          </cell>
          <cell r="G376">
            <v>0</v>
          </cell>
          <cell r="H376">
            <v>0</v>
          </cell>
          <cell r="I376">
            <v>308286</v>
          </cell>
          <cell r="J376">
            <v>232533</v>
          </cell>
        </row>
        <row r="377">
          <cell r="A377" t="str">
            <v>GRÃOS-DE-BICO SECOS</v>
          </cell>
          <cell r="B377" t="str">
            <v>(3º Nível) GRÃOS-DE-BICO SECOS</v>
          </cell>
          <cell r="C377">
            <v>5890</v>
          </cell>
          <cell r="D377">
            <v>1612</v>
          </cell>
          <cell r="E377">
            <v>34721</v>
          </cell>
          <cell r="F377">
            <v>52454</v>
          </cell>
          <cell r="G377">
            <v>4098845</v>
          </cell>
          <cell r="H377">
            <v>3012590</v>
          </cell>
          <cell r="I377">
            <v>2529937</v>
          </cell>
          <cell r="J377">
            <v>2761805</v>
          </cell>
        </row>
        <row r="378">
          <cell r="A378" t="str">
            <v>INHAME</v>
          </cell>
          <cell r="B378" t="str">
            <v>(3º Nível) INHAME</v>
          </cell>
          <cell r="C378">
            <v>884077</v>
          </cell>
          <cell r="D378">
            <v>777642</v>
          </cell>
          <cell r="E378">
            <v>2296816</v>
          </cell>
          <cell r="F378">
            <v>2032516</v>
          </cell>
          <cell r="G378">
            <v>25</v>
          </cell>
          <cell r="H378">
            <v>14</v>
          </cell>
          <cell r="I378">
            <v>0</v>
          </cell>
          <cell r="J378">
            <v>0</v>
          </cell>
        </row>
        <row r="379">
          <cell r="A379" t="str">
            <v>IOGURTE</v>
          </cell>
          <cell r="B379" t="str">
            <v>(3º Nível) IOGURTE</v>
          </cell>
          <cell r="C379">
            <v>199807</v>
          </cell>
          <cell r="D379">
            <v>136263</v>
          </cell>
          <cell r="E379">
            <v>238893</v>
          </cell>
          <cell r="F379">
            <v>168526</v>
          </cell>
        </row>
        <row r="380">
          <cell r="A380" t="str">
            <v>KIWIS FRESCOS</v>
          </cell>
          <cell r="B380" t="str">
            <v>(3º Nível) KIWIS FRESCOS</v>
          </cell>
          <cell r="C380">
            <v>0</v>
          </cell>
          <cell r="D380">
            <v>0</v>
          </cell>
          <cell r="E380">
            <v>58991</v>
          </cell>
          <cell r="F380">
            <v>15893</v>
          </cell>
          <cell r="G380">
            <v>16813065</v>
          </cell>
          <cell r="H380">
            <v>9103449</v>
          </cell>
          <cell r="I380">
            <v>15478248</v>
          </cell>
          <cell r="J380">
            <v>12103490</v>
          </cell>
        </row>
        <row r="381">
          <cell r="A381" t="str">
            <v>LÃ  OU PELOS FINOS NÃO CARDADOS NEM PENTEADOS</v>
          </cell>
          <cell r="B381" t="str">
            <v>(3º Nível) LÃ  OU PELOS FINOS NÃO CARDADOS NEM PENTEADOS</v>
          </cell>
          <cell r="C381">
            <v>9728591</v>
          </cell>
          <cell r="D381">
            <v>2931642</v>
          </cell>
          <cell r="E381">
            <v>12537565</v>
          </cell>
          <cell r="F381">
            <v>3904877</v>
          </cell>
          <cell r="G381">
            <v>843155</v>
          </cell>
          <cell r="H381">
            <v>334956</v>
          </cell>
          <cell r="I381">
            <v>817764</v>
          </cell>
          <cell r="J381">
            <v>388338</v>
          </cell>
        </row>
        <row r="382">
          <cell r="A382" t="str">
            <v>LÃ OU PELOS FINOS CARDADOS OU PENTEADOS</v>
          </cell>
          <cell r="B382" t="str">
            <v>(3º Nível) LÃ OU PELOS FINOS CARDADOS OU PENTEADOS</v>
          </cell>
          <cell r="C382">
            <v>1368726</v>
          </cell>
          <cell r="D382">
            <v>187040</v>
          </cell>
          <cell r="E382">
            <v>1878033</v>
          </cell>
          <cell r="F382">
            <v>303026</v>
          </cell>
          <cell r="G382">
            <v>968033</v>
          </cell>
          <cell r="H382">
            <v>76233</v>
          </cell>
          <cell r="I382">
            <v>1295004</v>
          </cell>
          <cell r="J382">
            <v>97999</v>
          </cell>
        </row>
        <row r="383">
          <cell r="A383" t="str">
            <v>LAGOSTAS, CONGELADAS</v>
          </cell>
          <cell r="B383" t="str">
            <v>(3º Nível) LAGOSTAS, CONGELADAS</v>
          </cell>
          <cell r="C383">
            <v>1409665</v>
          </cell>
          <cell r="D383">
            <v>71660</v>
          </cell>
          <cell r="E383">
            <v>6215391</v>
          </cell>
          <cell r="F383">
            <v>283678</v>
          </cell>
        </row>
        <row r="384">
          <cell r="A384" t="str">
            <v>LAGOSTAS, NÃO CONGELADAS</v>
          </cell>
          <cell r="B384" t="str">
            <v>(3º Nível) LAGOSTAS, NÃO CONGELADAS</v>
          </cell>
          <cell r="C384">
            <v>0</v>
          </cell>
          <cell r="D384">
            <v>0</v>
          </cell>
          <cell r="E384">
            <v>141600</v>
          </cell>
          <cell r="F384">
            <v>4488</v>
          </cell>
        </row>
        <row r="385">
          <cell r="A385" t="str">
            <v>LARANJAS FRESCAS OU SECAS</v>
          </cell>
          <cell r="B385" t="str">
            <v>(3º Nível) LARANJAS FRESCAS OU SECAS</v>
          </cell>
          <cell r="C385">
            <v>1069589</v>
          </cell>
          <cell r="D385">
            <v>5849396</v>
          </cell>
          <cell r="E385">
            <v>208659</v>
          </cell>
          <cell r="F385">
            <v>319397</v>
          </cell>
          <cell r="G385">
            <v>11744826</v>
          </cell>
          <cell r="H385">
            <v>11995108</v>
          </cell>
          <cell r="I385">
            <v>12224621</v>
          </cell>
          <cell r="J385">
            <v>15769619</v>
          </cell>
        </row>
        <row r="386">
          <cell r="A386" t="str">
            <v>LEITE CONDENSADO</v>
          </cell>
          <cell r="B386" t="str">
            <v>(3º Nível) LEITE CONDENSADO</v>
          </cell>
          <cell r="C386">
            <v>7393101</v>
          </cell>
          <cell r="D386">
            <v>3822853</v>
          </cell>
          <cell r="E386">
            <v>8336983</v>
          </cell>
          <cell r="F386">
            <v>4669752</v>
          </cell>
        </row>
        <row r="387">
          <cell r="A387" t="str">
            <v>LEITE EM PÓ</v>
          </cell>
          <cell r="B387" t="str">
            <v>(3º Nível) LEITE EM PÓ</v>
          </cell>
          <cell r="C387">
            <v>150480</v>
          </cell>
          <cell r="D387">
            <v>34211</v>
          </cell>
          <cell r="E387">
            <v>565687</v>
          </cell>
          <cell r="F387">
            <v>295243</v>
          </cell>
          <cell r="G387">
            <v>92093125</v>
          </cell>
          <cell r="H387">
            <v>31872844</v>
          </cell>
          <cell r="I387">
            <v>114350108</v>
          </cell>
          <cell r="J387">
            <v>41691520</v>
          </cell>
        </row>
        <row r="388">
          <cell r="A388" t="str">
            <v>LEITE FLUIDO</v>
          </cell>
          <cell r="B388" t="str">
            <v>(3º Nível) LEITE FLUIDO</v>
          </cell>
          <cell r="C388">
            <v>36078</v>
          </cell>
          <cell r="D388">
            <v>17200</v>
          </cell>
          <cell r="E388">
            <v>658795</v>
          </cell>
          <cell r="F388">
            <v>872242</v>
          </cell>
          <cell r="G388">
            <v>77220</v>
          </cell>
          <cell r="H388">
            <v>126166</v>
          </cell>
          <cell r="I388">
            <v>37285</v>
          </cell>
          <cell r="J388">
            <v>60074</v>
          </cell>
        </row>
        <row r="389">
          <cell r="A389" t="str">
            <v>LEITE MODIFICADO</v>
          </cell>
          <cell r="B389" t="str">
            <v>(3º Nível) LEITE MODIFICADO</v>
          </cell>
          <cell r="C389">
            <v>1461627</v>
          </cell>
          <cell r="D389">
            <v>347836</v>
          </cell>
          <cell r="E389">
            <v>688593</v>
          </cell>
          <cell r="F389">
            <v>176198</v>
          </cell>
          <cell r="G389">
            <v>7363768</v>
          </cell>
          <cell r="H389">
            <v>910261</v>
          </cell>
          <cell r="I389">
            <v>6927808</v>
          </cell>
          <cell r="J389">
            <v>796894</v>
          </cell>
        </row>
        <row r="390">
          <cell r="A390" t="str">
            <v>LEITELHO</v>
          </cell>
          <cell r="B390" t="str">
            <v>(3º Nível) LEITELHO</v>
          </cell>
          <cell r="C390">
            <v>238688</v>
          </cell>
          <cell r="D390">
            <v>207467</v>
          </cell>
          <cell r="E390">
            <v>215639</v>
          </cell>
          <cell r="F390">
            <v>205236</v>
          </cell>
          <cell r="G390">
            <v>2188045</v>
          </cell>
          <cell r="H390">
            <v>552000</v>
          </cell>
          <cell r="I390">
            <v>553306</v>
          </cell>
          <cell r="J390">
            <v>118481</v>
          </cell>
        </row>
        <row r="391">
          <cell r="A391" t="str">
            <v>LENTILHAS SECAS</v>
          </cell>
          <cell r="B391" t="str">
            <v>(3º Nível) LENTILHAS SECAS</v>
          </cell>
          <cell r="C391">
            <v>7024</v>
          </cell>
          <cell r="D391">
            <v>2367</v>
          </cell>
          <cell r="E391">
            <v>28410</v>
          </cell>
          <cell r="F391">
            <v>7434</v>
          </cell>
          <cell r="G391">
            <v>3477720</v>
          </cell>
          <cell r="H391">
            <v>4400638</v>
          </cell>
          <cell r="I391">
            <v>2171302</v>
          </cell>
          <cell r="J391">
            <v>4115001</v>
          </cell>
        </row>
        <row r="392">
          <cell r="A392" t="str">
            <v>LEVEDURAS E PÓS PARA LEVEDAR</v>
          </cell>
          <cell r="B392" t="str">
            <v>(3º Nível) LEVEDURAS E PÓS PARA LEVEDAR</v>
          </cell>
          <cell r="C392">
            <v>35065317</v>
          </cell>
          <cell r="D392">
            <v>18670870</v>
          </cell>
          <cell r="E392">
            <v>31466944</v>
          </cell>
          <cell r="F392">
            <v>15680368</v>
          </cell>
          <cell r="G392">
            <v>22412729</v>
          </cell>
          <cell r="H392">
            <v>10258985</v>
          </cell>
          <cell r="I392">
            <v>22755353</v>
          </cell>
          <cell r="J392">
            <v>11534587</v>
          </cell>
        </row>
        <row r="393">
          <cell r="A393" t="str">
            <v>LIMÕES E LIMAS FRESCOS OU SECOS</v>
          </cell>
          <cell r="B393" t="str">
            <v>(3º Nível) LIMÕES E LIMAS FRESCOS OU SECOS</v>
          </cell>
          <cell r="C393">
            <v>48140515</v>
          </cell>
          <cell r="D393">
            <v>53654426</v>
          </cell>
          <cell r="E393">
            <v>57289808</v>
          </cell>
          <cell r="F393">
            <v>55569915</v>
          </cell>
          <cell r="G393">
            <v>2001797</v>
          </cell>
          <cell r="H393">
            <v>1542695</v>
          </cell>
          <cell r="I393">
            <v>1915842</v>
          </cell>
          <cell r="J393">
            <v>1777121</v>
          </cell>
        </row>
        <row r="394">
          <cell r="A394" t="str">
            <v>LINHO EM BRUTO, PENTEADO OU TRABALHADO DE OUTRA FORMA</v>
          </cell>
          <cell r="B394" t="str">
            <v>(3º Nível) LINHO EM BRUTO, PENTEADO OU TRABALHADO DE OUTRA FORMA</v>
          </cell>
          <cell r="C394">
            <v>671</v>
          </cell>
          <cell r="D394">
            <v>1</v>
          </cell>
          <cell r="E394">
            <v>0</v>
          </cell>
          <cell r="F394">
            <v>0</v>
          </cell>
          <cell r="G394">
            <v>960574</v>
          </cell>
          <cell r="H394">
            <v>280195</v>
          </cell>
          <cell r="I394">
            <v>743148</v>
          </cell>
          <cell r="J394">
            <v>235268</v>
          </cell>
        </row>
        <row r="395">
          <cell r="A395" t="str">
            <v>LINTERES DE ALGODÃO</v>
          </cell>
          <cell r="B395" t="str">
            <v>(3º Nível) LINTERES DE ALGODÃO</v>
          </cell>
          <cell r="C395">
            <v>5093098</v>
          </cell>
          <cell r="D395">
            <v>8127894</v>
          </cell>
          <cell r="E395">
            <v>3386757</v>
          </cell>
          <cell r="F395">
            <v>6616611</v>
          </cell>
          <cell r="G395">
            <v>20682</v>
          </cell>
          <cell r="H395">
            <v>13179</v>
          </cell>
          <cell r="I395">
            <v>15</v>
          </cell>
          <cell r="J395">
            <v>1</v>
          </cell>
        </row>
        <row r="396">
          <cell r="A396" t="str">
            <v>MAÇÃS FRESCAS</v>
          </cell>
          <cell r="B396" t="str">
            <v>(3º Nível) MAÇÃS FRESCAS</v>
          </cell>
          <cell r="C396">
            <v>37240008</v>
          </cell>
          <cell r="D396">
            <v>50730682</v>
          </cell>
          <cell r="E396">
            <v>31117262</v>
          </cell>
          <cell r="F396">
            <v>40866554</v>
          </cell>
          <cell r="G396">
            <v>22163547</v>
          </cell>
          <cell r="H396">
            <v>22292956</v>
          </cell>
          <cell r="I396">
            <v>24482474</v>
          </cell>
          <cell r="J396">
            <v>25479821</v>
          </cell>
        </row>
        <row r="397">
          <cell r="A397" t="str">
            <v>MAÇÃS SECAS</v>
          </cell>
          <cell r="B397" t="str">
            <v>(3º Nível) MAÇÃS SECAS</v>
          </cell>
          <cell r="C397">
            <v>110</v>
          </cell>
          <cell r="D397">
            <v>20</v>
          </cell>
          <cell r="E397">
            <v>33191</v>
          </cell>
          <cell r="F397">
            <v>9226</v>
          </cell>
          <cell r="G397">
            <v>24277</v>
          </cell>
          <cell r="H397">
            <v>3000</v>
          </cell>
          <cell r="I397">
            <v>58877</v>
          </cell>
          <cell r="J397">
            <v>4748</v>
          </cell>
        </row>
        <row r="398">
          <cell r="A398" t="str">
            <v>MACIS</v>
          </cell>
          <cell r="B398" t="str">
            <v>(3º Nível) MACIS</v>
          </cell>
          <cell r="C398">
            <v>0</v>
          </cell>
          <cell r="D398">
            <v>0</v>
          </cell>
          <cell r="E398">
            <v>35</v>
          </cell>
          <cell r="F398">
            <v>1</v>
          </cell>
        </row>
        <row r="399">
          <cell r="A399" t="str">
            <v>MADEIRA COMPENSADA OU CONTRAPLACADA</v>
          </cell>
          <cell r="B399" t="str">
            <v>(3º Nível) MADEIRA COMPENSADA OU CONTRAPLACADA</v>
          </cell>
          <cell r="C399">
            <v>320107835</v>
          </cell>
          <cell r="D399">
            <v>516797206</v>
          </cell>
          <cell r="E399">
            <v>266226083</v>
          </cell>
          <cell r="F399">
            <v>521413436</v>
          </cell>
          <cell r="G399">
            <v>588817</v>
          </cell>
          <cell r="H399">
            <v>226924</v>
          </cell>
          <cell r="I399">
            <v>654166</v>
          </cell>
          <cell r="J399">
            <v>336863</v>
          </cell>
        </row>
        <row r="400">
          <cell r="A400" t="str">
            <v>MADEIRA EM BRUTO</v>
          </cell>
          <cell r="B400" t="str">
            <v>(3º Nível) MADEIRA EM BRUTO</v>
          </cell>
          <cell r="C400">
            <v>25361184</v>
          </cell>
          <cell r="D400">
            <v>169555610</v>
          </cell>
          <cell r="E400">
            <v>34477730</v>
          </cell>
          <cell r="F400">
            <v>437017903</v>
          </cell>
          <cell r="G400">
            <v>302523</v>
          </cell>
          <cell r="H400">
            <v>5022985</v>
          </cell>
          <cell r="I400">
            <v>184030</v>
          </cell>
          <cell r="J400">
            <v>3574037</v>
          </cell>
        </row>
        <row r="401">
          <cell r="A401" t="str">
            <v>MADEIRA EM ESTILHAS OU EM PARTÍCULAS</v>
          </cell>
          <cell r="B401" t="str">
            <v>(3º Nível) MADEIRA EM ESTILHAS OU EM PARTÍCULAS</v>
          </cell>
          <cell r="C401">
            <v>59337902</v>
          </cell>
          <cell r="D401">
            <v>666386156</v>
          </cell>
          <cell r="E401">
            <v>60914597</v>
          </cell>
          <cell r="F401">
            <v>613580172</v>
          </cell>
          <cell r="G401">
            <v>447843</v>
          </cell>
          <cell r="H401">
            <v>276491</v>
          </cell>
          <cell r="I401">
            <v>679663</v>
          </cell>
          <cell r="J401">
            <v>345623</v>
          </cell>
        </row>
        <row r="402">
          <cell r="A402" t="str">
            <v>MADEIRA LAMINADA</v>
          </cell>
          <cell r="B402" t="str">
            <v>(3º Nível) MADEIRA LAMINADA</v>
          </cell>
          <cell r="C402">
            <v>15838401</v>
          </cell>
          <cell r="D402">
            <v>33106000</v>
          </cell>
          <cell r="E402">
            <v>16934535</v>
          </cell>
          <cell r="F402">
            <v>38292744</v>
          </cell>
          <cell r="G402">
            <v>3067602</v>
          </cell>
          <cell r="H402">
            <v>858628</v>
          </cell>
          <cell r="I402">
            <v>3288907</v>
          </cell>
          <cell r="J402">
            <v>882784</v>
          </cell>
        </row>
        <row r="403">
          <cell r="A403" t="str">
            <v>MADEIRA PERFILADA</v>
          </cell>
          <cell r="B403" t="str">
            <v>(3º Nível) MADEIRA PERFILADA</v>
          </cell>
          <cell r="C403">
            <v>203426303</v>
          </cell>
          <cell r="D403">
            <v>129457980</v>
          </cell>
          <cell r="E403">
            <v>240115799</v>
          </cell>
          <cell r="F403">
            <v>148691332</v>
          </cell>
          <cell r="G403">
            <v>100246</v>
          </cell>
          <cell r="H403">
            <v>29961</v>
          </cell>
          <cell r="I403">
            <v>177149</v>
          </cell>
          <cell r="J403">
            <v>90750</v>
          </cell>
        </row>
        <row r="404">
          <cell r="A404" t="str">
            <v>MADEIRA SERRADA</v>
          </cell>
          <cell r="B404" t="str">
            <v>(3º Nível) MADEIRA SERRADA</v>
          </cell>
          <cell r="C404">
            <v>291174953</v>
          </cell>
          <cell r="D404">
            <v>602919964</v>
          </cell>
          <cell r="E404">
            <v>324728582</v>
          </cell>
          <cell r="F404">
            <v>700071101</v>
          </cell>
          <cell r="G404">
            <v>9655989</v>
          </cell>
          <cell r="H404">
            <v>4651375</v>
          </cell>
          <cell r="I404">
            <v>10668202</v>
          </cell>
          <cell r="J404">
            <v>6607416</v>
          </cell>
        </row>
        <row r="405">
          <cell r="A405" t="str">
            <v>MAIONESE</v>
          </cell>
          <cell r="B405" t="str">
            <v>(3º Nível) MAIONESE</v>
          </cell>
          <cell r="C405">
            <v>1898943</v>
          </cell>
          <cell r="D405">
            <v>1397419</v>
          </cell>
          <cell r="E405">
            <v>1487072</v>
          </cell>
          <cell r="F405">
            <v>1188992</v>
          </cell>
          <cell r="G405">
            <v>325879</v>
          </cell>
          <cell r="H405">
            <v>140298</v>
          </cell>
          <cell r="I405">
            <v>383673</v>
          </cell>
          <cell r="J405">
            <v>191596</v>
          </cell>
        </row>
        <row r="406">
          <cell r="A406" t="str">
            <v>MALTE</v>
          </cell>
          <cell r="B406" t="str">
            <v>(3º Nível) MALTE</v>
          </cell>
          <cell r="C406">
            <v>1788213</v>
          </cell>
          <cell r="D406">
            <v>2722233</v>
          </cell>
          <cell r="E406">
            <v>1250822</v>
          </cell>
          <cell r="F406">
            <v>2078354</v>
          </cell>
          <cell r="G406">
            <v>152677497</v>
          </cell>
          <cell r="H406">
            <v>303139101</v>
          </cell>
          <cell r="I406">
            <v>209081528</v>
          </cell>
          <cell r="J406">
            <v>418216945</v>
          </cell>
        </row>
        <row r="407">
          <cell r="A407" t="str">
            <v>MAMÕES (PAPAIA) FRESCOS</v>
          </cell>
          <cell r="B407" t="str">
            <v>(3º Nível) MAMÕES (PAPAIA) FRESCOS</v>
          </cell>
          <cell r="C407">
            <v>22192019</v>
          </cell>
          <cell r="D407">
            <v>18251148</v>
          </cell>
          <cell r="E407">
            <v>21445011</v>
          </cell>
          <cell r="F407">
            <v>19455928</v>
          </cell>
        </row>
        <row r="408">
          <cell r="A408" t="str">
            <v>MANDARINAS</v>
          </cell>
          <cell r="B408" t="str">
            <v>(3º Nível) MANDARINAS</v>
          </cell>
          <cell r="C408">
            <v>0</v>
          </cell>
          <cell r="D408">
            <v>0</v>
          </cell>
          <cell r="E408">
            <v>22655</v>
          </cell>
          <cell r="F408">
            <v>14839</v>
          </cell>
          <cell r="G408">
            <v>4548172</v>
          </cell>
          <cell r="H408">
            <v>4350160</v>
          </cell>
          <cell r="I408">
            <v>4251778</v>
          </cell>
          <cell r="J408">
            <v>5264641</v>
          </cell>
        </row>
        <row r="409">
          <cell r="A409" t="str">
            <v>MANDIOCA</v>
          </cell>
          <cell r="B409" t="str">
            <v>(3º Nível) MANDIOCA</v>
          </cell>
          <cell r="C409">
            <v>16052</v>
          </cell>
          <cell r="D409">
            <v>10180</v>
          </cell>
          <cell r="E409">
            <v>80848</v>
          </cell>
          <cell r="F409">
            <v>45439</v>
          </cell>
          <cell r="G409">
            <v>10058</v>
          </cell>
          <cell r="H409">
            <v>223520</v>
          </cell>
          <cell r="I409">
            <v>15327</v>
          </cell>
          <cell r="J409">
            <v>340600</v>
          </cell>
        </row>
        <row r="410">
          <cell r="A410" t="str">
            <v>MANGAS FRESCAS OU SECAS</v>
          </cell>
          <cell r="B410" t="str">
            <v>(3º Nível) MANGAS FRESCAS OU SECAS</v>
          </cell>
          <cell r="C410">
            <v>45871483</v>
          </cell>
          <cell r="D410">
            <v>40644923</v>
          </cell>
          <cell r="E410">
            <v>72058091</v>
          </cell>
          <cell r="F410">
            <v>65445122</v>
          </cell>
          <cell r="G410">
            <v>27240</v>
          </cell>
          <cell r="H410">
            <v>4109</v>
          </cell>
          <cell r="I410">
            <v>6</v>
          </cell>
          <cell r="J410">
            <v>0</v>
          </cell>
        </row>
        <row r="411">
          <cell r="A411" t="str">
            <v>MANGOSTOES FRESCOS OU SECOS</v>
          </cell>
          <cell r="B411" t="str">
            <v>(3º Nível) MANGOSTOES FRESCOS OU SECOS</v>
          </cell>
          <cell r="C411">
            <v>0</v>
          </cell>
          <cell r="D411">
            <v>0</v>
          </cell>
          <cell r="E411">
            <v>11005</v>
          </cell>
          <cell r="F411">
            <v>3641</v>
          </cell>
        </row>
        <row r="412">
          <cell r="A412" t="str">
            <v>MANTEIGA</v>
          </cell>
          <cell r="B412" t="str">
            <v>(3º Nível) MANTEIGA</v>
          </cell>
          <cell r="C412">
            <v>466922</v>
          </cell>
          <cell r="D412">
            <v>82019</v>
          </cell>
          <cell r="E412">
            <v>168688</v>
          </cell>
          <cell r="F412">
            <v>28228</v>
          </cell>
          <cell r="G412">
            <v>9704785</v>
          </cell>
          <cell r="H412">
            <v>1704092</v>
          </cell>
          <cell r="I412">
            <v>9108783</v>
          </cell>
          <cell r="J412">
            <v>1874253</v>
          </cell>
        </row>
        <row r="413">
          <cell r="A413" t="str">
            <v>MANTEIGA, GORDURA E OLEO DE CACAU</v>
          </cell>
          <cell r="B413" t="str">
            <v>(3º Nível) MANTEIGA, GORDURA E OLEO DE CACAU</v>
          </cell>
          <cell r="C413">
            <v>48762724</v>
          </cell>
          <cell r="D413">
            <v>8675251</v>
          </cell>
          <cell r="E413">
            <v>50133536</v>
          </cell>
          <cell r="F413">
            <v>8359041</v>
          </cell>
          <cell r="G413">
            <v>166809</v>
          </cell>
          <cell r="H413">
            <v>30574</v>
          </cell>
          <cell r="I413">
            <v>52020</v>
          </cell>
          <cell r="J413">
            <v>4979</v>
          </cell>
        </row>
        <row r="414">
          <cell r="A414" t="str">
            <v>MARGARINA</v>
          </cell>
          <cell r="B414" t="str">
            <v>(3º Nível) MARGARINA</v>
          </cell>
          <cell r="C414">
            <v>3937966</v>
          </cell>
          <cell r="D414">
            <v>3916507</v>
          </cell>
          <cell r="E414">
            <v>4982286</v>
          </cell>
          <cell r="F414">
            <v>5072760</v>
          </cell>
          <cell r="G414">
            <v>333846</v>
          </cell>
          <cell r="H414">
            <v>272290</v>
          </cell>
          <cell r="I414">
            <v>320939</v>
          </cell>
          <cell r="J414">
            <v>253370</v>
          </cell>
        </row>
        <row r="415">
          <cell r="A415" t="str">
            <v>MARMELOS FRESCOS</v>
          </cell>
          <cell r="B415" t="str">
            <v>(3º Nível) MARMELOS FRESCOS</v>
          </cell>
          <cell r="C415">
            <v>0</v>
          </cell>
          <cell r="D415">
            <v>0</v>
          </cell>
          <cell r="E415">
            <v>794</v>
          </cell>
          <cell r="F415">
            <v>120</v>
          </cell>
          <cell r="G415">
            <v>0</v>
          </cell>
          <cell r="H415">
            <v>0</v>
          </cell>
          <cell r="I415">
            <v>50106</v>
          </cell>
          <cell r="J415">
            <v>37926</v>
          </cell>
        </row>
        <row r="416">
          <cell r="A416" t="str">
            <v>MASSAS ALIMENTÍCIAS</v>
          </cell>
          <cell r="B416" t="str">
            <v>(3º Nível) MASSAS ALIMENTÍCIAS</v>
          </cell>
          <cell r="C416">
            <v>6353303</v>
          </cell>
          <cell r="D416">
            <v>8379903</v>
          </cell>
          <cell r="E416">
            <v>2949373</v>
          </cell>
          <cell r="F416">
            <v>2203219</v>
          </cell>
          <cell r="G416">
            <v>14641169</v>
          </cell>
          <cell r="H416">
            <v>11087242</v>
          </cell>
          <cell r="I416">
            <v>13630618</v>
          </cell>
          <cell r="J416">
            <v>10447939</v>
          </cell>
        </row>
        <row r="417">
          <cell r="A417" t="str">
            <v>MATE</v>
          </cell>
          <cell r="B417" t="str">
            <v>(3º Nível) MATE</v>
          </cell>
          <cell r="C417">
            <v>31939002</v>
          </cell>
          <cell r="D417">
            <v>13340105</v>
          </cell>
          <cell r="E417">
            <v>33777859</v>
          </cell>
          <cell r="F417">
            <v>14761786</v>
          </cell>
          <cell r="G417">
            <v>205602</v>
          </cell>
          <cell r="H417">
            <v>127942</v>
          </cell>
          <cell r="I417">
            <v>174527</v>
          </cell>
          <cell r="J417">
            <v>32949</v>
          </cell>
        </row>
        <row r="418">
          <cell r="A418" t="str">
            <v>MATERIAS CORANTES DE ORIGEM VEGETAL</v>
          </cell>
          <cell r="B418" t="str">
            <v>(3º Nível) MATERIAS CORANTES DE ORIGEM VEGETAL</v>
          </cell>
          <cell r="C418">
            <v>3897593</v>
          </cell>
          <cell r="D418">
            <v>324353</v>
          </cell>
          <cell r="E418">
            <v>2360779</v>
          </cell>
          <cell r="F418">
            <v>291748</v>
          </cell>
          <cell r="G418">
            <v>5478860</v>
          </cell>
          <cell r="H418">
            <v>191488</v>
          </cell>
          <cell r="I418">
            <v>5037624</v>
          </cell>
          <cell r="J418">
            <v>202728</v>
          </cell>
        </row>
        <row r="419">
          <cell r="A419" t="str">
            <v>MATÉRIAS PÉCTICAS, PECTINATOS E PECTATOS</v>
          </cell>
          <cell r="B419" t="str">
            <v>(3º Nível) MATÉRIAS PÉCTICAS, PECTINATOS E PECTATOS</v>
          </cell>
          <cell r="C419">
            <v>1194</v>
          </cell>
          <cell r="D419">
            <v>105</v>
          </cell>
          <cell r="E419">
            <v>2584</v>
          </cell>
          <cell r="F419">
            <v>211</v>
          </cell>
          <cell r="G419">
            <v>285466</v>
          </cell>
          <cell r="H419">
            <v>32982</v>
          </cell>
          <cell r="I419">
            <v>264120</v>
          </cell>
          <cell r="J419">
            <v>39770</v>
          </cell>
        </row>
        <row r="420">
          <cell r="A420" t="str">
            <v>MEL NATURAL</v>
          </cell>
          <cell r="B420" t="str">
            <v>(3º Nível) MEL NATURAL</v>
          </cell>
          <cell r="C420">
            <v>36803923</v>
          </cell>
          <cell r="D420">
            <v>9762477</v>
          </cell>
          <cell r="E420">
            <v>23276213</v>
          </cell>
          <cell r="F420">
            <v>8971039</v>
          </cell>
          <cell r="G420">
            <v>40</v>
          </cell>
          <cell r="H420">
            <v>1</v>
          </cell>
          <cell r="I420">
            <v>580</v>
          </cell>
          <cell r="J420">
            <v>10</v>
          </cell>
        </row>
        <row r="421">
          <cell r="A421" t="str">
            <v>MELAÇOS</v>
          </cell>
          <cell r="B421" t="str">
            <v>(3º Nível) MELAÇOS</v>
          </cell>
          <cell r="C421">
            <v>11471</v>
          </cell>
          <cell r="D421">
            <v>5716</v>
          </cell>
          <cell r="E421">
            <v>26750</v>
          </cell>
          <cell r="F421">
            <v>40864</v>
          </cell>
          <cell r="G421">
            <v>301114</v>
          </cell>
          <cell r="H421">
            <v>1745338</v>
          </cell>
          <cell r="I421">
            <v>390749</v>
          </cell>
          <cell r="J421">
            <v>2353117</v>
          </cell>
        </row>
        <row r="422">
          <cell r="A422" t="str">
            <v>MELANCIAS FRESCAS</v>
          </cell>
          <cell r="B422" t="str">
            <v>(3º Nível) MELANCIAS FRESCAS</v>
          </cell>
          <cell r="C422">
            <v>7360014</v>
          </cell>
          <cell r="D422">
            <v>12913651</v>
          </cell>
          <cell r="E422">
            <v>15583605</v>
          </cell>
          <cell r="F422">
            <v>33132808</v>
          </cell>
        </row>
        <row r="423">
          <cell r="A423" t="str">
            <v>MELÕES FRESCOS</v>
          </cell>
          <cell r="B423" t="str">
            <v>(3º Nível) MELÕES FRESCOS</v>
          </cell>
          <cell r="C423">
            <v>45521316</v>
          </cell>
          <cell r="D423">
            <v>65466532</v>
          </cell>
          <cell r="E423">
            <v>57340027</v>
          </cell>
          <cell r="F423">
            <v>90593643</v>
          </cell>
        </row>
        <row r="424">
          <cell r="A424" t="str">
            <v>MILHO</v>
          </cell>
          <cell r="B424" t="str">
            <v>(3º Nível) MILHO</v>
          </cell>
          <cell r="C424">
            <v>804132499</v>
          </cell>
          <cell r="D424">
            <v>5052974380</v>
          </cell>
          <cell r="E424">
            <v>1402239919</v>
          </cell>
          <cell r="F424">
            <v>7960681594</v>
          </cell>
          <cell r="G424">
            <v>31164615</v>
          </cell>
          <cell r="H424">
            <v>199226199</v>
          </cell>
          <cell r="I424">
            <v>50892083</v>
          </cell>
          <cell r="J424">
            <v>369974878</v>
          </cell>
        </row>
        <row r="425">
          <cell r="A425" t="str">
            <v>MILHO DOCE PREPARADO</v>
          </cell>
          <cell r="B425" t="str">
            <v>(3º Nível) MILHO DOCE PREPARADO</v>
          </cell>
          <cell r="C425">
            <v>5981419</v>
          </cell>
          <cell r="D425">
            <v>6474735</v>
          </cell>
          <cell r="E425">
            <v>6099739</v>
          </cell>
          <cell r="F425">
            <v>7122912</v>
          </cell>
          <cell r="G425">
            <v>173273</v>
          </cell>
          <cell r="H425">
            <v>96708</v>
          </cell>
          <cell r="I425">
            <v>164033</v>
          </cell>
          <cell r="J425">
            <v>92934</v>
          </cell>
        </row>
        <row r="426">
          <cell r="A426" t="str">
            <v>MIUDEZAS DE CARNE BOVINA</v>
          </cell>
          <cell r="B426" t="str">
            <v>(3º Nível) MIUDEZAS DE CARNE BOVINA</v>
          </cell>
          <cell r="C426">
            <v>208933564</v>
          </cell>
          <cell r="D426">
            <v>70568769</v>
          </cell>
          <cell r="E426">
            <v>211169938</v>
          </cell>
          <cell r="F426">
            <v>80652420</v>
          </cell>
          <cell r="G426">
            <v>1021184</v>
          </cell>
          <cell r="H426">
            <v>902797</v>
          </cell>
          <cell r="I426">
            <v>1660649</v>
          </cell>
          <cell r="J426">
            <v>1568938</v>
          </cell>
        </row>
        <row r="427">
          <cell r="A427" t="str">
            <v>MIUDEZAS DE CARNE DE OVINO</v>
          </cell>
          <cell r="B427" t="str">
            <v>(3º Nível) MIUDEZAS DE CARNE DE OVINO</v>
          </cell>
          <cell r="G427">
            <v>2847558</v>
          </cell>
          <cell r="H427">
            <v>326828</v>
          </cell>
          <cell r="I427">
            <v>5207457</v>
          </cell>
          <cell r="J427">
            <v>643027</v>
          </cell>
        </row>
        <row r="428">
          <cell r="A428" t="str">
            <v>MIUDEZAS DE CARNE SUÍNA</v>
          </cell>
          <cell r="B428" t="str">
            <v>(3º Nível) MIUDEZAS DE CARNE SUÍNA</v>
          </cell>
          <cell r="C428">
            <v>42199663</v>
          </cell>
          <cell r="D428">
            <v>29210057</v>
          </cell>
          <cell r="E428">
            <v>32901126</v>
          </cell>
          <cell r="F428">
            <v>29188406</v>
          </cell>
          <cell r="G428">
            <v>78043611</v>
          </cell>
          <cell r="H428">
            <v>6997656</v>
          </cell>
          <cell r="I428">
            <v>81427265</v>
          </cell>
          <cell r="J428">
            <v>8872252</v>
          </cell>
        </row>
        <row r="429">
          <cell r="A429" t="str">
            <v>MOLHOS E PREPARAÇÕES PARA MOLHOS</v>
          </cell>
          <cell r="B429" t="str">
            <v>(3º Nível) MOLHOS E PREPARAÇÕES PARA MOLHOS</v>
          </cell>
          <cell r="C429">
            <v>4540986</v>
          </cell>
          <cell r="D429">
            <v>3097028</v>
          </cell>
          <cell r="E429">
            <v>3301777</v>
          </cell>
          <cell r="F429">
            <v>2739588</v>
          </cell>
          <cell r="G429">
            <v>6867721</v>
          </cell>
          <cell r="H429">
            <v>2685562</v>
          </cell>
          <cell r="I429">
            <v>5515867</v>
          </cell>
          <cell r="J429">
            <v>2744300</v>
          </cell>
        </row>
        <row r="430">
          <cell r="A430" t="str">
            <v>MORANGOS CONGELADOS</v>
          </cell>
          <cell r="B430" t="str">
            <v>(3º Nível) MORANGOS CONGELADOS</v>
          </cell>
          <cell r="C430">
            <v>2962</v>
          </cell>
          <cell r="D430">
            <v>1264</v>
          </cell>
          <cell r="E430">
            <v>12784</v>
          </cell>
          <cell r="F430">
            <v>4924</v>
          </cell>
          <cell r="G430">
            <v>4060352</v>
          </cell>
          <cell r="H430">
            <v>2530388</v>
          </cell>
          <cell r="I430">
            <v>4080503</v>
          </cell>
          <cell r="J430">
            <v>2576485</v>
          </cell>
        </row>
        <row r="431">
          <cell r="A431" t="str">
            <v>MORANGOS FRESCOS</v>
          </cell>
          <cell r="B431" t="str">
            <v>(3º Nível) MORANGOS FRESCOS</v>
          </cell>
          <cell r="C431">
            <v>0</v>
          </cell>
          <cell r="D431">
            <v>0</v>
          </cell>
          <cell r="E431">
            <v>98718</v>
          </cell>
          <cell r="F431">
            <v>68888</v>
          </cell>
          <cell r="G431">
            <v>0</v>
          </cell>
          <cell r="H431">
            <v>0</v>
          </cell>
          <cell r="I431">
            <v>109529</v>
          </cell>
          <cell r="J431">
            <v>14463</v>
          </cell>
        </row>
        <row r="432">
          <cell r="A432" t="str">
            <v>MORANGOS PREPARADOS OU CONSERVADOS</v>
          </cell>
          <cell r="B432" t="str">
            <v>(3º Nível) MORANGOS PREPARADOS OU CONSERVADOS</v>
          </cell>
          <cell r="C432">
            <v>113558</v>
          </cell>
          <cell r="D432">
            <v>14020</v>
          </cell>
          <cell r="E432">
            <v>82629</v>
          </cell>
          <cell r="F432">
            <v>13524</v>
          </cell>
          <cell r="G432">
            <v>6728</v>
          </cell>
          <cell r="H432">
            <v>394</v>
          </cell>
          <cell r="I432">
            <v>6606</v>
          </cell>
          <cell r="J432">
            <v>1921</v>
          </cell>
        </row>
        <row r="433">
          <cell r="A433" t="str">
            <v>MÓVEIS DE MADEIRA</v>
          </cell>
          <cell r="B433" t="str">
            <v>(3º Nível) MÓVEIS DE MADEIRA</v>
          </cell>
          <cell r="C433">
            <v>189357242</v>
          </cell>
          <cell r="D433">
            <v>111573664</v>
          </cell>
          <cell r="E433">
            <v>201860160</v>
          </cell>
          <cell r="F433">
            <v>122156303</v>
          </cell>
          <cell r="G433">
            <v>8776910</v>
          </cell>
          <cell r="H433">
            <v>3090518</v>
          </cell>
          <cell r="I433">
            <v>8608226</v>
          </cell>
          <cell r="J433">
            <v>2646084</v>
          </cell>
        </row>
        <row r="434">
          <cell r="A434" t="str">
            <v>MUDAS DE PLANTAS NÃO ORNAMENTAIS</v>
          </cell>
          <cell r="B434" t="str">
            <v>(3º Nível) MUDAS DE PLANTAS NÃO ORNAMENTAIS</v>
          </cell>
          <cell r="C434">
            <v>228416</v>
          </cell>
          <cell r="D434">
            <v>120309</v>
          </cell>
          <cell r="E434">
            <v>30392</v>
          </cell>
          <cell r="F434">
            <v>9808</v>
          </cell>
          <cell r="G434">
            <v>3802057</v>
          </cell>
          <cell r="H434">
            <v>436201</v>
          </cell>
          <cell r="I434">
            <v>5206030</v>
          </cell>
          <cell r="J434">
            <v>650025</v>
          </cell>
        </row>
        <row r="435">
          <cell r="A435" t="str">
            <v>MUDAS DE PLANTAS ORNAMENTAIS</v>
          </cell>
          <cell r="B435" t="str">
            <v>(3º Nível) MUDAS DE PLANTAS ORNAMENTAIS</v>
          </cell>
          <cell r="C435">
            <v>2868031</v>
          </cell>
          <cell r="D435">
            <v>306121</v>
          </cell>
          <cell r="E435">
            <v>1904007</v>
          </cell>
          <cell r="F435">
            <v>145326</v>
          </cell>
          <cell r="G435">
            <v>8765520</v>
          </cell>
          <cell r="H435">
            <v>280436</v>
          </cell>
          <cell r="I435">
            <v>10231305</v>
          </cell>
          <cell r="J435">
            <v>342526</v>
          </cell>
        </row>
        <row r="436">
          <cell r="A436" t="str">
            <v>NOZ-MOSCADA</v>
          </cell>
          <cell r="B436" t="str">
            <v>(3º Nível) NOZ-MOSCADA</v>
          </cell>
          <cell r="C436">
            <v>622</v>
          </cell>
          <cell r="D436">
            <v>160</v>
          </cell>
          <cell r="E436">
            <v>915</v>
          </cell>
          <cell r="F436">
            <v>63</v>
          </cell>
          <cell r="G436">
            <v>645150</v>
          </cell>
          <cell r="H436">
            <v>111413</v>
          </cell>
          <cell r="I436">
            <v>678241</v>
          </cell>
          <cell r="J436">
            <v>164011</v>
          </cell>
        </row>
        <row r="437">
          <cell r="A437" t="str">
            <v>NOZES</v>
          </cell>
          <cell r="B437" t="str">
            <v>(3º Nível) NOZES</v>
          </cell>
          <cell r="C437">
            <v>926043</v>
          </cell>
          <cell r="D437">
            <v>62391</v>
          </cell>
          <cell r="E437">
            <v>1782136</v>
          </cell>
          <cell r="F437">
            <v>126629</v>
          </cell>
          <cell r="G437">
            <v>6586314</v>
          </cell>
          <cell r="H437">
            <v>714230</v>
          </cell>
          <cell r="I437">
            <v>5389642</v>
          </cell>
          <cell r="J437">
            <v>1099387</v>
          </cell>
        </row>
        <row r="438">
          <cell r="A438" t="str">
            <v>OBRAS DE MARCENARIA OU CARPINTARIA</v>
          </cell>
          <cell r="B438" t="str">
            <v>(3º Nível) OBRAS DE MARCENARIA OU CARPINTARIA</v>
          </cell>
          <cell r="C438">
            <v>123611738</v>
          </cell>
          <cell r="D438">
            <v>74363294</v>
          </cell>
          <cell r="E438">
            <v>133492524</v>
          </cell>
          <cell r="F438">
            <v>78586390</v>
          </cell>
          <cell r="G438">
            <v>1045597</v>
          </cell>
          <cell r="H438">
            <v>405217</v>
          </cell>
          <cell r="I438">
            <v>1423296</v>
          </cell>
          <cell r="J438">
            <v>813146</v>
          </cell>
        </row>
        <row r="439">
          <cell r="A439" t="str">
            <v>OLEO DE ALGODÃO</v>
          </cell>
          <cell r="B439" t="str">
            <v>(3º Nível) OLEO DE ALGODÃO</v>
          </cell>
          <cell r="C439">
            <v>494862</v>
          </cell>
          <cell r="D439">
            <v>355904</v>
          </cell>
          <cell r="E439">
            <v>224890</v>
          </cell>
          <cell r="F439">
            <v>174086</v>
          </cell>
          <cell r="G439">
            <v>42857</v>
          </cell>
          <cell r="H439">
            <v>19182</v>
          </cell>
          <cell r="I439">
            <v>2549708</v>
          </cell>
          <cell r="J439">
            <v>3850084</v>
          </cell>
        </row>
        <row r="440">
          <cell r="A440" t="str">
            <v>ÒLEO DE AMENDOIM</v>
          </cell>
          <cell r="B440" t="str">
            <v>(3º Nível) ÒLEO DE AMENDOIM</v>
          </cell>
          <cell r="C440">
            <v>31468979</v>
          </cell>
          <cell r="D440">
            <v>27263907</v>
          </cell>
          <cell r="E440">
            <v>26577154</v>
          </cell>
          <cell r="F440">
            <v>24176043</v>
          </cell>
          <cell r="G440">
            <v>214060</v>
          </cell>
          <cell r="H440">
            <v>27628</v>
          </cell>
          <cell r="I440">
            <v>294951</v>
          </cell>
          <cell r="J440">
            <v>18351</v>
          </cell>
        </row>
        <row r="441">
          <cell r="A441" t="str">
            <v>OLEO DE BABAÇU</v>
          </cell>
          <cell r="B441" t="str">
            <v>(3º Nível) OLEO DE BABAÇU</v>
          </cell>
          <cell r="C441">
            <v>423156</v>
          </cell>
          <cell r="D441">
            <v>97475</v>
          </cell>
          <cell r="E441">
            <v>447853</v>
          </cell>
          <cell r="F441">
            <v>105841</v>
          </cell>
          <cell r="G441">
            <v>449</v>
          </cell>
          <cell r="H441">
            <v>22</v>
          </cell>
          <cell r="I441">
            <v>436</v>
          </cell>
          <cell r="J441">
            <v>25</v>
          </cell>
        </row>
        <row r="442">
          <cell r="A442" t="str">
            <v>OLEO DE COCO</v>
          </cell>
          <cell r="B442" t="str">
            <v>(3º Nível) OLEO DE COCO</v>
          </cell>
          <cell r="C442">
            <v>206662</v>
          </cell>
          <cell r="D442">
            <v>22031</v>
          </cell>
          <cell r="E442">
            <v>141837</v>
          </cell>
          <cell r="F442">
            <v>17060</v>
          </cell>
          <cell r="G442">
            <v>5381987</v>
          </cell>
          <cell r="H442">
            <v>1667875</v>
          </cell>
          <cell r="I442">
            <v>2820087</v>
          </cell>
          <cell r="J442">
            <v>1213571</v>
          </cell>
        </row>
        <row r="443">
          <cell r="A443" t="str">
            <v>OLEO DE DENDÊ OU DE PALMA</v>
          </cell>
          <cell r="B443" t="str">
            <v>(3º Nível) OLEO DE DENDÊ OU DE PALMA</v>
          </cell>
          <cell r="C443">
            <v>16092407</v>
          </cell>
          <cell r="D443">
            <v>24368131</v>
          </cell>
          <cell r="E443">
            <v>5209465</v>
          </cell>
          <cell r="F443">
            <v>8206283</v>
          </cell>
          <cell r="G443">
            <v>147483947</v>
          </cell>
          <cell r="H443">
            <v>147050008</v>
          </cell>
          <cell r="I443">
            <v>100973283</v>
          </cell>
          <cell r="J443">
            <v>144563361</v>
          </cell>
        </row>
        <row r="444">
          <cell r="A444" t="str">
            <v>OLEO DE GIRASSOL</v>
          </cell>
          <cell r="B444" t="str">
            <v>(3º Nível) OLEO DE GIRASSOL</v>
          </cell>
          <cell r="C444">
            <v>28358</v>
          </cell>
          <cell r="D444">
            <v>15874</v>
          </cell>
          <cell r="E444">
            <v>73001</v>
          </cell>
          <cell r="F444">
            <v>39015</v>
          </cell>
          <cell r="G444">
            <v>13933939</v>
          </cell>
          <cell r="H444">
            <v>17413385</v>
          </cell>
          <cell r="I444">
            <v>12650695</v>
          </cell>
          <cell r="J444">
            <v>17441687</v>
          </cell>
        </row>
        <row r="445">
          <cell r="A445" t="str">
            <v>OLEO DE MILHO</v>
          </cell>
          <cell r="B445" t="str">
            <v>(3º Nível) OLEO DE MILHO</v>
          </cell>
          <cell r="C445">
            <v>8095813</v>
          </cell>
          <cell r="D445">
            <v>10346309</v>
          </cell>
          <cell r="E445">
            <v>4902351</v>
          </cell>
          <cell r="F445">
            <v>7764011</v>
          </cell>
          <cell r="G445">
            <v>513901</v>
          </cell>
          <cell r="H445">
            <v>536981</v>
          </cell>
          <cell r="I445">
            <v>2400801</v>
          </cell>
          <cell r="J445">
            <v>4985666</v>
          </cell>
        </row>
        <row r="446">
          <cell r="A446" t="str">
            <v>OLEO DE SOJA EM BRUTO</v>
          </cell>
          <cell r="B446" t="str">
            <v>(3º Nível) OLEO DE SOJA EM BRUTO</v>
          </cell>
          <cell r="C446">
            <v>425870869</v>
          </cell>
          <cell r="D446">
            <v>570342555</v>
          </cell>
          <cell r="E446">
            <v>308989932</v>
          </cell>
          <cell r="F446">
            <v>475954096</v>
          </cell>
          <cell r="G446">
            <v>14893256</v>
          </cell>
          <cell r="H446">
            <v>20000000</v>
          </cell>
          <cell r="I446">
            <v>9670353</v>
          </cell>
          <cell r="J446">
            <v>15250000</v>
          </cell>
        </row>
        <row r="447">
          <cell r="A447" t="str">
            <v>OLEO DE SOJA REFINADO</v>
          </cell>
          <cell r="B447" t="str">
            <v>(3º Nível) OLEO DE SOJA REFINADO</v>
          </cell>
          <cell r="C447">
            <v>26712377</v>
          </cell>
          <cell r="D447">
            <v>26472519</v>
          </cell>
          <cell r="E447">
            <v>25040770</v>
          </cell>
          <cell r="F447">
            <v>29609606</v>
          </cell>
          <cell r="G447">
            <v>126673</v>
          </cell>
          <cell r="H447">
            <v>36291</v>
          </cell>
          <cell r="I447">
            <v>22404</v>
          </cell>
          <cell r="J447">
            <v>7709</v>
          </cell>
        </row>
        <row r="448">
          <cell r="A448" t="str">
            <v>OLEO ESSENCIAL DE LARANJA</v>
          </cell>
          <cell r="B448" t="str">
            <v>(3º Nível) OLEO ESSENCIAL DE LARANJA</v>
          </cell>
          <cell r="C448">
            <v>131663873</v>
          </cell>
          <cell r="D448">
            <v>14311324</v>
          </cell>
          <cell r="E448">
            <v>96670473</v>
          </cell>
          <cell r="F448">
            <v>12319641</v>
          </cell>
          <cell r="G448">
            <v>1445285</v>
          </cell>
          <cell r="H448">
            <v>81914</v>
          </cell>
          <cell r="I448">
            <v>1259958</v>
          </cell>
          <cell r="J448">
            <v>74155</v>
          </cell>
        </row>
        <row r="449">
          <cell r="A449" t="str">
            <v>OSSOS E OSSEÍNA</v>
          </cell>
          <cell r="B449" t="str">
            <v>(3º Nível) OSSOS E OSSEÍNA</v>
          </cell>
          <cell r="C449">
            <v>1239550</v>
          </cell>
          <cell r="D449">
            <v>1469593</v>
          </cell>
          <cell r="E449">
            <v>2316248</v>
          </cell>
          <cell r="F449">
            <v>3664617</v>
          </cell>
        </row>
        <row r="450">
          <cell r="A450" t="str">
            <v>OUTRAS BEBIDAS ALCÓOLICAS</v>
          </cell>
          <cell r="B450" t="str">
            <v>(3º Nível) OUTRAS BEBIDAS ALCÓOLICAS</v>
          </cell>
          <cell r="C450">
            <v>8583673</v>
          </cell>
          <cell r="D450">
            <v>6133178</v>
          </cell>
          <cell r="E450">
            <v>6804337</v>
          </cell>
          <cell r="F450">
            <v>6489368</v>
          </cell>
          <cell r="G450">
            <v>13130719</v>
          </cell>
          <cell r="H450">
            <v>3156944</v>
          </cell>
          <cell r="I450">
            <v>15025167</v>
          </cell>
          <cell r="J450">
            <v>4169791</v>
          </cell>
        </row>
        <row r="451">
          <cell r="A451" t="str">
            <v>OUTRAS BEBIDAS NÃO ALCOÓLICAS</v>
          </cell>
          <cell r="B451" t="str">
            <v>(3º Nível) OUTRAS BEBIDAS NÃO ALCOÓLICAS</v>
          </cell>
          <cell r="C451">
            <v>1269668</v>
          </cell>
          <cell r="D451">
            <v>1865311</v>
          </cell>
          <cell r="E451">
            <v>3655536</v>
          </cell>
          <cell r="F451">
            <v>6351473</v>
          </cell>
          <cell r="G451">
            <v>23445939</v>
          </cell>
          <cell r="H451">
            <v>29617975</v>
          </cell>
          <cell r="I451">
            <v>38613070</v>
          </cell>
          <cell r="J451">
            <v>35965290</v>
          </cell>
        </row>
        <row r="452">
          <cell r="A452" t="str">
            <v>OUTRAS FRUTAS CONGELADAS</v>
          </cell>
          <cell r="B452" t="str">
            <v>(3º Nível) OUTRAS FRUTAS CONGELADAS</v>
          </cell>
          <cell r="C452">
            <v>5454166</v>
          </cell>
          <cell r="D452">
            <v>2083674</v>
          </cell>
          <cell r="E452">
            <v>4321590</v>
          </cell>
          <cell r="F452">
            <v>1857077</v>
          </cell>
          <cell r="G452">
            <v>2970525</v>
          </cell>
          <cell r="H452">
            <v>1159332</v>
          </cell>
          <cell r="I452">
            <v>4600158</v>
          </cell>
          <cell r="J452">
            <v>2102986</v>
          </cell>
        </row>
        <row r="453">
          <cell r="A453" t="str">
            <v>OUTRAS FRUTAS PREPARADAS OU CONSERVADAS</v>
          </cell>
          <cell r="B453" t="str">
            <v>(3º Nível) OUTRAS FRUTAS PREPARADAS OU CONSERVADAS</v>
          </cell>
          <cell r="C453">
            <v>27883922</v>
          </cell>
          <cell r="D453">
            <v>18385855</v>
          </cell>
          <cell r="E453">
            <v>24895511</v>
          </cell>
          <cell r="F453">
            <v>14887086</v>
          </cell>
          <cell r="G453">
            <v>13947799</v>
          </cell>
          <cell r="H453">
            <v>5592437</v>
          </cell>
          <cell r="I453">
            <v>13321433</v>
          </cell>
          <cell r="J453">
            <v>6042730</v>
          </cell>
        </row>
        <row r="454">
          <cell r="A454" t="str">
            <v>OUTRAS FRUTAS SECAS OU FRESCAS</v>
          </cell>
          <cell r="B454" t="str">
            <v>(3º Nível) OUTRAS FRUTAS SECAS OU FRESCAS</v>
          </cell>
          <cell r="C454">
            <v>5850018</v>
          </cell>
          <cell r="D454">
            <v>2372221</v>
          </cell>
          <cell r="E454">
            <v>3781738</v>
          </cell>
          <cell r="F454">
            <v>2096471</v>
          </cell>
          <cell r="G454">
            <v>27521813</v>
          </cell>
          <cell r="H454">
            <v>20227918</v>
          </cell>
          <cell r="I454">
            <v>21028630</v>
          </cell>
          <cell r="J454">
            <v>17350374</v>
          </cell>
        </row>
        <row r="455">
          <cell r="A455" t="str">
            <v>OUTRAS GORDURAS E OLEOS DE ORIGEM ANIMAL</v>
          </cell>
          <cell r="B455" t="str">
            <v>(3º Nível) OUTRAS GORDURAS E OLEOS DE ORIGEM ANIMAL</v>
          </cell>
          <cell r="C455">
            <v>2819322</v>
          </cell>
          <cell r="D455">
            <v>1232553</v>
          </cell>
          <cell r="E455">
            <v>1401460</v>
          </cell>
          <cell r="F455">
            <v>1102394</v>
          </cell>
          <cell r="G455">
            <v>9201504</v>
          </cell>
          <cell r="H455">
            <v>2050008</v>
          </cell>
          <cell r="I455">
            <v>10562838</v>
          </cell>
          <cell r="J455">
            <v>2140945</v>
          </cell>
        </row>
        <row r="456">
          <cell r="A456" t="str">
            <v>OUTRAS LAGOSTAS</v>
          </cell>
          <cell r="B456" t="str">
            <v>(3º Nível) OUTRAS LAGOSTAS</v>
          </cell>
          <cell r="C456">
            <v>0</v>
          </cell>
          <cell r="D456">
            <v>0</v>
          </cell>
          <cell r="E456">
            <v>341</v>
          </cell>
          <cell r="F456">
            <v>55</v>
          </cell>
        </row>
        <row r="457">
          <cell r="A457" t="str">
            <v>OUTRAS PLANTAS VIVAS, ESTACAS E ENXERTOS</v>
          </cell>
          <cell r="B457" t="str">
            <v>(3º Nível) OUTRAS PLANTAS VIVAS, ESTACAS E ENXERTOS</v>
          </cell>
          <cell r="C457">
            <v>222905</v>
          </cell>
          <cell r="D457">
            <v>38809</v>
          </cell>
          <cell r="E457">
            <v>533054</v>
          </cell>
          <cell r="F457">
            <v>49839</v>
          </cell>
          <cell r="G457">
            <v>4641</v>
          </cell>
          <cell r="H457">
            <v>20</v>
          </cell>
          <cell r="I457">
            <v>888</v>
          </cell>
          <cell r="J457">
            <v>12</v>
          </cell>
        </row>
        <row r="458">
          <cell r="A458" t="str">
            <v>OUTRAS PREPARAÇÕES ALIMENTÍCIAS</v>
          </cell>
          <cell r="B458" t="str">
            <v>(3º Nível) OUTRAS PREPARAÇÕES ALIMENTÍCIAS</v>
          </cell>
          <cell r="C458">
            <v>58541346</v>
          </cell>
          <cell r="D458">
            <v>13279154</v>
          </cell>
          <cell r="E458">
            <v>81943107</v>
          </cell>
          <cell r="F458">
            <v>20301407</v>
          </cell>
          <cell r="G458">
            <v>88058529</v>
          </cell>
          <cell r="H458">
            <v>14929210</v>
          </cell>
          <cell r="I458">
            <v>82652492</v>
          </cell>
          <cell r="J458">
            <v>15884126</v>
          </cell>
        </row>
        <row r="459">
          <cell r="A459" t="str">
            <v>OUTRAS PREPARAÇÕES ALIMENTÍCIAS A BASE DE CEREAIS</v>
          </cell>
          <cell r="B459" t="str">
            <v>(3º Nível) OUTRAS PREPARAÇÕES ALIMENTÍCIAS A BASE DE CEREAIS</v>
          </cell>
          <cell r="C459">
            <v>13931877</v>
          </cell>
          <cell r="D459">
            <v>6222842</v>
          </cell>
          <cell r="E459">
            <v>17251843</v>
          </cell>
          <cell r="F459">
            <v>10162568</v>
          </cell>
          <cell r="G459">
            <v>22055592</v>
          </cell>
          <cell r="H459">
            <v>10913816</v>
          </cell>
          <cell r="I459">
            <v>24311781</v>
          </cell>
          <cell r="J459">
            <v>10150660</v>
          </cell>
        </row>
        <row r="460">
          <cell r="A460" t="str">
            <v>OUTRAS RAÇÕES PARA ANIMAIS DOMÉSTICOS</v>
          </cell>
          <cell r="B460" t="str">
            <v>(3º Nível) OUTRAS RAÇÕES PARA ANIMAIS DOMÉSTICOS</v>
          </cell>
          <cell r="C460">
            <v>94063024</v>
          </cell>
          <cell r="D460">
            <v>98388931</v>
          </cell>
          <cell r="E460">
            <v>94658411</v>
          </cell>
          <cell r="F460">
            <v>95465352</v>
          </cell>
          <cell r="G460">
            <v>128978304</v>
          </cell>
          <cell r="H460">
            <v>53568048</v>
          </cell>
          <cell r="I460">
            <v>116349349</v>
          </cell>
          <cell r="J460">
            <v>51016614</v>
          </cell>
        </row>
        <row r="461">
          <cell r="A461" t="str">
            <v>OUTRAS SUBSTÂNCIAS PROTEICAS</v>
          </cell>
          <cell r="B461" t="str">
            <v>(3º Nível) OUTRAS SUBSTÂNCIAS PROTEICAS</v>
          </cell>
          <cell r="C461">
            <v>28173186</v>
          </cell>
          <cell r="D461">
            <v>9140543</v>
          </cell>
          <cell r="E461">
            <v>37164060</v>
          </cell>
          <cell r="F461">
            <v>12611872</v>
          </cell>
          <cell r="G461">
            <v>14395317</v>
          </cell>
          <cell r="H461">
            <v>1238151</v>
          </cell>
          <cell r="I461">
            <v>15912995</v>
          </cell>
          <cell r="J461">
            <v>943026</v>
          </cell>
        </row>
        <row r="462">
          <cell r="A462" t="str">
            <v>OUTROS ANIMAIS VIVOS</v>
          </cell>
          <cell r="B462" t="str">
            <v>(3º Nível) OUTROS ANIMAIS VIVOS</v>
          </cell>
          <cell r="C462">
            <v>170229</v>
          </cell>
          <cell r="D462">
            <v>223</v>
          </cell>
          <cell r="E462">
            <v>14214</v>
          </cell>
          <cell r="F462">
            <v>1020</v>
          </cell>
          <cell r="G462">
            <v>67528</v>
          </cell>
          <cell r="H462">
            <v>35</v>
          </cell>
          <cell r="I462">
            <v>92211</v>
          </cell>
          <cell r="J462">
            <v>90</v>
          </cell>
        </row>
        <row r="463">
          <cell r="A463" t="str">
            <v>OUTROS CAMARÕES</v>
          </cell>
          <cell r="B463" t="str">
            <v>(3º Nível) OUTROS CAMARÕES</v>
          </cell>
          <cell r="C463">
            <v>0</v>
          </cell>
          <cell r="D463">
            <v>0</v>
          </cell>
          <cell r="E463">
            <v>3647</v>
          </cell>
          <cell r="F463">
            <v>338</v>
          </cell>
        </row>
        <row r="464">
          <cell r="A464" t="str">
            <v>OUTROS COUROS/PELES DE BOVINOS, CURTIDO</v>
          </cell>
          <cell r="B464" t="str">
            <v>(3º Nível) OUTROS COUROS/PELES DE BOVINOS, CURTIDO</v>
          </cell>
          <cell r="C464">
            <v>222682088</v>
          </cell>
          <cell r="D464">
            <v>157730736</v>
          </cell>
          <cell r="E464">
            <v>174918460</v>
          </cell>
          <cell r="F464">
            <v>177103901</v>
          </cell>
          <cell r="G464">
            <v>6245155</v>
          </cell>
          <cell r="H464">
            <v>2250277</v>
          </cell>
          <cell r="I464">
            <v>2487984</v>
          </cell>
          <cell r="J464">
            <v>1153407</v>
          </cell>
        </row>
        <row r="465">
          <cell r="A465" t="str">
            <v>OUTROS COUROS/PELES DE OVINOS, CURTIDAS</v>
          </cell>
          <cell r="B465" t="str">
            <v>(3º Nível) OUTROS COUROS/PELES DE OVINOS, CURTIDAS</v>
          </cell>
          <cell r="C465">
            <v>17</v>
          </cell>
          <cell r="D465">
            <v>1</v>
          </cell>
          <cell r="E465">
            <v>0</v>
          </cell>
          <cell r="F465">
            <v>0</v>
          </cell>
          <cell r="G465">
            <v>2740</v>
          </cell>
          <cell r="H465">
            <v>277</v>
          </cell>
          <cell r="I465">
            <v>0</v>
          </cell>
          <cell r="J465">
            <v>0</v>
          </cell>
        </row>
        <row r="466">
          <cell r="A466" t="str">
            <v>OUTROS FILES DE PEIXE SECOS, SALGADOS OU DEFUMADOS</v>
          </cell>
          <cell r="B466" t="str">
            <v>(3º Nível) OUTROS FILES DE PEIXE SECOS, SALGADOS OU DEFUMADOS</v>
          </cell>
          <cell r="C466">
            <v>0</v>
          </cell>
          <cell r="D466">
            <v>0</v>
          </cell>
          <cell r="E466">
            <v>1408</v>
          </cell>
          <cell r="F466">
            <v>115</v>
          </cell>
          <cell r="G466">
            <v>472330</v>
          </cell>
          <cell r="H466">
            <v>111000</v>
          </cell>
          <cell r="I466">
            <v>845948</v>
          </cell>
          <cell r="J466">
            <v>193000</v>
          </cell>
        </row>
        <row r="467">
          <cell r="A467" t="str">
            <v>OUTROS FILES DE PEIXE, CONGELADOS</v>
          </cell>
          <cell r="B467" t="str">
            <v>(3º Nível) OUTROS FILES DE PEIXE, CONGELADOS</v>
          </cell>
          <cell r="C467">
            <v>1984537</v>
          </cell>
          <cell r="D467">
            <v>454120</v>
          </cell>
          <cell r="E467">
            <v>1421474</v>
          </cell>
          <cell r="F467">
            <v>211014</v>
          </cell>
          <cell r="G467">
            <v>126104891</v>
          </cell>
          <cell r="H467">
            <v>38653375</v>
          </cell>
          <cell r="I467">
            <v>138144168</v>
          </cell>
          <cell r="J467">
            <v>38583392</v>
          </cell>
        </row>
        <row r="468">
          <cell r="A468" t="str">
            <v>OUTROS FILES DE PEIXE, FRESCOS OU REFRIGERADOS</v>
          </cell>
          <cell r="B468" t="str">
            <v>(3º Nível) OUTROS FILES DE PEIXE, FRESCOS OU REFRIGERADOS</v>
          </cell>
          <cell r="C468">
            <v>2258062</v>
          </cell>
          <cell r="D468">
            <v>301524</v>
          </cell>
          <cell r="E468">
            <v>1609094</v>
          </cell>
          <cell r="F468">
            <v>236419</v>
          </cell>
          <cell r="G468">
            <v>7291287</v>
          </cell>
          <cell r="H468">
            <v>735828</v>
          </cell>
          <cell r="I468">
            <v>4313622</v>
          </cell>
          <cell r="J468">
            <v>427935</v>
          </cell>
        </row>
        <row r="469">
          <cell r="A469" t="str">
            <v>OUTROS PEIXES CONGELADOS</v>
          </cell>
          <cell r="B469" t="str">
            <v>(3º Nível) OUTROS PEIXES CONGELADOS</v>
          </cell>
          <cell r="C469">
            <v>18760718</v>
          </cell>
          <cell r="D469">
            <v>5956881</v>
          </cell>
          <cell r="E469">
            <v>22145491</v>
          </cell>
          <cell r="F469">
            <v>7574945</v>
          </cell>
          <cell r="G469">
            <v>34093318</v>
          </cell>
          <cell r="H469">
            <v>16034353</v>
          </cell>
          <cell r="I469">
            <v>33537591</v>
          </cell>
          <cell r="J469">
            <v>15526808</v>
          </cell>
        </row>
        <row r="470">
          <cell r="A470" t="str">
            <v>OUTROS PEIXES FRESCOS OU REFRIGERADOS</v>
          </cell>
          <cell r="B470" t="str">
            <v>(3º Nível) OUTROS PEIXES FRESCOS OU REFRIGERADOS</v>
          </cell>
          <cell r="C470">
            <v>18446866</v>
          </cell>
          <cell r="D470">
            <v>2543544</v>
          </cell>
          <cell r="E470">
            <v>17131837</v>
          </cell>
          <cell r="F470">
            <v>2673442</v>
          </cell>
          <cell r="G470">
            <v>281291</v>
          </cell>
          <cell r="H470">
            <v>20941</v>
          </cell>
          <cell r="I470">
            <v>322445</v>
          </cell>
          <cell r="J470">
            <v>28331</v>
          </cell>
        </row>
        <row r="471">
          <cell r="A471" t="str">
            <v>OUTROS PEIXES SECOS, SALGADOS OU DEFUMADOS</v>
          </cell>
          <cell r="B471" t="str">
            <v>(3º Nível) OUTROS PEIXES SECOS, SALGADOS OU DEFUMADOS</v>
          </cell>
          <cell r="C471">
            <v>6849595</v>
          </cell>
          <cell r="D471">
            <v>256970</v>
          </cell>
          <cell r="E471">
            <v>10649097</v>
          </cell>
          <cell r="F471">
            <v>261922</v>
          </cell>
          <cell r="G471">
            <v>50589087</v>
          </cell>
          <cell r="H471">
            <v>13100650</v>
          </cell>
          <cell r="I471">
            <v>42510849</v>
          </cell>
          <cell r="J471">
            <v>10882760</v>
          </cell>
        </row>
        <row r="472">
          <cell r="A472" t="str">
            <v>OUTROS PRODUTOS DE ORIGEM ANIMAL</v>
          </cell>
          <cell r="B472" t="str">
            <v>(3º Nível) OUTROS PRODUTOS DE ORIGEM ANIMAL</v>
          </cell>
          <cell r="C472">
            <v>52999795</v>
          </cell>
          <cell r="D472">
            <v>26407749</v>
          </cell>
          <cell r="E472">
            <v>68693128</v>
          </cell>
          <cell r="F472">
            <v>31907404</v>
          </cell>
          <cell r="G472">
            <v>6672025</v>
          </cell>
          <cell r="H472">
            <v>6655411</v>
          </cell>
          <cell r="I472">
            <v>6606064</v>
          </cell>
          <cell r="J472">
            <v>8620552</v>
          </cell>
        </row>
        <row r="473">
          <cell r="A473" t="str">
            <v>OUTROS PRODUTOS DE ORIGEM VEGETAL</v>
          </cell>
          <cell r="B473" t="str">
            <v>(3º Nível) OUTROS PRODUTOS DE ORIGEM VEGETAL</v>
          </cell>
          <cell r="C473">
            <v>90968962</v>
          </cell>
          <cell r="D473">
            <v>69190903</v>
          </cell>
          <cell r="E473">
            <v>109519862</v>
          </cell>
          <cell r="F473">
            <v>90925856</v>
          </cell>
          <cell r="G473">
            <v>23815744</v>
          </cell>
          <cell r="H473">
            <v>14196466</v>
          </cell>
          <cell r="I473">
            <v>22837540</v>
          </cell>
          <cell r="J473">
            <v>17916972</v>
          </cell>
        </row>
        <row r="474">
          <cell r="A474" t="str">
            <v>OUTROS SUCOS</v>
          </cell>
          <cell r="B474" t="str">
            <v>(3º Nível) OUTROS SUCOS</v>
          </cell>
          <cell r="C474">
            <v>645610</v>
          </cell>
          <cell r="D474">
            <v>291308</v>
          </cell>
          <cell r="E474">
            <v>1663468</v>
          </cell>
          <cell r="F474">
            <v>841355</v>
          </cell>
          <cell r="G474">
            <v>845350</v>
          </cell>
          <cell r="H474">
            <v>455715</v>
          </cell>
          <cell r="I474">
            <v>655278</v>
          </cell>
          <cell r="J474">
            <v>368948</v>
          </cell>
        </row>
        <row r="475">
          <cell r="A475" t="str">
            <v>OVINOS VIVOS</v>
          </cell>
          <cell r="B475" t="str">
            <v>(3º Nível) OVINOS VIVOS</v>
          </cell>
          <cell r="C475">
            <v>0</v>
          </cell>
          <cell r="D475">
            <v>0</v>
          </cell>
          <cell r="E475">
            <v>7</v>
          </cell>
          <cell r="F475">
            <v>1</v>
          </cell>
          <cell r="G475">
            <v>8700</v>
          </cell>
          <cell r="H475">
            <v>350</v>
          </cell>
          <cell r="I475">
            <v>5940</v>
          </cell>
          <cell r="J475">
            <v>870</v>
          </cell>
        </row>
        <row r="476">
          <cell r="A476" t="str">
            <v>OVOS</v>
          </cell>
          <cell r="B476" t="str">
            <v>(3º Nível) OVOS</v>
          </cell>
          <cell r="C476">
            <v>34936164</v>
          </cell>
          <cell r="D476">
            <v>10954215</v>
          </cell>
          <cell r="E476">
            <v>35242808</v>
          </cell>
          <cell r="F476">
            <v>11262355</v>
          </cell>
          <cell r="G476">
            <v>14700260</v>
          </cell>
          <cell r="H476">
            <v>152961</v>
          </cell>
          <cell r="I476">
            <v>15224223</v>
          </cell>
          <cell r="J476">
            <v>164236</v>
          </cell>
        </row>
        <row r="477">
          <cell r="A477" t="str">
            <v>PÃES, BISCOITOS E PRODUTOS DE PASTELARIA</v>
          </cell>
          <cell r="B477" t="str">
            <v>(3º Nível) PÃES, BISCOITOS E PRODUTOS DE PASTELARIA</v>
          </cell>
          <cell r="C477">
            <v>23674859</v>
          </cell>
          <cell r="D477">
            <v>13735539</v>
          </cell>
          <cell r="E477">
            <v>27286170</v>
          </cell>
          <cell r="F477">
            <v>17421865</v>
          </cell>
          <cell r="G477">
            <v>23263387</v>
          </cell>
          <cell r="H477">
            <v>5609999</v>
          </cell>
          <cell r="I477">
            <v>23037329</v>
          </cell>
          <cell r="J477">
            <v>5689289</v>
          </cell>
        </row>
        <row r="478">
          <cell r="A478" t="str">
            <v>PAINÇO</v>
          </cell>
          <cell r="B478" t="str">
            <v>(3º Nível) PAINÇO</v>
          </cell>
          <cell r="C478">
            <v>6879</v>
          </cell>
          <cell r="D478">
            <v>24500</v>
          </cell>
          <cell r="E478">
            <v>117131</v>
          </cell>
          <cell r="F478">
            <v>261987</v>
          </cell>
          <cell r="G478">
            <v>528850</v>
          </cell>
          <cell r="H478">
            <v>1235789</v>
          </cell>
          <cell r="I478">
            <v>365976</v>
          </cell>
          <cell r="J478">
            <v>692428</v>
          </cell>
        </row>
        <row r="479">
          <cell r="A479" t="str">
            <v>PAINÉIS DE FIBRAS OU DE PARTÍCULAS DE MADEIRA</v>
          </cell>
          <cell r="B479" t="str">
            <v>(3º Nível) PAINÉIS DE FIBRAS OU DE PARTÍCULAS DE MADEIRA</v>
          </cell>
          <cell r="C479">
            <v>142124808</v>
          </cell>
          <cell r="D479">
            <v>425523547</v>
          </cell>
          <cell r="E479">
            <v>132522995</v>
          </cell>
          <cell r="F479">
            <v>418092502</v>
          </cell>
          <cell r="G479">
            <v>2497242</v>
          </cell>
          <cell r="H479">
            <v>3374066</v>
          </cell>
          <cell r="I479">
            <v>2761133</v>
          </cell>
          <cell r="J479">
            <v>6328041</v>
          </cell>
        </row>
        <row r="480">
          <cell r="A480" t="str">
            <v>PALMITOS PREPARADOS OU CONSERVADOS</v>
          </cell>
          <cell r="B480" t="str">
            <v>(3º Nível) PALMITOS PREPARADOS OU CONSERVADOS</v>
          </cell>
          <cell r="C480">
            <v>832218</v>
          </cell>
          <cell r="D480">
            <v>149629</v>
          </cell>
          <cell r="E480">
            <v>476288</v>
          </cell>
          <cell r="F480">
            <v>98701</v>
          </cell>
          <cell r="G480">
            <v>90705</v>
          </cell>
          <cell r="H480">
            <v>19420</v>
          </cell>
          <cell r="I480">
            <v>93857</v>
          </cell>
          <cell r="J480">
            <v>27815</v>
          </cell>
        </row>
        <row r="481">
          <cell r="A481" t="str">
            <v>PAPEL</v>
          </cell>
          <cell r="B481" t="str">
            <v>(3º Nível) PAPEL</v>
          </cell>
          <cell r="C481">
            <v>803285728</v>
          </cell>
          <cell r="D481">
            <v>844802176</v>
          </cell>
          <cell r="E481">
            <v>851632725</v>
          </cell>
          <cell r="F481">
            <v>896984027</v>
          </cell>
          <cell r="G481">
            <v>373525515</v>
          </cell>
          <cell r="H481">
            <v>312016726</v>
          </cell>
          <cell r="I481">
            <v>362762896</v>
          </cell>
          <cell r="J481">
            <v>287901401</v>
          </cell>
        </row>
        <row r="482">
          <cell r="A482" t="str">
            <v>PARGOS CONGELADOS</v>
          </cell>
          <cell r="B482" t="str">
            <v>(3º Nível) PARGOS CONGELADOS</v>
          </cell>
          <cell r="C482">
            <v>1506067</v>
          </cell>
          <cell r="D482">
            <v>265832</v>
          </cell>
          <cell r="E482">
            <v>3736809</v>
          </cell>
          <cell r="F482">
            <v>674020</v>
          </cell>
          <cell r="G482">
            <v>0</v>
          </cell>
          <cell r="H482">
            <v>0</v>
          </cell>
          <cell r="I482">
            <v>19440</v>
          </cell>
          <cell r="J482">
            <v>27700</v>
          </cell>
        </row>
        <row r="483">
          <cell r="A483" t="str">
            <v>PASTA DE CACAU</v>
          </cell>
          <cell r="B483" t="str">
            <v>(3º Nível) PASTA DE CACAU</v>
          </cell>
          <cell r="C483">
            <v>9397376</v>
          </cell>
          <cell r="D483">
            <v>2602000</v>
          </cell>
          <cell r="E483">
            <v>11463967</v>
          </cell>
          <cell r="F483">
            <v>3897075</v>
          </cell>
          <cell r="G483">
            <v>12801683</v>
          </cell>
          <cell r="H483">
            <v>7867845</v>
          </cell>
          <cell r="I483">
            <v>8178864</v>
          </cell>
          <cell r="J483">
            <v>6012098</v>
          </cell>
        </row>
        <row r="484">
          <cell r="A484" t="str">
            <v>PEIXES ORNAMENTAIS VIVOS</v>
          </cell>
          <cell r="B484" t="str">
            <v>(3º Nível) PEIXES ORNAMENTAIS VIVOS</v>
          </cell>
          <cell r="C484">
            <v>3031622</v>
          </cell>
          <cell r="D484">
            <v>23123</v>
          </cell>
          <cell r="E484">
            <v>3006388</v>
          </cell>
          <cell r="F484">
            <v>26965</v>
          </cell>
          <cell r="G484">
            <v>110614</v>
          </cell>
          <cell r="H484">
            <v>8308</v>
          </cell>
          <cell r="I484">
            <v>101770</v>
          </cell>
          <cell r="J484">
            <v>10540</v>
          </cell>
        </row>
        <row r="485">
          <cell r="A485" t="str">
            <v>PEIXES SECOS, SALGADOS OU DEFUMADOS</v>
          </cell>
          <cell r="B485" t="str">
            <v>(3º Nível) PEIXES SECOS, SALGADOS OU DEFUMADOS</v>
          </cell>
          <cell r="C485">
            <v>12402</v>
          </cell>
          <cell r="D485">
            <v>188</v>
          </cell>
          <cell r="E485">
            <v>13141</v>
          </cell>
          <cell r="F485">
            <v>531</v>
          </cell>
          <cell r="G485">
            <v>4230083</v>
          </cell>
          <cell r="H485">
            <v>1045300</v>
          </cell>
          <cell r="I485">
            <v>4998606</v>
          </cell>
          <cell r="J485">
            <v>1328000</v>
          </cell>
        </row>
        <row r="486">
          <cell r="A486" t="str">
            <v>PELETERIA</v>
          </cell>
          <cell r="B486" t="str">
            <v>(3º Nível) PELETERIA</v>
          </cell>
          <cell r="C486">
            <v>13522152</v>
          </cell>
          <cell r="D486">
            <v>622640</v>
          </cell>
          <cell r="E486">
            <v>13231722</v>
          </cell>
          <cell r="F486">
            <v>634260</v>
          </cell>
          <cell r="G486">
            <v>1967125</v>
          </cell>
          <cell r="H486">
            <v>68474</v>
          </cell>
          <cell r="I486">
            <v>1836030</v>
          </cell>
          <cell r="J486">
            <v>84258</v>
          </cell>
        </row>
        <row r="487">
          <cell r="A487" t="str">
            <v>PENAS E PELES DE AVES</v>
          </cell>
          <cell r="B487" t="str">
            <v>(3º Nível) PENAS E PELES DE AVES</v>
          </cell>
          <cell r="C487">
            <v>1202472</v>
          </cell>
          <cell r="D487">
            <v>2959726</v>
          </cell>
          <cell r="E487">
            <v>2112273</v>
          </cell>
          <cell r="F487">
            <v>5156573</v>
          </cell>
          <cell r="G487">
            <v>308477</v>
          </cell>
          <cell r="H487">
            <v>322845</v>
          </cell>
          <cell r="I487">
            <v>346701</v>
          </cell>
          <cell r="J487">
            <v>238712</v>
          </cell>
        </row>
        <row r="488">
          <cell r="A488" t="str">
            <v>PEPINOS PREPARADOS OU CONSERVADOS</v>
          </cell>
          <cell r="B488" t="str">
            <v>(3º Nível) PEPINOS PREPARADOS OU CONSERVADOS</v>
          </cell>
          <cell r="C488">
            <v>167788</v>
          </cell>
          <cell r="D488">
            <v>61031</v>
          </cell>
          <cell r="E488">
            <v>306080</v>
          </cell>
          <cell r="F488">
            <v>108211</v>
          </cell>
          <cell r="G488">
            <v>1015624</v>
          </cell>
          <cell r="H488">
            <v>1000263</v>
          </cell>
          <cell r="I488">
            <v>1154493</v>
          </cell>
          <cell r="J488">
            <v>1186245</v>
          </cell>
        </row>
        <row r="489">
          <cell r="A489" t="str">
            <v>PEPTONAS E SEUS DERIVADOS</v>
          </cell>
          <cell r="B489" t="str">
            <v>(3º Nível) PEPTONAS E SEUS DERIVADOS</v>
          </cell>
          <cell r="C489">
            <v>4119732</v>
          </cell>
          <cell r="D489">
            <v>439946</v>
          </cell>
          <cell r="E489">
            <v>6625925</v>
          </cell>
          <cell r="F489">
            <v>953620</v>
          </cell>
          <cell r="G489">
            <v>738971</v>
          </cell>
          <cell r="H489">
            <v>23076</v>
          </cell>
          <cell r="I489">
            <v>651664</v>
          </cell>
          <cell r="J489">
            <v>26633</v>
          </cell>
        </row>
        <row r="490">
          <cell r="A490" t="str">
            <v>PÊRAS FRESCAS</v>
          </cell>
          <cell r="B490" t="str">
            <v>(3º Nível) PÊRAS FRESCAS</v>
          </cell>
          <cell r="C490">
            <v>0</v>
          </cell>
          <cell r="D490">
            <v>0</v>
          </cell>
          <cell r="E490">
            <v>90797</v>
          </cell>
          <cell r="F490">
            <v>36567</v>
          </cell>
          <cell r="G490">
            <v>65572618</v>
          </cell>
          <cell r="H490">
            <v>71348869</v>
          </cell>
          <cell r="I490">
            <v>56750797</v>
          </cell>
          <cell r="J490">
            <v>67313464</v>
          </cell>
        </row>
        <row r="491">
          <cell r="A491" t="str">
            <v>PÊRAS PREPARADAS OU CONSERVADAS</v>
          </cell>
          <cell r="B491" t="str">
            <v>(3º Nível) PÊRAS PREPARADAS OU CONSERVADAS</v>
          </cell>
          <cell r="C491">
            <v>0</v>
          </cell>
          <cell r="D491">
            <v>0</v>
          </cell>
          <cell r="E491">
            <v>86</v>
          </cell>
          <cell r="F491">
            <v>11</v>
          </cell>
          <cell r="G491">
            <v>2232</v>
          </cell>
          <cell r="H491">
            <v>87</v>
          </cell>
          <cell r="I491">
            <v>3752</v>
          </cell>
          <cell r="J491">
            <v>145</v>
          </cell>
        </row>
        <row r="492">
          <cell r="A492" t="str">
            <v>PÊRAS SECAS</v>
          </cell>
          <cell r="B492" t="str">
            <v>(3º Nível) PÊRAS SECAS</v>
          </cell>
          <cell r="G492">
            <v>32769</v>
          </cell>
          <cell r="H492">
            <v>4000</v>
          </cell>
          <cell r="I492">
            <v>11910</v>
          </cell>
          <cell r="J492">
            <v>1266</v>
          </cell>
        </row>
        <row r="493">
          <cell r="A493" t="str">
            <v>PÊSSEGOS FRESCOS</v>
          </cell>
          <cell r="B493" t="str">
            <v>(3º Nível) PÊSSEGOS FRESCOS</v>
          </cell>
          <cell r="C493">
            <v>0</v>
          </cell>
          <cell r="D493">
            <v>0</v>
          </cell>
          <cell r="E493">
            <v>26091</v>
          </cell>
          <cell r="F493">
            <v>9916</v>
          </cell>
          <cell r="G493">
            <v>6907067</v>
          </cell>
          <cell r="H493">
            <v>5641288</v>
          </cell>
          <cell r="I493">
            <v>5700566</v>
          </cell>
          <cell r="J493">
            <v>4998218</v>
          </cell>
        </row>
        <row r="494">
          <cell r="A494" t="str">
            <v>PÊSSEGOS PREPARADOS OU CONSERVADOS</v>
          </cell>
          <cell r="B494" t="str">
            <v>(3º Nível) PÊSSEGOS PREPARADOS OU CONSERVADOS</v>
          </cell>
          <cell r="C494">
            <v>938319</v>
          </cell>
          <cell r="D494">
            <v>831010</v>
          </cell>
          <cell r="E494">
            <v>494570</v>
          </cell>
          <cell r="F494">
            <v>480811</v>
          </cell>
          <cell r="G494">
            <v>1813469</v>
          </cell>
          <cell r="H494">
            <v>1789916</v>
          </cell>
          <cell r="I494">
            <v>463783</v>
          </cell>
          <cell r="J494">
            <v>426022</v>
          </cell>
        </row>
        <row r="495">
          <cell r="A495" t="str">
            <v>PIMENTA PIPER SECA, TRITURADA OU EM PÓ</v>
          </cell>
          <cell r="B495" t="str">
            <v>(3º Nível) PIMENTA PIPER SECA, TRITURADA OU EM PÓ</v>
          </cell>
          <cell r="C495">
            <v>87151364</v>
          </cell>
          <cell r="D495">
            <v>26965654</v>
          </cell>
          <cell r="E495">
            <v>85577591</v>
          </cell>
          <cell r="F495">
            <v>39712464</v>
          </cell>
          <cell r="G495">
            <v>805474</v>
          </cell>
          <cell r="H495">
            <v>150046</v>
          </cell>
          <cell r="I495">
            <v>363375</v>
          </cell>
          <cell r="J495">
            <v>63016</v>
          </cell>
        </row>
        <row r="496">
          <cell r="A496" t="str">
            <v>PIMENTÕES E PIMENTAS</v>
          </cell>
          <cell r="B496" t="str">
            <v>(3º Nível) PIMENTÕES E PIMENTAS</v>
          </cell>
          <cell r="C496">
            <v>20932</v>
          </cell>
          <cell r="D496">
            <v>32187</v>
          </cell>
          <cell r="E496">
            <v>550453</v>
          </cell>
          <cell r="F496">
            <v>243890</v>
          </cell>
          <cell r="G496">
            <v>2000</v>
          </cell>
          <cell r="H496">
            <v>1000</v>
          </cell>
          <cell r="I496">
            <v>0</v>
          </cell>
          <cell r="J496">
            <v>0</v>
          </cell>
        </row>
        <row r="497">
          <cell r="A497" t="str">
            <v>PIMENTÕES E PIMENTAS SECOS, PÓ</v>
          </cell>
          <cell r="B497" t="str">
            <v>(3º Nível) PIMENTÕES E PIMENTAS SECOS, PÓ</v>
          </cell>
          <cell r="C497">
            <v>2853</v>
          </cell>
          <cell r="D497">
            <v>457</v>
          </cell>
          <cell r="E497">
            <v>2073459</v>
          </cell>
          <cell r="F497">
            <v>789753</v>
          </cell>
          <cell r="G497">
            <v>1856544</v>
          </cell>
          <cell r="H497">
            <v>865551</v>
          </cell>
          <cell r="I497">
            <v>2360086</v>
          </cell>
          <cell r="J497">
            <v>1061344</v>
          </cell>
        </row>
        <row r="498">
          <cell r="A498" t="str">
            <v>PLANTAS ORNAMENTAIS</v>
          </cell>
          <cell r="B498" t="str">
            <v>(3º Nível) PLANTAS ORNAMENTAIS</v>
          </cell>
          <cell r="C498">
            <v>12902</v>
          </cell>
          <cell r="D498">
            <v>4511</v>
          </cell>
          <cell r="E498">
            <v>13378</v>
          </cell>
          <cell r="F498">
            <v>4874</v>
          </cell>
        </row>
        <row r="499">
          <cell r="A499" t="str">
            <v>PLANTAS PARA MEDICINA OU PERFUMARIA</v>
          </cell>
          <cell r="B499" t="str">
            <v>(3º Nível) PLANTAS PARA MEDICINA OU PERFUMARIA</v>
          </cell>
          <cell r="C499">
            <v>6232595</v>
          </cell>
          <cell r="D499">
            <v>800186</v>
          </cell>
          <cell r="E499">
            <v>4179567</v>
          </cell>
          <cell r="F499">
            <v>628378</v>
          </cell>
          <cell r="G499">
            <v>12516650</v>
          </cell>
          <cell r="H499">
            <v>4005423</v>
          </cell>
          <cell r="I499">
            <v>9015856</v>
          </cell>
          <cell r="J499">
            <v>3804976</v>
          </cell>
        </row>
        <row r="500">
          <cell r="A500" t="str">
            <v>POLVOS</v>
          </cell>
          <cell r="B500" t="str">
            <v>(3º Nível) POLVOS</v>
          </cell>
          <cell r="C500">
            <v>0</v>
          </cell>
          <cell r="D500">
            <v>0</v>
          </cell>
          <cell r="E500">
            <v>11411</v>
          </cell>
          <cell r="F500">
            <v>732</v>
          </cell>
          <cell r="G500">
            <v>4084432</v>
          </cell>
          <cell r="H500">
            <v>457008</v>
          </cell>
          <cell r="I500">
            <v>227594</v>
          </cell>
          <cell r="J500">
            <v>22386</v>
          </cell>
        </row>
        <row r="501">
          <cell r="A501" t="str">
            <v>POMELOS</v>
          </cell>
          <cell r="B501" t="str">
            <v>(3º Nível) POMELOS</v>
          </cell>
          <cell r="C501">
            <v>0</v>
          </cell>
          <cell r="D501">
            <v>0</v>
          </cell>
          <cell r="E501">
            <v>13756</v>
          </cell>
          <cell r="F501">
            <v>3424</v>
          </cell>
          <cell r="G501">
            <v>164568</v>
          </cell>
          <cell r="H501">
            <v>138719</v>
          </cell>
          <cell r="I501">
            <v>154119</v>
          </cell>
          <cell r="J501">
            <v>156360</v>
          </cell>
        </row>
        <row r="502">
          <cell r="A502" t="str">
            <v>PREPARAÇÕES ALIMENTÍCIAS HOMOGENEIZADAS</v>
          </cell>
          <cell r="B502" t="str">
            <v>(3º Nível) PREPARAÇÕES ALIMENTÍCIAS HOMOGENEIZADAS</v>
          </cell>
          <cell r="C502">
            <v>85768</v>
          </cell>
          <cell r="D502">
            <v>12264</v>
          </cell>
          <cell r="E502">
            <v>48443</v>
          </cell>
          <cell r="F502">
            <v>9244</v>
          </cell>
          <cell r="G502">
            <v>15491</v>
          </cell>
          <cell r="H502">
            <v>18071</v>
          </cell>
          <cell r="I502">
            <v>24614</v>
          </cell>
          <cell r="J502">
            <v>38594</v>
          </cell>
        </row>
        <row r="503">
          <cell r="A503" t="str">
            <v>PREPARAÇÕES DE CRUSTÁCEOS E MOLUSCOS</v>
          </cell>
          <cell r="B503" t="str">
            <v>(3º Nível) PREPARAÇÕES DE CRUSTÁCEOS E MOLUSCOS</v>
          </cell>
          <cell r="C503">
            <v>0</v>
          </cell>
          <cell r="D503">
            <v>0</v>
          </cell>
          <cell r="E503">
            <v>25461</v>
          </cell>
          <cell r="F503">
            <v>2620</v>
          </cell>
          <cell r="G503">
            <v>912297</v>
          </cell>
          <cell r="H503">
            <v>345904</v>
          </cell>
          <cell r="I503">
            <v>653735</v>
          </cell>
          <cell r="J503">
            <v>266935</v>
          </cell>
        </row>
        <row r="504">
          <cell r="A504" t="str">
            <v>PREPARAÇÕES E CONSERVAS DE ATUNS</v>
          </cell>
          <cell r="B504" t="str">
            <v>(3º Nível) PREPARAÇÕES E CONSERVAS DE ATUNS</v>
          </cell>
          <cell r="C504">
            <v>4821255</v>
          </cell>
          <cell r="D504">
            <v>1120101</v>
          </cell>
          <cell r="E504">
            <v>4193853</v>
          </cell>
          <cell r="F504">
            <v>1077915</v>
          </cell>
          <cell r="G504">
            <v>11618733</v>
          </cell>
          <cell r="H504">
            <v>3088580</v>
          </cell>
          <cell r="I504">
            <v>8684775</v>
          </cell>
          <cell r="J504">
            <v>2538152</v>
          </cell>
        </row>
        <row r="505">
          <cell r="A505" t="str">
            <v>PREPARAÇÕES E CONSERVAS DE DEMAIS PEIXES</v>
          </cell>
          <cell r="B505" t="str">
            <v>(3º Nível) PREPARAÇÕES E CONSERVAS DE DEMAIS PEIXES</v>
          </cell>
          <cell r="C505">
            <v>92161</v>
          </cell>
          <cell r="D505">
            <v>19210</v>
          </cell>
          <cell r="E505">
            <v>101990</v>
          </cell>
          <cell r="F505">
            <v>19868</v>
          </cell>
          <cell r="G505">
            <v>19798065</v>
          </cell>
          <cell r="H505">
            <v>4971974</v>
          </cell>
          <cell r="I505">
            <v>13935720</v>
          </cell>
          <cell r="J505">
            <v>4384548</v>
          </cell>
        </row>
        <row r="506">
          <cell r="A506" t="str">
            <v>PREPARAÇÕES E CONSERVAS DE SARDINHAS</v>
          </cell>
          <cell r="B506" t="str">
            <v>(3º Nível) PREPARAÇÕES E CONSERVAS DE SARDINHAS</v>
          </cell>
          <cell r="C506">
            <v>1231046</v>
          </cell>
          <cell r="D506">
            <v>367212</v>
          </cell>
          <cell r="E506">
            <v>1352210</v>
          </cell>
          <cell r="F506">
            <v>439339</v>
          </cell>
          <cell r="G506">
            <v>247653</v>
          </cell>
          <cell r="H506">
            <v>70372</v>
          </cell>
          <cell r="I506">
            <v>267760</v>
          </cell>
          <cell r="J506">
            <v>77257</v>
          </cell>
        </row>
        <row r="507">
          <cell r="A507" t="str">
            <v>PREPARAÇÕES P/ ELABORAÇÃO DE BEBIDAS</v>
          </cell>
          <cell r="B507" t="str">
            <v>(3º Nível) PREPARAÇÕES P/ ELABORAÇÃO DE BEBIDAS</v>
          </cell>
          <cell r="C507">
            <v>65424648</v>
          </cell>
          <cell r="D507">
            <v>3777072</v>
          </cell>
          <cell r="E507">
            <v>74886126</v>
          </cell>
          <cell r="F507">
            <v>3875399</v>
          </cell>
          <cell r="G507">
            <v>7227492</v>
          </cell>
          <cell r="H507">
            <v>509966</v>
          </cell>
          <cell r="I507">
            <v>18144361</v>
          </cell>
          <cell r="J507">
            <v>2075862</v>
          </cell>
        </row>
        <row r="508">
          <cell r="A508" t="str">
            <v>PREPARAÇÕES PARA ALIMENTAÇÃO INFANTIL</v>
          </cell>
          <cell r="B508" t="str">
            <v>(3º Nível) PREPARAÇÕES PARA ALIMENTAÇÃO INFANTIL</v>
          </cell>
          <cell r="C508">
            <v>6889475</v>
          </cell>
          <cell r="D508">
            <v>2431836</v>
          </cell>
          <cell r="E508">
            <v>6660018</v>
          </cell>
          <cell r="F508">
            <v>2412821</v>
          </cell>
          <cell r="G508">
            <v>24322855</v>
          </cell>
          <cell r="H508">
            <v>3425018</v>
          </cell>
          <cell r="I508">
            <v>12225641</v>
          </cell>
          <cell r="J508">
            <v>1674936</v>
          </cell>
        </row>
        <row r="509">
          <cell r="A509" t="str">
            <v>PRIMATAS VIVOS</v>
          </cell>
          <cell r="B509" t="str">
            <v>(3º Nível) PRIMATAS VIVOS</v>
          </cell>
          <cell r="G509">
            <v>143</v>
          </cell>
          <cell r="H509">
            <v>4</v>
          </cell>
          <cell r="I509">
            <v>0</v>
          </cell>
          <cell r="J509">
            <v>0</v>
          </cell>
        </row>
        <row r="510">
          <cell r="A510" t="str">
            <v>PRODUTOS DE CONFEITARIA</v>
          </cell>
          <cell r="B510" t="str">
            <v>(3º Nível) PRODUTOS DE CONFEITARIA</v>
          </cell>
          <cell r="C510">
            <v>58335104</v>
          </cell>
          <cell r="D510">
            <v>30639166</v>
          </cell>
          <cell r="E510">
            <v>55523389</v>
          </cell>
          <cell r="F510">
            <v>33227070</v>
          </cell>
          <cell r="G510">
            <v>16146869</v>
          </cell>
          <cell r="H510">
            <v>3446152</v>
          </cell>
          <cell r="I510">
            <v>23806025</v>
          </cell>
          <cell r="J510">
            <v>5081848</v>
          </cell>
        </row>
        <row r="511">
          <cell r="A511" t="str">
            <v>PRODUTOS DE LINHO</v>
          </cell>
          <cell r="B511" t="str">
            <v>(3º Nível) PRODUTOS DE LINHO</v>
          </cell>
          <cell r="C511">
            <v>784152</v>
          </cell>
          <cell r="D511">
            <v>51969</v>
          </cell>
          <cell r="E511">
            <v>427019</v>
          </cell>
          <cell r="F511">
            <v>25279</v>
          </cell>
          <cell r="G511">
            <v>5415611</v>
          </cell>
          <cell r="H511">
            <v>715442</v>
          </cell>
          <cell r="I511">
            <v>4151903</v>
          </cell>
          <cell r="J511">
            <v>501383</v>
          </cell>
        </row>
        <row r="512">
          <cell r="A512" t="str">
            <v>PRODUTOS HORTÍCOLAS HOMOGENEIZADOS PREPARADOS OU CONSERVADOS</v>
          </cell>
          <cell r="B512" t="str">
            <v>(3º Nível) PRODUTOS HORTÍCOLAS HOMOGENEIZADOS PREPARADOS OU CONSERVADOS</v>
          </cell>
          <cell r="C512">
            <v>6963</v>
          </cell>
          <cell r="D512">
            <v>407</v>
          </cell>
          <cell r="E512">
            <v>7942</v>
          </cell>
          <cell r="F512">
            <v>788</v>
          </cell>
          <cell r="G512">
            <v>5184</v>
          </cell>
          <cell r="H512">
            <v>1202</v>
          </cell>
          <cell r="I512">
            <v>2619</v>
          </cell>
          <cell r="J512">
            <v>518</v>
          </cell>
        </row>
        <row r="513">
          <cell r="A513" t="str">
            <v>PRODUTOS MUCILAGINOSOS E ESPESSANTES</v>
          </cell>
          <cell r="B513" t="str">
            <v>(3º Nível) PRODUTOS MUCILAGINOSOS E ESPESSANTES</v>
          </cell>
          <cell r="C513">
            <v>459191</v>
          </cell>
          <cell r="D513">
            <v>42268</v>
          </cell>
          <cell r="E513">
            <v>247535</v>
          </cell>
          <cell r="F513">
            <v>34002</v>
          </cell>
          <cell r="G513">
            <v>18016180</v>
          </cell>
          <cell r="H513">
            <v>2558049</v>
          </cell>
          <cell r="I513">
            <v>19632179</v>
          </cell>
          <cell r="J513">
            <v>2829260</v>
          </cell>
        </row>
        <row r="514">
          <cell r="A514" t="str">
            <v>PSITACIFORMES (INCL.OS PAPAGAIOS,AS ARARAS,ETC) VIVOS</v>
          </cell>
          <cell r="B514" t="str">
            <v>(3º Nível) PSITACIFORMES (INCL.OS PAPAGAIOS,AS ARARAS,ETC) VIVOS</v>
          </cell>
          <cell r="C514">
            <v>128400</v>
          </cell>
          <cell r="D514">
            <v>17</v>
          </cell>
          <cell r="E514">
            <v>74096</v>
          </cell>
          <cell r="F514">
            <v>5</v>
          </cell>
          <cell r="G514">
            <v>18253</v>
          </cell>
          <cell r="H514">
            <v>65</v>
          </cell>
          <cell r="I514">
            <v>15182</v>
          </cell>
          <cell r="J514">
            <v>55</v>
          </cell>
        </row>
        <row r="515">
          <cell r="A515" t="str">
            <v>QUEIJOS</v>
          </cell>
          <cell r="B515" t="str">
            <v>(3º Nível) QUEIJOS</v>
          </cell>
          <cell r="C515">
            <v>7169228</v>
          </cell>
          <cell r="D515">
            <v>1376175</v>
          </cell>
          <cell r="E515">
            <v>7725042</v>
          </cell>
          <cell r="F515">
            <v>1549183</v>
          </cell>
          <cell r="G515">
            <v>48561092</v>
          </cell>
          <cell r="H515">
            <v>10608707</v>
          </cell>
          <cell r="I515">
            <v>51229429</v>
          </cell>
          <cell r="J515">
            <v>12625245</v>
          </cell>
        </row>
        <row r="516">
          <cell r="A516" t="str">
            <v>REFRIGERANTE</v>
          </cell>
          <cell r="B516" t="str">
            <v>(3º Nível) REFRIGERANTE</v>
          </cell>
          <cell r="C516">
            <v>3571396</v>
          </cell>
          <cell r="D516">
            <v>9799252</v>
          </cell>
          <cell r="E516">
            <v>4854562</v>
          </cell>
          <cell r="F516">
            <v>12629116</v>
          </cell>
          <cell r="G516">
            <v>361153</v>
          </cell>
          <cell r="H516">
            <v>183198</v>
          </cell>
          <cell r="I516">
            <v>74000</v>
          </cell>
          <cell r="J516">
            <v>57914</v>
          </cell>
        </row>
        <row r="517">
          <cell r="A517" t="str">
            <v>RÉPTEIS VIVOS</v>
          </cell>
          <cell r="B517" t="str">
            <v>(3º Nível) RÉPTEIS VIVOS</v>
          </cell>
          <cell r="C517">
            <v>29685</v>
          </cell>
          <cell r="D517">
            <v>44</v>
          </cell>
          <cell r="E517">
            <v>106457</v>
          </cell>
          <cell r="F517">
            <v>180</v>
          </cell>
        </row>
        <row r="518">
          <cell r="A518" t="str">
            <v>RESÍDUOS DO CAFÉ</v>
          </cell>
          <cell r="B518" t="str">
            <v>(3º Nível) RESÍDUOS DO CAFÉ</v>
          </cell>
          <cell r="C518">
            <v>23096</v>
          </cell>
          <cell r="D518">
            <v>3310</v>
          </cell>
          <cell r="E518">
            <v>6564</v>
          </cell>
          <cell r="F518">
            <v>3620</v>
          </cell>
          <cell r="G518">
            <v>2746</v>
          </cell>
          <cell r="H518">
            <v>378</v>
          </cell>
          <cell r="I518">
            <v>535</v>
          </cell>
          <cell r="J518">
            <v>72</v>
          </cell>
        </row>
        <row r="519">
          <cell r="A519" t="str">
            <v>SALMÕES CONGELADOS</v>
          </cell>
          <cell r="B519" t="str">
            <v>(3º Nível) SALMÕES CONGELADOS</v>
          </cell>
          <cell r="C519">
            <v>0</v>
          </cell>
          <cell r="D519">
            <v>0</v>
          </cell>
          <cell r="E519">
            <v>39893</v>
          </cell>
          <cell r="F519">
            <v>3844</v>
          </cell>
          <cell r="G519">
            <v>11599539</v>
          </cell>
          <cell r="H519">
            <v>2289965</v>
          </cell>
          <cell r="I519">
            <v>14170392</v>
          </cell>
          <cell r="J519">
            <v>2681639</v>
          </cell>
        </row>
        <row r="520">
          <cell r="A520" t="str">
            <v>SALMÕES, FRESCOS OU REFRIGERADOS</v>
          </cell>
          <cell r="B520" t="str">
            <v>(3º Nível) SALMÕES, FRESCOS OU REFRIGERADOS</v>
          </cell>
          <cell r="C520">
            <v>0</v>
          </cell>
          <cell r="D520">
            <v>0</v>
          </cell>
          <cell r="E520">
            <v>151402</v>
          </cell>
          <cell r="F520">
            <v>22256</v>
          </cell>
          <cell r="G520">
            <v>212155957</v>
          </cell>
          <cell r="H520">
            <v>31930716</v>
          </cell>
          <cell r="I520">
            <v>231446888</v>
          </cell>
          <cell r="J520">
            <v>35286096</v>
          </cell>
        </row>
        <row r="521">
          <cell r="A521" t="str">
            <v>SALMÕES, SECOS, SALGADOS OU DEFUMDOS</v>
          </cell>
          <cell r="B521" t="str">
            <v>(3º Nível) SALMÕES, SECOS, SALGADOS OU DEFUMDOS</v>
          </cell>
          <cell r="C521">
            <v>0</v>
          </cell>
          <cell r="D521">
            <v>0</v>
          </cell>
          <cell r="E521">
            <v>6967</v>
          </cell>
          <cell r="F521">
            <v>178</v>
          </cell>
          <cell r="G521">
            <v>26000</v>
          </cell>
          <cell r="H521">
            <v>2000</v>
          </cell>
          <cell r="I521">
            <v>0</v>
          </cell>
          <cell r="J521">
            <v>0</v>
          </cell>
        </row>
        <row r="522">
          <cell r="A522" t="str">
            <v>SARDINHAS CONGELADAS</v>
          </cell>
          <cell r="B522" t="str">
            <v>(3º Nível) SARDINHAS CONGELADAS</v>
          </cell>
          <cell r="C522">
            <v>1</v>
          </cell>
          <cell r="D522">
            <v>2</v>
          </cell>
          <cell r="E522">
            <v>1474058</v>
          </cell>
          <cell r="F522">
            <v>1611402</v>
          </cell>
          <cell r="G522">
            <v>31458365</v>
          </cell>
          <cell r="H522">
            <v>36413095</v>
          </cell>
          <cell r="I522">
            <v>35060736</v>
          </cell>
          <cell r="J522">
            <v>38904109</v>
          </cell>
        </row>
        <row r="523">
          <cell r="A523" t="str">
            <v>SEBO BOVINO</v>
          </cell>
          <cell r="B523" t="str">
            <v>(3º Nível) SEBO BOVINO</v>
          </cell>
          <cell r="C523">
            <v>621947</v>
          </cell>
          <cell r="D523">
            <v>558489</v>
          </cell>
          <cell r="E523">
            <v>2030095</v>
          </cell>
          <cell r="F523">
            <v>2201628</v>
          </cell>
          <cell r="G523">
            <v>12229480</v>
          </cell>
          <cell r="H523">
            <v>19909226</v>
          </cell>
          <cell r="I523">
            <v>12723695</v>
          </cell>
          <cell r="J523">
            <v>26507847</v>
          </cell>
        </row>
        <row r="524">
          <cell r="A524" t="str">
            <v>SEMEAS, FARELOS E OUTROS RESÍDUOS DE MILHO</v>
          </cell>
          <cell r="B524" t="str">
            <v>(3º Nível) SEMEAS, FARELOS E OUTROS RESÍDUOS DE MILHO</v>
          </cell>
          <cell r="C524">
            <v>395947</v>
          </cell>
          <cell r="D524">
            <v>595595</v>
          </cell>
          <cell r="E524">
            <v>636262</v>
          </cell>
          <cell r="F524">
            <v>1049997</v>
          </cell>
          <cell r="G524">
            <v>738390</v>
          </cell>
          <cell r="H524">
            <v>5693900</v>
          </cell>
          <cell r="I524">
            <v>2329988</v>
          </cell>
          <cell r="J524">
            <v>19402000</v>
          </cell>
        </row>
        <row r="525">
          <cell r="A525" t="str">
            <v>SÊMEN DE BOVINO</v>
          </cell>
          <cell r="B525" t="str">
            <v>(3º Nível) SÊMEN DE BOVINO</v>
          </cell>
          <cell r="C525">
            <v>682756</v>
          </cell>
          <cell r="D525">
            <v>126</v>
          </cell>
          <cell r="E525">
            <v>688740</v>
          </cell>
          <cell r="F525">
            <v>159</v>
          </cell>
          <cell r="G525">
            <v>8121554</v>
          </cell>
          <cell r="H525">
            <v>1711</v>
          </cell>
          <cell r="I525">
            <v>11811932</v>
          </cell>
          <cell r="J525">
            <v>2550</v>
          </cell>
        </row>
        <row r="526">
          <cell r="A526" t="str">
            <v>SÊMEN E EMBRIÕES DE OUTROS ANIMAIS</v>
          </cell>
          <cell r="B526" t="str">
            <v>(3º Nível) SÊMEN E EMBRIÕES DE OUTROS ANIMAIS</v>
          </cell>
          <cell r="C526">
            <v>104650</v>
          </cell>
          <cell r="D526">
            <v>5</v>
          </cell>
          <cell r="E526">
            <v>30960</v>
          </cell>
          <cell r="F526">
            <v>22</v>
          </cell>
          <cell r="G526">
            <v>595467</v>
          </cell>
          <cell r="H526">
            <v>19</v>
          </cell>
          <cell r="I526">
            <v>401423</v>
          </cell>
          <cell r="J526">
            <v>4988</v>
          </cell>
        </row>
        <row r="527">
          <cell r="A527" t="str">
            <v>SEMENTES DE ANIS E BADIANA</v>
          </cell>
          <cell r="B527" t="str">
            <v>(3º Nível) SEMENTES DE ANIS E BADIANA</v>
          </cell>
          <cell r="C527">
            <v>192</v>
          </cell>
          <cell r="D527">
            <v>353</v>
          </cell>
          <cell r="E527">
            <v>12555</v>
          </cell>
          <cell r="F527">
            <v>727</v>
          </cell>
          <cell r="G527">
            <v>2151026</v>
          </cell>
          <cell r="H527">
            <v>647653</v>
          </cell>
          <cell r="I527">
            <v>2083406</v>
          </cell>
          <cell r="J527">
            <v>650435</v>
          </cell>
        </row>
        <row r="528">
          <cell r="A528" t="str">
            <v>SEMENTES DE CEREAIS</v>
          </cell>
          <cell r="B528" t="str">
            <v>(3º Nível) SEMENTES DE CEREAIS</v>
          </cell>
          <cell r="C528">
            <v>17176983</v>
          </cell>
          <cell r="D528">
            <v>9235346</v>
          </cell>
          <cell r="E528">
            <v>26213158</v>
          </cell>
          <cell r="F528">
            <v>10387126</v>
          </cell>
          <cell r="G528">
            <v>2825731</v>
          </cell>
          <cell r="H528">
            <v>481511</v>
          </cell>
          <cell r="I528">
            <v>7897546</v>
          </cell>
          <cell r="J528">
            <v>2229435</v>
          </cell>
        </row>
        <row r="529">
          <cell r="A529" t="str">
            <v>SEMENTES DE COENTRO</v>
          </cell>
          <cell r="B529" t="str">
            <v>(3º Nível) SEMENTES DE COENTRO</v>
          </cell>
          <cell r="C529">
            <v>249</v>
          </cell>
          <cell r="D529">
            <v>154</v>
          </cell>
          <cell r="E529">
            <v>20326</v>
          </cell>
          <cell r="F529">
            <v>16075</v>
          </cell>
          <cell r="G529">
            <v>1261669</v>
          </cell>
          <cell r="H529">
            <v>1281098</v>
          </cell>
          <cell r="I529">
            <v>669015</v>
          </cell>
          <cell r="J529">
            <v>543794</v>
          </cell>
        </row>
        <row r="530">
          <cell r="A530" t="str">
            <v>SEMENTES DE COMINHO</v>
          </cell>
          <cell r="B530" t="str">
            <v>(3º Nível) SEMENTES DE COMINHO</v>
          </cell>
          <cell r="C530">
            <v>474</v>
          </cell>
          <cell r="D530">
            <v>105</v>
          </cell>
          <cell r="E530">
            <v>2390</v>
          </cell>
          <cell r="F530">
            <v>357</v>
          </cell>
          <cell r="G530">
            <v>5184448</v>
          </cell>
          <cell r="H530">
            <v>2724349</v>
          </cell>
          <cell r="I530">
            <v>3720912</v>
          </cell>
          <cell r="J530">
            <v>1956125</v>
          </cell>
        </row>
        <row r="531">
          <cell r="A531" t="str">
            <v>SEMENTES DE HORTÍCOLAS, LEGUMINOSAS, RAÍZES E TUBÉRCULOS</v>
          </cell>
          <cell r="B531" t="str">
            <v>(3º Nível) SEMENTES DE HORTÍCOLAS, LEGUMINOSAS, RAÍZES E TUBÉRCULOS</v>
          </cell>
          <cell r="C531">
            <v>6552491</v>
          </cell>
          <cell r="D531">
            <v>57573</v>
          </cell>
          <cell r="E531">
            <v>7359699</v>
          </cell>
          <cell r="F531">
            <v>95106</v>
          </cell>
          <cell r="G531">
            <v>33698522</v>
          </cell>
          <cell r="H531">
            <v>3350829</v>
          </cell>
          <cell r="I531">
            <v>33637543</v>
          </cell>
          <cell r="J531">
            <v>3567410</v>
          </cell>
        </row>
        <row r="532">
          <cell r="A532" t="str">
            <v>SEMENTES DE OLEAGINOSAS (EXCLUI SOJA)</v>
          </cell>
          <cell r="B532" t="str">
            <v>(3º Nível) SEMENTES DE OLEAGINOSAS (EXCLUI SOJA)</v>
          </cell>
          <cell r="C532">
            <v>2596883</v>
          </cell>
          <cell r="D532">
            <v>7052055</v>
          </cell>
          <cell r="E532">
            <v>5982320</v>
          </cell>
          <cell r="F532">
            <v>20161014</v>
          </cell>
          <cell r="G532">
            <v>7366381</v>
          </cell>
          <cell r="H532">
            <v>7786331</v>
          </cell>
          <cell r="I532">
            <v>8825433</v>
          </cell>
          <cell r="J532">
            <v>9431765</v>
          </cell>
        </row>
        <row r="533">
          <cell r="A533" t="str">
            <v>SEMENTES DE OLEAGINOSAS PARA SEMEADURA</v>
          </cell>
          <cell r="B533" t="str">
            <v>(3º Nível) SEMENTES DE OLEAGINOSAS PARA SEMEADURA</v>
          </cell>
          <cell r="C533">
            <v>1067260</v>
          </cell>
          <cell r="D533">
            <v>420054</v>
          </cell>
          <cell r="E533">
            <v>3204531</v>
          </cell>
          <cell r="F533">
            <v>5404338</v>
          </cell>
          <cell r="G533">
            <v>2250167</v>
          </cell>
          <cell r="H533">
            <v>395481</v>
          </cell>
          <cell r="I533">
            <v>2009422</v>
          </cell>
          <cell r="J533">
            <v>355126</v>
          </cell>
        </row>
        <row r="534">
          <cell r="A534" t="str">
            <v>SOJA EM GRÃOS</v>
          </cell>
          <cell r="B534" t="str">
            <v>(3º Nível) SOJA EM GRÃOS</v>
          </cell>
          <cell r="C534">
            <v>14232836878</v>
          </cell>
          <cell r="D534">
            <v>35853413930</v>
          </cell>
          <cell r="E534">
            <v>12859453235</v>
          </cell>
          <cell r="F534">
            <v>36271736938</v>
          </cell>
          <cell r="G534">
            <v>47709178</v>
          </cell>
          <cell r="H534">
            <v>144327050</v>
          </cell>
          <cell r="I534">
            <v>25424137</v>
          </cell>
          <cell r="J534">
            <v>81599540</v>
          </cell>
        </row>
        <row r="535">
          <cell r="A535" t="str">
            <v>SORGO</v>
          </cell>
          <cell r="B535" t="str">
            <v>(3º Nível) SORGO</v>
          </cell>
          <cell r="C535">
            <v>41632</v>
          </cell>
          <cell r="D535">
            <v>148780</v>
          </cell>
          <cell r="E535">
            <v>5544755</v>
          </cell>
          <cell r="F535">
            <v>31540130</v>
          </cell>
        </row>
        <row r="536">
          <cell r="A536" t="str">
            <v>SORO DE LEITE</v>
          </cell>
          <cell r="B536" t="str">
            <v>(3º Nível) SORO DE LEITE</v>
          </cell>
          <cell r="C536">
            <v>37300</v>
          </cell>
          <cell r="D536">
            <v>45107</v>
          </cell>
          <cell r="E536">
            <v>60293</v>
          </cell>
          <cell r="F536">
            <v>78225</v>
          </cell>
          <cell r="G536">
            <v>8732212</v>
          </cell>
          <cell r="H536">
            <v>6909780</v>
          </cell>
          <cell r="I536">
            <v>6834375</v>
          </cell>
          <cell r="J536">
            <v>4764648</v>
          </cell>
        </row>
        <row r="537">
          <cell r="A537" t="str">
            <v>SORVETES E PREPARAÇÕES P/ SORVETES, CREMES, ETC.</v>
          </cell>
          <cell r="B537" t="str">
            <v>(3º Nível) SORVETES E PREPARAÇÕES P/ SORVETES, CREMES, ETC.</v>
          </cell>
          <cell r="C537">
            <v>1692235</v>
          </cell>
          <cell r="D537">
            <v>383546</v>
          </cell>
          <cell r="E537">
            <v>2063819</v>
          </cell>
          <cell r="F537">
            <v>498644</v>
          </cell>
          <cell r="G537">
            <v>5833864</v>
          </cell>
          <cell r="H537">
            <v>1438387</v>
          </cell>
          <cell r="I537">
            <v>5158504</v>
          </cell>
          <cell r="J537">
            <v>1290291</v>
          </cell>
        </row>
        <row r="538">
          <cell r="A538" t="str">
            <v>SUBSTÂNCIAS ANIMAIS  PARA PREPARAÇÕES FARMACEUT.</v>
          </cell>
          <cell r="B538" t="str">
            <v>(3º Nível) SUBSTÂNCIAS ANIMAIS  PARA PREPARAÇÕES FARMACEUT.</v>
          </cell>
          <cell r="C538">
            <v>24439205</v>
          </cell>
          <cell r="D538">
            <v>1000495</v>
          </cell>
          <cell r="E538">
            <v>34760983</v>
          </cell>
          <cell r="F538">
            <v>856202</v>
          </cell>
          <cell r="G538">
            <v>16786181</v>
          </cell>
          <cell r="H538">
            <v>729505</v>
          </cell>
          <cell r="I538">
            <v>16469202</v>
          </cell>
          <cell r="J538">
            <v>901934</v>
          </cell>
        </row>
        <row r="539">
          <cell r="A539" t="str">
            <v>SUCO DE TOMATE</v>
          </cell>
          <cell r="B539" t="str">
            <v>(3º Nível) SUCO DE TOMATE</v>
          </cell>
          <cell r="C539">
            <v>0</v>
          </cell>
          <cell r="D539">
            <v>0</v>
          </cell>
          <cell r="E539">
            <v>45524</v>
          </cell>
          <cell r="F539">
            <v>20758</v>
          </cell>
          <cell r="G539">
            <v>206086</v>
          </cell>
          <cell r="H539">
            <v>221131</v>
          </cell>
          <cell r="I539">
            <v>173381</v>
          </cell>
          <cell r="J539">
            <v>185154</v>
          </cell>
        </row>
        <row r="540">
          <cell r="A540" t="str">
            <v>SUCOS DE ABACAXI</v>
          </cell>
          <cell r="B540" t="str">
            <v>(3º Nível) SUCOS DE ABACAXI</v>
          </cell>
          <cell r="C540">
            <v>1373831</v>
          </cell>
          <cell r="D540">
            <v>1020577</v>
          </cell>
          <cell r="E540">
            <v>1273413</v>
          </cell>
          <cell r="F540">
            <v>1084048</v>
          </cell>
          <cell r="G540">
            <v>119083</v>
          </cell>
          <cell r="H540">
            <v>20658</v>
          </cell>
          <cell r="I540">
            <v>42000</v>
          </cell>
          <cell r="J540">
            <v>7000</v>
          </cell>
        </row>
        <row r="541">
          <cell r="A541" t="str">
            <v>SUCOS DE LARANJA</v>
          </cell>
          <cell r="B541" t="str">
            <v>(3º Nível) SUCOS DE LARANJA</v>
          </cell>
          <cell r="C541">
            <v>916687351</v>
          </cell>
          <cell r="D541">
            <v>1021161186</v>
          </cell>
          <cell r="E541">
            <v>671758405</v>
          </cell>
          <cell r="F541">
            <v>833724983</v>
          </cell>
          <cell r="G541">
            <v>92484</v>
          </cell>
          <cell r="H541">
            <v>95956</v>
          </cell>
          <cell r="I541">
            <v>53832</v>
          </cell>
          <cell r="J541">
            <v>52387</v>
          </cell>
        </row>
        <row r="542">
          <cell r="A542" t="str">
            <v>SUCOS DE MAÇÃ</v>
          </cell>
          <cell r="B542" t="str">
            <v>(3º Nível) SUCOS DE MAÇÃ</v>
          </cell>
          <cell r="C542">
            <v>9365279</v>
          </cell>
          <cell r="D542">
            <v>8193688</v>
          </cell>
          <cell r="E542">
            <v>7189626</v>
          </cell>
          <cell r="F542">
            <v>6677764</v>
          </cell>
          <cell r="G542">
            <v>182729</v>
          </cell>
          <cell r="H542">
            <v>169454</v>
          </cell>
          <cell r="I542">
            <v>57012</v>
          </cell>
          <cell r="J542">
            <v>65859</v>
          </cell>
        </row>
        <row r="543">
          <cell r="A543" t="str">
            <v>SUCOS DE OUTROS CÍTRICOS</v>
          </cell>
          <cell r="B543" t="str">
            <v>(3º Nível) SUCOS DE OUTROS CÍTRICOS</v>
          </cell>
          <cell r="C543">
            <v>16424559</v>
          </cell>
          <cell r="D543">
            <v>6527899</v>
          </cell>
          <cell r="E543">
            <v>13352802</v>
          </cell>
          <cell r="F543">
            <v>6300931</v>
          </cell>
          <cell r="G543">
            <v>676275</v>
          </cell>
          <cell r="H543">
            <v>533243</v>
          </cell>
          <cell r="I543">
            <v>15850</v>
          </cell>
          <cell r="J543">
            <v>5890</v>
          </cell>
        </row>
        <row r="544">
          <cell r="A544" t="str">
            <v>SUCOS DE UVA</v>
          </cell>
          <cell r="B544" t="str">
            <v>(3º Nível) SUCOS DE UVA</v>
          </cell>
          <cell r="C544">
            <v>177188</v>
          </cell>
          <cell r="D544">
            <v>89071</v>
          </cell>
          <cell r="E544">
            <v>2900448</v>
          </cell>
          <cell r="F544">
            <v>1176670</v>
          </cell>
          <cell r="G544">
            <v>115178</v>
          </cell>
          <cell r="H544">
            <v>98806</v>
          </cell>
          <cell r="I544">
            <v>36228</v>
          </cell>
          <cell r="J544">
            <v>41499</v>
          </cell>
        </row>
        <row r="545">
          <cell r="A545" t="str">
            <v>SUCOS E EXTRATOS VEGETAIS</v>
          </cell>
          <cell r="B545" t="str">
            <v>(3º Nível) SUCOS E EXTRATOS VEGETAIS</v>
          </cell>
          <cell r="C545">
            <v>40762155</v>
          </cell>
          <cell r="D545">
            <v>6493713</v>
          </cell>
          <cell r="E545">
            <v>48030227</v>
          </cell>
          <cell r="F545">
            <v>11546208</v>
          </cell>
          <cell r="G545">
            <v>30996035</v>
          </cell>
          <cell r="H545">
            <v>1126934</v>
          </cell>
          <cell r="I545">
            <v>31657859</v>
          </cell>
          <cell r="J545">
            <v>1129458</v>
          </cell>
        </row>
        <row r="546">
          <cell r="A546" t="str">
            <v>SUÍNOS VIVOS</v>
          </cell>
          <cell r="B546" t="str">
            <v>(3º Nível) SUÍNOS VIVOS</v>
          </cell>
          <cell r="C546">
            <v>1912740</v>
          </cell>
          <cell r="D546">
            <v>127091</v>
          </cell>
          <cell r="E546">
            <v>3944358</v>
          </cell>
          <cell r="F546">
            <v>380357</v>
          </cell>
          <cell r="G546">
            <v>554330</v>
          </cell>
          <cell r="H546">
            <v>59292</v>
          </cell>
          <cell r="I546">
            <v>1045123</v>
          </cell>
          <cell r="J546">
            <v>53575</v>
          </cell>
        </row>
        <row r="547">
          <cell r="A547" t="str">
            <v>SURUBINS CONGELADOS</v>
          </cell>
          <cell r="B547" t="str">
            <v>(3º Nível) SURUBINS CONGELADOS</v>
          </cell>
          <cell r="C547">
            <v>70070</v>
          </cell>
          <cell r="D547">
            <v>21868</v>
          </cell>
          <cell r="E547">
            <v>11865</v>
          </cell>
          <cell r="F547">
            <v>4000</v>
          </cell>
          <cell r="G547">
            <v>4000</v>
          </cell>
          <cell r="H547">
            <v>1000</v>
          </cell>
          <cell r="I547">
            <v>0</v>
          </cell>
          <cell r="J547">
            <v>0</v>
          </cell>
        </row>
        <row r="548">
          <cell r="A548" t="str">
            <v>SURUBINS, FRESCOS OU REFRIGERADOS</v>
          </cell>
          <cell r="B548" t="str">
            <v>(3º Nível) SURUBINS, FRESCOS OU REFRIGERADOS</v>
          </cell>
          <cell r="C548">
            <v>66034</v>
          </cell>
          <cell r="D548">
            <v>17999</v>
          </cell>
          <cell r="E548">
            <v>28651</v>
          </cell>
          <cell r="F548">
            <v>8466</v>
          </cell>
        </row>
        <row r="549">
          <cell r="A549" t="str">
            <v>TAMARAS FRESCAS</v>
          </cell>
          <cell r="B549" t="str">
            <v>(3º Nível) TAMARAS FRESCAS</v>
          </cell>
          <cell r="C549">
            <v>11983</v>
          </cell>
          <cell r="D549">
            <v>3070</v>
          </cell>
          <cell r="E549">
            <v>648</v>
          </cell>
          <cell r="F549">
            <v>595</v>
          </cell>
          <cell r="G549">
            <v>116875</v>
          </cell>
          <cell r="H549">
            <v>18000</v>
          </cell>
          <cell r="I549">
            <v>3024</v>
          </cell>
          <cell r="J549">
            <v>3337</v>
          </cell>
        </row>
        <row r="550">
          <cell r="A550" t="str">
            <v>TAMARAS SECAS</v>
          </cell>
          <cell r="B550" t="str">
            <v>(3º Nível) TAMARAS SECAS</v>
          </cell>
          <cell r="C550">
            <v>0</v>
          </cell>
          <cell r="D550">
            <v>0</v>
          </cell>
          <cell r="E550">
            <v>971</v>
          </cell>
          <cell r="F550">
            <v>108</v>
          </cell>
          <cell r="G550">
            <v>441848</v>
          </cell>
          <cell r="H550">
            <v>136660</v>
          </cell>
          <cell r="I550">
            <v>764554</v>
          </cell>
          <cell r="J550">
            <v>273595</v>
          </cell>
        </row>
        <row r="551">
          <cell r="A551" t="str">
            <v>TANGERINAS, MANDARINAS E SATOSUMAS FRESCAS OU SECAS</v>
          </cell>
          <cell r="B551" t="str">
            <v>(3º Nível) TANGERINAS, MANDARINAS E SATOSUMAS FRESCAS OU SECAS</v>
          </cell>
          <cell r="C551">
            <v>0</v>
          </cell>
          <cell r="D551">
            <v>0</v>
          </cell>
          <cell r="E551">
            <v>309</v>
          </cell>
          <cell r="F551">
            <v>265</v>
          </cell>
          <cell r="G551">
            <v>0</v>
          </cell>
          <cell r="H551">
            <v>0</v>
          </cell>
          <cell r="I551">
            <v>19200</v>
          </cell>
          <cell r="J551">
            <v>24000</v>
          </cell>
        </row>
        <row r="552">
          <cell r="A552" t="str">
            <v>TAPIOCA E SEUS SUCEDÂNEOS</v>
          </cell>
          <cell r="B552" t="str">
            <v>(3º Nível) TAPIOCA E SEUS SUCEDÂNEOS</v>
          </cell>
          <cell r="C552">
            <v>1676198</v>
          </cell>
          <cell r="D552">
            <v>987009</v>
          </cell>
          <cell r="E552">
            <v>1434879</v>
          </cell>
          <cell r="F552">
            <v>901714</v>
          </cell>
          <cell r="G552">
            <v>5068</v>
          </cell>
          <cell r="H552">
            <v>4619</v>
          </cell>
          <cell r="I552">
            <v>6998</v>
          </cell>
          <cell r="J552">
            <v>5940</v>
          </cell>
        </row>
        <row r="553">
          <cell r="A553" t="str">
            <v>TECIDOS E OUTROS PRODUTOS TÊXTEIS DE SEDA</v>
          </cell>
          <cell r="B553" t="str">
            <v>(3º Nível) TECIDOS E OUTROS PRODUTOS TÊXTEIS DE SEDA</v>
          </cell>
          <cell r="C553">
            <v>185234</v>
          </cell>
          <cell r="D553">
            <v>824</v>
          </cell>
          <cell r="E553">
            <v>145462</v>
          </cell>
          <cell r="F553">
            <v>758</v>
          </cell>
          <cell r="G553">
            <v>5948789</v>
          </cell>
          <cell r="H553">
            <v>35958</v>
          </cell>
          <cell r="I553">
            <v>4273367</v>
          </cell>
          <cell r="J553">
            <v>27500</v>
          </cell>
        </row>
        <row r="554">
          <cell r="A554" t="str">
            <v>TILÁPIAS CONGELADAS</v>
          </cell>
          <cell r="B554" t="str">
            <v>(3º Nível) TILÁPIAS CONGELADAS</v>
          </cell>
          <cell r="C554">
            <v>0</v>
          </cell>
          <cell r="D554">
            <v>0</v>
          </cell>
          <cell r="E554">
            <v>52056</v>
          </cell>
          <cell r="F554">
            <v>17265</v>
          </cell>
        </row>
        <row r="555">
          <cell r="A555" t="str">
            <v>TILÁPIAS, FRESCAS OU REFRIGERADAS</v>
          </cell>
          <cell r="B555" t="str">
            <v>(3º Nível) TILÁPIAS, FRESCAS OU REFRIGERADAS</v>
          </cell>
          <cell r="C555">
            <v>75513</v>
          </cell>
          <cell r="D555">
            <v>30266</v>
          </cell>
          <cell r="E555">
            <v>9199</v>
          </cell>
          <cell r="F555">
            <v>2746</v>
          </cell>
        </row>
        <row r="556">
          <cell r="A556" t="str">
            <v>TILÁPIAS, VIVAS</v>
          </cell>
          <cell r="B556" t="str">
            <v>(3º Nível) TILÁPIAS, VIVAS</v>
          </cell>
          <cell r="C556">
            <v>0</v>
          </cell>
          <cell r="D556">
            <v>0</v>
          </cell>
          <cell r="E556">
            <v>4168</v>
          </cell>
          <cell r="F556">
            <v>1330</v>
          </cell>
          <cell r="G556">
            <v>228</v>
          </cell>
          <cell r="H556">
            <v>4</v>
          </cell>
          <cell r="I556">
            <v>0</v>
          </cell>
          <cell r="J556">
            <v>0</v>
          </cell>
        </row>
        <row r="557">
          <cell r="A557" t="str">
            <v>TOMATES</v>
          </cell>
          <cell r="B557" t="str">
            <v>(3º Nível) TOMATES</v>
          </cell>
          <cell r="C557">
            <v>33399</v>
          </cell>
          <cell r="D557">
            <v>171876</v>
          </cell>
          <cell r="E557">
            <v>231035</v>
          </cell>
          <cell r="F557">
            <v>159588</v>
          </cell>
          <cell r="G557">
            <v>373536</v>
          </cell>
          <cell r="H557">
            <v>403488</v>
          </cell>
          <cell r="I557">
            <v>666798</v>
          </cell>
          <cell r="J557">
            <v>797840</v>
          </cell>
        </row>
        <row r="558">
          <cell r="A558" t="str">
            <v>TOMATES PREPARADOS OU CONSERVADOS</v>
          </cell>
          <cell r="B558" t="str">
            <v>(3º Nível) TOMATES PREPARADOS OU CONSERVADOS</v>
          </cell>
          <cell r="C558">
            <v>895338</v>
          </cell>
          <cell r="D558">
            <v>719217</v>
          </cell>
          <cell r="E558">
            <v>1166727</v>
          </cell>
          <cell r="F558">
            <v>1025317</v>
          </cell>
          <cell r="G558">
            <v>14689883</v>
          </cell>
          <cell r="H558">
            <v>17996463</v>
          </cell>
          <cell r="I558">
            <v>12051715</v>
          </cell>
          <cell r="J558">
            <v>15478197</v>
          </cell>
        </row>
        <row r="559">
          <cell r="A559" t="str">
            <v>TRIGO</v>
          </cell>
          <cell r="B559" t="str">
            <v>(3º Nível) TRIGO</v>
          </cell>
          <cell r="C559">
            <v>28666465</v>
          </cell>
          <cell r="D559">
            <v>164695445</v>
          </cell>
          <cell r="E559">
            <v>109429975</v>
          </cell>
          <cell r="F559">
            <v>526546129</v>
          </cell>
          <cell r="G559">
            <v>504395057</v>
          </cell>
          <cell r="H559">
            <v>2613849907</v>
          </cell>
          <cell r="I559">
            <v>677005434</v>
          </cell>
          <cell r="J559">
            <v>2912738105</v>
          </cell>
        </row>
        <row r="560">
          <cell r="A560" t="str">
            <v>TRIGO MOURISCO</v>
          </cell>
          <cell r="B560" t="str">
            <v>(3º Nível) TRIGO MOURISCO</v>
          </cell>
          <cell r="C560">
            <v>39081</v>
          </cell>
          <cell r="D560">
            <v>94561</v>
          </cell>
          <cell r="E560">
            <v>2013</v>
          </cell>
          <cell r="F560">
            <v>256</v>
          </cell>
        </row>
      </sheetData>
      <sheetData sheetId="2">
        <row r="1">
          <cell r="C1" t="str">
            <v>Junho/17 - Maio/18</v>
          </cell>
          <cell r="E1" t="str">
            <v>Junho/18 - Maio/19</v>
          </cell>
        </row>
        <row r="4">
          <cell r="A4" t="str">
            <v/>
          </cell>
          <cell r="B4" t="str">
            <v xml:space="preserve">(1º Nível) </v>
          </cell>
          <cell r="C4">
            <v>97472895809</v>
          </cell>
          <cell r="D4">
            <v>187411323972</v>
          </cell>
          <cell r="E4">
            <v>100671411750</v>
          </cell>
          <cell r="F4">
            <v>193711610211</v>
          </cell>
          <cell r="G4">
            <v>14005452110</v>
          </cell>
          <cell r="H4">
            <v>16966721023</v>
          </cell>
          <cell r="I4">
            <v>14013711247</v>
          </cell>
          <cell r="J4">
            <v>17548185874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519025708</v>
          </cell>
          <cell r="D5">
            <v>189557567</v>
          </cell>
          <cell r="E5">
            <v>544556463</v>
          </cell>
          <cell r="F5">
            <v>212090677</v>
          </cell>
          <cell r="G5">
            <v>9923655</v>
          </cell>
          <cell r="H5">
            <v>270010</v>
          </cell>
          <cell r="I5">
            <v>10605957</v>
          </cell>
          <cell r="J5">
            <v>184310</v>
          </cell>
        </row>
        <row r="6">
          <cell r="A6" t="str">
            <v>BEBIDAS</v>
          </cell>
          <cell r="B6" t="str">
            <v>(1º Nível) BEBIDAS</v>
          </cell>
          <cell r="C6">
            <v>337703181</v>
          </cell>
          <cell r="D6">
            <v>199504951</v>
          </cell>
          <cell r="E6">
            <v>313581362</v>
          </cell>
          <cell r="F6">
            <v>202681024</v>
          </cell>
          <cell r="G6">
            <v>672196130</v>
          </cell>
          <cell r="H6">
            <v>827626751</v>
          </cell>
          <cell r="I6">
            <v>694976937</v>
          </cell>
          <cell r="J6">
            <v>360801097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331201409</v>
          </cell>
          <cell r="D7">
            <v>81024393</v>
          </cell>
          <cell r="E7">
            <v>324742477</v>
          </cell>
          <cell r="F7">
            <v>81861254</v>
          </cell>
          <cell r="G7">
            <v>357812829</v>
          </cell>
          <cell r="H7">
            <v>343290381</v>
          </cell>
          <cell r="I7">
            <v>341134778</v>
          </cell>
          <cell r="J7">
            <v>172729599</v>
          </cell>
        </row>
        <row r="8">
          <cell r="A8" t="str">
            <v>CAFÉ</v>
          </cell>
          <cell r="B8" t="str">
            <v>(1º Nível) CAFÉ</v>
          </cell>
          <cell r="C8">
            <v>4897459856</v>
          </cell>
          <cell r="D8">
            <v>1679951619</v>
          </cell>
          <cell r="E8">
            <v>5274161330</v>
          </cell>
          <cell r="F8">
            <v>2214704247</v>
          </cell>
          <cell r="G8">
            <v>75097688</v>
          </cell>
          <cell r="H8">
            <v>4446176</v>
          </cell>
          <cell r="I8">
            <v>69834402</v>
          </cell>
          <cell r="J8">
            <v>5339100</v>
          </cell>
          <cell r="M8">
            <v>1514241750</v>
          </cell>
          <cell r="N8">
            <v>924605099</v>
          </cell>
          <cell r="O8">
            <v>2104732484</v>
          </cell>
          <cell r="P8">
            <v>1218333257</v>
          </cell>
        </row>
        <row r="9">
          <cell r="A9" t="str">
            <v>CARNES</v>
          </cell>
          <cell r="B9" t="str">
            <v>(1º Nível) CARNES</v>
          </cell>
          <cell r="C9">
            <v>15093997552</v>
          </cell>
          <cell r="D9">
            <v>6578860245</v>
          </cell>
          <cell r="E9">
            <v>15181501905</v>
          </cell>
          <cell r="F9">
            <v>6780383668</v>
          </cell>
          <cell r="G9">
            <v>483333142</v>
          </cell>
          <cell r="H9">
            <v>69484133</v>
          </cell>
          <cell r="I9">
            <v>445122593</v>
          </cell>
          <cell r="J9">
            <v>65616795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5620180679</v>
          </cell>
          <cell r="D10">
            <v>33279134181</v>
          </cell>
          <cell r="E10">
            <v>5307724433</v>
          </cell>
          <cell r="F10">
            <v>28057473157</v>
          </cell>
          <cell r="G10">
            <v>2412872247</v>
          </cell>
          <cell r="H10">
            <v>9199550271</v>
          </cell>
          <cell r="I10">
            <v>3079617801</v>
          </cell>
          <cell r="J10">
            <v>10936888058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373138935</v>
          </cell>
          <cell r="D11">
            <v>114152044</v>
          </cell>
          <cell r="E11">
            <v>324775571</v>
          </cell>
          <cell r="F11">
            <v>145508165</v>
          </cell>
          <cell r="G11">
            <v>66262736</v>
          </cell>
          <cell r="H11">
            <v>23086598</v>
          </cell>
          <cell r="I11">
            <v>53214932</v>
          </cell>
          <cell r="J11">
            <v>20353255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33108367519</v>
          </cell>
          <cell r="D12">
            <v>85547849389</v>
          </cell>
          <cell r="E12">
            <v>38900588922</v>
          </cell>
          <cell r="F12">
            <v>101294408668</v>
          </cell>
          <cell r="G12">
            <v>113815928</v>
          </cell>
          <cell r="H12">
            <v>288509919</v>
          </cell>
          <cell r="I12">
            <v>61583667</v>
          </cell>
          <cell r="J12">
            <v>155336647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10616047813</v>
          </cell>
          <cell r="D13">
            <v>28058079284</v>
          </cell>
          <cell r="E13">
            <v>6677447174</v>
          </cell>
          <cell r="F13">
            <v>21165979606</v>
          </cell>
          <cell r="G13">
            <v>887576161</v>
          </cell>
          <cell r="H13">
            <v>1536474069</v>
          </cell>
          <cell r="I13">
            <v>630367851</v>
          </cell>
          <cell r="J13">
            <v>1180788569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2124129345</v>
          </cell>
          <cell r="D14">
            <v>466139218</v>
          </cell>
          <cell r="E14">
            <v>1734328831</v>
          </cell>
          <cell r="F14">
            <v>477850996</v>
          </cell>
          <cell r="G14">
            <v>159238459</v>
          </cell>
          <cell r="H14">
            <v>19423924</v>
          </cell>
          <cell r="I14">
            <v>154418491</v>
          </cell>
          <cell r="J14">
            <v>22111566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731297544</v>
          </cell>
          <cell r="D15">
            <v>366996642</v>
          </cell>
          <cell r="E15">
            <v>830488862</v>
          </cell>
          <cell r="F15">
            <v>399633103</v>
          </cell>
          <cell r="G15">
            <v>282410750</v>
          </cell>
          <cell r="H15">
            <v>98999101</v>
          </cell>
          <cell r="I15">
            <v>302602816</v>
          </cell>
          <cell r="J15">
            <v>106977948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1318658152</v>
          </cell>
          <cell r="D16">
            <v>566477282</v>
          </cell>
          <cell r="E16">
            <v>1274512991</v>
          </cell>
          <cell r="F16">
            <v>612605623</v>
          </cell>
          <cell r="G16">
            <v>654214324</v>
          </cell>
          <cell r="H16">
            <v>115438598</v>
          </cell>
          <cell r="I16">
            <v>652287196</v>
          </cell>
          <cell r="J16">
            <v>122396031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1943504567</v>
          </cell>
          <cell r="D17">
            <v>1032387006</v>
          </cell>
          <cell r="E17">
            <v>2521145784</v>
          </cell>
          <cell r="F17">
            <v>1336165668</v>
          </cell>
          <cell r="G17">
            <v>859913861</v>
          </cell>
          <cell r="H17">
            <v>111974332</v>
          </cell>
          <cell r="I17">
            <v>848248016</v>
          </cell>
          <cell r="J17">
            <v>105570492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1016793422</v>
          </cell>
          <cell r="D18">
            <v>918419703</v>
          </cell>
          <cell r="E18">
            <v>1016755492</v>
          </cell>
          <cell r="F18">
            <v>948686549</v>
          </cell>
          <cell r="G18">
            <v>733573891</v>
          </cell>
          <cell r="H18">
            <v>482015949</v>
          </cell>
          <cell r="I18">
            <v>672752150</v>
          </cell>
          <cell r="J18">
            <v>481702886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2339554284</v>
          </cell>
          <cell r="D19">
            <v>515197705</v>
          </cell>
          <cell r="E19">
            <v>2154230728</v>
          </cell>
          <cell r="F19">
            <v>516510578</v>
          </cell>
          <cell r="G19">
            <v>55975207</v>
          </cell>
          <cell r="H19">
            <v>11697517</v>
          </cell>
          <cell r="I19">
            <v>56826218</v>
          </cell>
          <cell r="J19">
            <v>11358393</v>
          </cell>
        </row>
        <row r="20">
          <cell r="A20" t="str">
            <v>LÁCTEOS</v>
          </cell>
          <cell r="B20" t="str">
            <v>(1º Nível) LÁCTEOS</v>
          </cell>
          <cell r="C20">
            <v>86193533</v>
          </cell>
          <cell r="D20">
            <v>30043414</v>
          </cell>
          <cell r="E20">
            <v>58986309</v>
          </cell>
          <cell r="F20">
            <v>24837029</v>
          </cell>
          <cell r="G20">
            <v>467224257</v>
          </cell>
          <cell r="H20">
            <v>140721558</v>
          </cell>
          <cell r="I20">
            <v>515722961</v>
          </cell>
          <cell r="J20">
            <v>164501147</v>
          </cell>
        </row>
        <row r="21">
          <cell r="A21" t="str">
            <v>PESCADOS</v>
          </cell>
          <cell r="B21" t="str">
            <v>(1º Nível) PESCADOS</v>
          </cell>
          <cell r="C21">
            <v>237766577</v>
          </cell>
          <cell r="D21">
            <v>35117831</v>
          </cell>
          <cell r="E21">
            <v>276759470</v>
          </cell>
          <cell r="F21">
            <v>44318667</v>
          </cell>
          <cell r="G21">
            <v>1337669400</v>
          </cell>
          <cell r="H21">
            <v>376011537</v>
          </cell>
          <cell r="I21">
            <v>1345587137</v>
          </cell>
          <cell r="J21">
            <v>358647904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12834749</v>
          </cell>
          <cell r="D22">
            <v>3657920</v>
          </cell>
          <cell r="E22">
            <v>11441488</v>
          </cell>
          <cell r="F22">
            <v>2859138</v>
          </cell>
          <cell r="G22">
            <v>42211139</v>
          </cell>
          <cell r="H22">
            <v>5040603</v>
          </cell>
          <cell r="I22">
            <v>48495957</v>
          </cell>
          <cell r="J22">
            <v>5175966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667470913</v>
          </cell>
          <cell r="D23">
            <v>393808192</v>
          </cell>
          <cell r="E23">
            <v>708716521</v>
          </cell>
          <cell r="F23">
            <v>429961486</v>
          </cell>
          <cell r="G23">
            <v>359587023</v>
          </cell>
          <cell r="H23">
            <v>96924715</v>
          </cell>
          <cell r="I23">
            <v>370097242</v>
          </cell>
          <cell r="J23">
            <v>99707058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102520869</v>
          </cell>
          <cell r="D24">
            <v>23555581</v>
          </cell>
          <cell r="E24">
            <v>89718585</v>
          </cell>
          <cell r="F24">
            <v>27771180</v>
          </cell>
          <cell r="G24">
            <v>1967</v>
          </cell>
          <cell r="H24">
            <v>32</v>
          </cell>
          <cell r="I24">
            <v>247159</v>
          </cell>
          <cell r="J24">
            <v>53271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12872240701</v>
          </cell>
          <cell r="D25">
            <v>23771047999</v>
          </cell>
          <cell r="E25">
            <v>14355531571</v>
          </cell>
          <cell r="F25">
            <v>25265580482</v>
          </cell>
          <cell r="G25">
            <v>1593388432</v>
          </cell>
          <cell r="H25">
            <v>1339740619</v>
          </cell>
          <cell r="I25">
            <v>1532305480</v>
          </cell>
          <cell r="J25">
            <v>1327615459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170573136</v>
          </cell>
          <cell r="D26">
            <v>252848475</v>
          </cell>
          <cell r="E26">
            <v>176820426</v>
          </cell>
          <cell r="F26">
            <v>313353096</v>
          </cell>
          <cell r="G26">
            <v>1037347669</v>
          </cell>
          <cell r="H26">
            <v>1129231288</v>
          </cell>
          <cell r="I26">
            <v>890637651</v>
          </cell>
          <cell r="J26">
            <v>1077604644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305886166</v>
          </cell>
          <cell r="D27">
            <v>504928217</v>
          </cell>
          <cell r="E27">
            <v>228144082</v>
          </cell>
          <cell r="F27">
            <v>483618581</v>
          </cell>
          <cell r="G27">
            <v>1025200111</v>
          </cell>
          <cell r="H27">
            <v>602883631</v>
          </cell>
          <cell r="I27">
            <v>945583649</v>
          </cell>
          <cell r="J27">
            <v>638521104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268060970</v>
          </cell>
          <cell r="D28">
            <v>287157415</v>
          </cell>
          <cell r="E28">
            <v>278395376</v>
          </cell>
          <cell r="F28">
            <v>278830300</v>
          </cell>
          <cell r="G28">
            <v>297399502</v>
          </cell>
          <cell r="H28">
            <v>131780450</v>
          </cell>
          <cell r="I28">
            <v>276726881</v>
          </cell>
          <cell r="J28">
            <v>122629687</v>
          </cell>
        </row>
        <row r="29">
          <cell r="A29" t="str">
            <v>SUCOS</v>
          </cell>
          <cell r="B29" t="str">
            <v>(1º Nível) SUCOS</v>
          </cell>
          <cell r="C29">
            <v>2378288229</v>
          </cell>
          <cell r="D29">
            <v>2515427699</v>
          </cell>
          <cell r="E29">
            <v>2106355597</v>
          </cell>
          <cell r="F29">
            <v>2393937269</v>
          </cell>
          <cell r="G29">
            <v>21205602</v>
          </cell>
          <cell r="H29">
            <v>12098861</v>
          </cell>
          <cell r="I29">
            <v>14713325</v>
          </cell>
          <cell r="J29">
            <v>5574888</v>
          </cell>
        </row>
        <row r="30">
          <cell r="A30" t="str">
            <v/>
          </cell>
          <cell r="B30" t="str">
            <v xml:space="preserve">(2º Nível) </v>
          </cell>
          <cell r="C30">
            <v>97472895809</v>
          </cell>
          <cell r="D30">
            <v>187411323972</v>
          </cell>
          <cell r="E30">
            <v>100671411750</v>
          </cell>
          <cell r="F30">
            <v>193711610211</v>
          </cell>
          <cell r="G30">
            <v>14005452110</v>
          </cell>
          <cell r="H30">
            <v>16966721023</v>
          </cell>
          <cell r="I30">
            <v>14013711247</v>
          </cell>
          <cell r="J30">
            <v>17548185874</v>
          </cell>
        </row>
        <row r="31">
          <cell r="A31" t="str">
            <v>ABACATES</v>
          </cell>
          <cell r="B31" t="str">
            <v>(2º Nível) ABACATES</v>
          </cell>
          <cell r="C31">
            <v>18489783</v>
          </cell>
          <cell r="D31">
            <v>8209989</v>
          </cell>
          <cell r="E31">
            <v>13475541</v>
          </cell>
          <cell r="F31">
            <v>7470901</v>
          </cell>
          <cell r="G31">
            <v>1256375</v>
          </cell>
          <cell r="H31">
            <v>543478</v>
          </cell>
          <cell r="I31">
            <v>1113190</v>
          </cell>
          <cell r="J31">
            <v>530822</v>
          </cell>
        </row>
        <row r="32">
          <cell r="A32" t="str">
            <v>ABACAXIS</v>
          </cell>
          <cell r="B32" t="str">
            <v>(2º Nível) ABACAXIS</v>
          </cell>
          <cell r="C32">
            <v>2165553</v>
          </cell>
          <cell r="D32">
            <v>3826918</v>
          </cell>
          <cell r="E32">
            <v>986372</v>
          </cell>
          <cell r="F32">
            <v>1631613</v>
          </cell>
          <cell r="G32">
            <v>467899</v>
          </cell>
          <cell r="H32">
            <v>252465</v>
          </cell>
          <cell r="I32">
            <v>333151</v>
          </cell>
          <cell r="J32">
            <v>128124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0</v>
          </cell>
          <cell r="D33">
            <v>0</v>
          </cell>
          <cell r="E33">
            <v>1005</v>
          </cell>
          <cell r="F33">
            <v>108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9808073455</v>
          </cell>
          <cell r="D34">
            <v>26891388091</v>
          </cell>
          <cell r="E34">
            <v>5761460245</v>
          </cell>
          <cell r="F34">
            <v>19722841800</v>
          </cell>
          <cell r="G34">
            <v>2107983</v>
          </cell>
          <cell r="H34">
            <v>2478841</v>
          </cell>
          <cell r="I34">
            <v>2166884</v>
          </cell>
          <cell r="J34">
            <v>2349964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335376972</v>
          </cell>
          <cell r="D35">
            <v>74219656</v>
          </cell>
          <cell r="E35">
            <v>360432383</v>
          </cell>
          <cell r="F35">
            <v>83553593</v>
          </cell>
          <cell r="G35">
            <v>108003341</v>
          </cell>
          <cell r="H35">
            <v>14448434</v>
          </cell>
          <cell r="I35">
            <v>105178946</v>
          </cell>
          <cell r="J35">
            <v>12691913</v>
          </cell>
        </row>
        <row r="36">
          <cell r="A36" t="str">
            <v>ÁLCOOL</v>
          </cell>
          <cell r="B36" t="str">
            <v>(2º Nível) ÁLCOOL</v>
          </cell>
          <cell r="C36">
            <v>790018528</v>
          </cell>
          <cell r="D36">
            <v>1122899548</v>
          </cell>
          <cell r="E36">
            <v>904219795</v>
          </cell>
          <cell r="F36">
            <v>1422896256</v>
          </cell>
          <cell r="G36">
            <v>842328923</v>
          </cell>
          <cell r="H36">
            <v>1496044014</v>
          </cell>
          <cell r="I36">
            <v>583538133</v>
          </cell>
          <cell r="J36">
            <v>1137598929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1792814969</v>
          </cell>
          <cell r="D37">
            <v>979162551</v>
          </cell>
          <cell r="E37">
            <v>2358576391</v>
          </cell>
          <cell r="F37">
            <v>1267020382</v>
          </cell>
          <cell r="G37">
            <v>790091036</v>
          </cell>
          <cell r="H37">
            <v>98253300</v>
          </cell>
          <cell r="I37">
            <v>778881524</v>
          </cell>
          <cell r="J37">
            <v>90225255</v>
          </cell>
        </row>
        <row r="38">
          <cell r="A38" t="str">
            <v>AMEIXAS</v>
          </cell>
          <cell r="B38" t="str">
            <v>(2º Nível) AMEIXAS</v>
          </cell>
          <cell r="C38">
            <v>13499</v>
          </cell>
          <cell r="D38">
            <v>2032</v>
          </cell>
          <cell r="E38">
            <v>11347</v>
          </cell>
          <cell r="F38">
            <v>2532</v>
          </cell>
          <cell r="G38">
            <v>21003633</v>
          </cell>
          <cell r="H38">
            <v>12113107</v>
          </cell>
          <cell r="I38">
            <v>20329850</v>
          </cell>
          <cell r="J38">
            <v>13271277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237815082</v>
          </cell>
          <cell r="D39">
            <v>197014747</v>
          </cell>
          <cell r="E39">
            <v>254554952</v>
          </cell>
          <cell r="F39">
            <v>220383193</v>
          </cell>
          <cell r="G39">
            <v>2107918</v>
          </cell>
          <cell r="H39">
            <v>1155968</v>
          </cell>
          <cell r="I39">
            <v>3250031</v>
          </cell>
          <cell r="J39">
            <v>1654317</v>
          </cell>
        </row>
        <row r="40">
          <cell r="A40" t="str">
            <v>AVES DE RAPINA VIVAS</v>
          </cell>
          <cell r="B40" t="str">
            <v>(2º Nível) AVES DE RAPINA VIVAS</v>
          </cell>
          <cell r="G40">
            <v>0</v>
          </cell>
          <cell r="H40">
            <v>0</v>
          </cell>
          <cell r="I40">
            <v>824</v>
          </cell>
          <cell r="J40">
            <v>5</v>
          </cell>
        </row>
        <row r="41">
          <cell r="A41" t="str">
            <v>AVESTRUZES VIVAS</v>
          </cell>
          <cell r="B41" t="str">
            <v>(2º Nível) AVESTRUZES VIVAS</v>
          </cell>
          <cell r="C41">
            <v>0</v>
          </cell>
          <cell r="D41">
            <v>0</v>
          </cell>
          <cell r="E41">
            <v>2</v>
          </cell>
          <cell r="F41">
            <v>2</v>
          </cell>
        </row>
        <row r="42">
          <cell r="A42" t="str">
            <v>BANANAS</v>
          </cell>
          <cell r="B42" t="str">
            <v>(2º Nível) BANANAS</v>
          </cell>
          <cell r="C42">
            <v>17112851</v>
          </cell>
          <cell r="D42">
            <v>53396571</v>
          </cell>
          <cell r="E42">
            <v>22986802</v>
          </cell>
          <cell r="F42">
            <v>79989651</v>
          </cell>
          <cell r="G42">
            <v>227764</v>
          </cell>
          <cell r="H42">
            <v>72866</v>
          </cell>
          <cell r="I42">
            <v>548824</v>
          </cell>
          <cell r="J42">
            <v>194698</v>
          </cell>
        </row>
        <row r="43">
          <cell r="A43" t="str">
            <v>BEBIDAS ALCÓOLICAS</v>
          </cell>
          <cell r="B43" t="str">
            <v>(2º Nível) BEBIDAS ALCÓOLICAS</v>
          </cell>
          <cell r="C43">
            <v>139877473</v>
          </cell>
          <cell r="D43">
            <v>160902189</v>
          </cell>
          <cell r="E43">
            <v>126392572</v>
          </cell>
          <cell r="F43">
            <v>152682301</v>
          </cell>
          <cell r="G43">
            <v>601246509</v>
          </cell>
          <cell r="H43">
            <v>760151496</v>
          </cell>
          <cell r="I43">
            <v>587145296</v>
          </cell>
          <cell r="J43">
            <v>266376178</v>
          </cell>
        </row>
        <row r="44">
          <cell r="A44" t="str">
            <v>BEBIDAS NÃO ALCOÓLICAS</v>
          </cell>
          <cell r="B44" t="str">
            <v>(2º Nível) BEBIDAS NÃO ALCOÓLICAS</v>
          </cell>
          <cell r="C44">
            <v>12514529</v>
          </cell>
          <cell r="D44">
            <v>27642406</v>
          </cell>
          <cell r="E44">
            <v>17938563</v>
          </cell>
          <cell r="F44">
            <v>40500070</v>
          </cell>
          <cell r="G44">
            <v>56010259</v>
          </cell>
          <cell r="H44">
            <v>66306482</v>
          </cell>
          <cell r="I44">
            <v>82409152</v>
          </cell>
          <cell r="J44">
            <v>91458141</v>
          </cell>
        </row>
        <row r="45">
          <cell r="A45" t="str">
            <v>BORRACHA NATURAL E GOMAS NATURAIS</v>
          </cell>
          <cell r="B45" t="str">
            <v>(2º Nível) BORRACHA NATURAL E GOMAS NATURAIS</v>
          </cell>
          <cell r="C45">
            <v>4118685</v>
          </cell>
          <cell r="D45">
            <v>1808866</v>
          </cell>
          <cell r="E45">
            <v>2173703</v>
          </cell>
          <cell r="F45">
            <v>972025</v>
          </cell>
          <cell r="G45">
            <v>399377535</v>
          </cell>
          <cell r="H45">
            <v>238626816</v>
          </cell>
          <cell r="I45">
            <v>316792722</v>
          </cell>
          <cell r="J45">
            <v>219009751</v>
          </cell>
        </row>
        <row r="46">
          <cell r="A46" t="str">
            <v>BOVINOS E BUBALINOS VIVOS</v>
          </cell>
          <cell r="B46" t="str">
            <v>(2º Nível) BOVINOS E BUBALINOS VIVOS</v>
          </cell>
          <cell r="C46">
            <v>440080052</v>
          </cell>
          <cell r="D46">
            <v>187946262</v>
          </cell>
          <cell r="E46">
            <v>443308600</v>
          </cell>
          <cell r="F46">
            <v>209884324</v>
          </cell>
          <cell r="G46">
            <v>71955</v>
          </cell>
          <cell r="H46">
            <v>45410</v>
          </cell>
          <cell r="I46">
            <v>90183</v>
          </cell>
          <cell r="J46">
            <v>15145</v>
          </cell>
        </row>
        <row r="47">
          <cell r="A47" t="str">
            <v>CACAU INTEIRO OU PARTIDO</v>
          </cell>
          <cell r="B47" t="str">
            <v>(2º Nível) CACAU INTEIRO OU PARTIDO</v>
          </cell>
          <cell r="C47">
            <v>2297094</v>
          </cell>
          <cell r="D47">
            <v>568914</v>
          </cell>
          <cell r="E47">
            <v>2692590</v>
          </cell>
          <cell r="F47">
            <v>663747</v>
          </cell>
          <cell r="G47">
            <v>139273323</v>
          </cell>
          <cell r="H47">
            <v>62955616</v>
          </cell>
          <cell r="I47">
            <v>123384028</v>
          </cell>
          <cell r="J47">
            <v>54067081</v>
          </cell>
        </row>
        <row r="48">
          <cell r="A48" t="str">
            <v>CAFÉ VERDE E CAFÉ TORRADO</v>
          </cell>
          <cell r="B48" t="str">
            <v>(2º Nível) CAFÉ VERDE E CAFÉ TORRADO</v>
          </cell>
          <cell r="C48">
            <v>4265067138</v>
          </cell>
          <cell r="D48">
            <v>1591584292</v>
          </cell>
          <cell r="E48">
            <v>4685499080</v>
          </cell>
          <cell r="F48">
            <v>2121071743</v>
          </cell>
          <cell r="G48">
            <v>66795636</v>
          </cell>
          <cell r="H48">
            <v>3609106</v>
          </cell>
          <cell r="I48">
            <v>62050797</v>
          </cell>
          <cell r="J48">
            <v>4543342</v>
          </cell>
        </row>
        <row r="49">
          <cell r="A49" t="str">
            <v>CAMELOS E OUTROS CAMELIDEOS VIVOS</v>
          </cell>
          <cell r="B49" t="str">
            <v>(2º Nível) CAMELOS E OUTROS CAMELIDEOS VIVOS</v>
          </cell>
          <cell r="G49">
            <v>0</v>
          </cell>
          <cell r="H49">
            <v>0</v>
          </cell>
          <cell r="I49">
            <v>12545</v>
          </cell>
          <cell r="J49">
            <v>6540</v>
          </cell>
        </row>
        <row r="50">
          <cell r="A50" t="str">
            <v>CAQUIS</v>
          </cell>
          <cell r="B50" t="str">
            <v>(2º Nível) CAQUIS</v>
          </cell>
          <cell r="C50">
            <v>545735</v>
          </cell>
          <cell r="D50">
            <v>207730</v>
          </cell>
          <cell r="E50">
            <v>671666</v>
          </cell>
          <cell r="F50">
            <v>279604</v>
          </cell>
          <cell r="G50">
            <v>2656068</v>
          </cell>
          <cell r="H50">
            <v>2066279</v>
          </cell>
          <cell r="I50">
            <v>2388521</v>
          </cell>
          <cell r="J50">
            <v>1656985</v>
          </cell>
        </row>
        <row r="51">
          <cell r="A51" t="str">
            <v>CARNE BOVINA</v>
          </cell>
          <cell r="B51" t="str">
            <v>(2º Nível) CARNE BOVINA</v>
          </cell>
          <cell r="C51">
            <v>6352172119</v>
          </cell>
          <cell r="D51">
            <v>1541239256</v>
          </cell>
          <cell r="E51">
            <v>6730500127</v>
          </cell>
          <cell r="F51">
            <v>1739847253</v>
          </cell>
          <cell r="G51">
            <v>261954728</v>
          </cell>
          <cell r="H51">
            <v>41165896</v>
          </cell>
          <cell r="I51">
            <v>203175663</v>
          </cell>
          <cell r="J51">
            <v>34765176</v>
          </cell>
        </row>
        <row r="52">
          <cell r="A52" t="str">
            <v>CARNE DE FRANGO</v>
          </cell>
          <cell r="B52" t="str">
            <v>(2º Nível) CARNE DE FRANGO</v>
          </cell>
          <cell r="C52">
            <v>6703790254</v>
          </cell>
          <cell r="D52">
            <v>4089256102</v>
          </cell>
          <cell r="E52">
            <v>6668965397</v>
          </cell>
          <cell r="F52">
            <v>4091096552</v>
          </cell>
          <cell r="G52">
            <v>9521010</v>
          </cell>
          <cell r="H52">
            <v>3160945</v>
          </cell>
          <cell r="I52">
            <v>11319067</v>
          </cell>
          <cell r="J52">
            <v>4019244</v>
          </cell>
        </row>
        <row r="53">
          <cell r="A53" t="str">
            <v>CARNE DE OVINO E CAPRINO</v>
          </cell>
          <cell r="B53" t="str">
            <v>(2º Nível) CARNE DE OVINO E CAPRINO</v>
          </cell>
          <cell r="C53">
            <v>365</v>
          </cell>
          <cell r="D53">
            <v>27</v>
          </cell>
          <cell r="E53">
            <v>274949</v>
          </cell>
          <cell r="F53">
            <v>26877</v>
          </cell>
          <cell r="G53">
            <v>52641054</v>
          </cell>
          <cell r="H53">
            <v>8111479</v>
          </cell>
          <cell r="I53">
            <v>50703634</v>
          </cell>
          <cell r="J53">
            <v>7619610</v>
          </cell>
        </row>
        <row r="54">
          <cell r="A54" t="str">
            <v>CARNE DE PATO</v>
          </cell>
          <cell r="B54" t="str">
            <v>(2º Nível) CARNE DE PATO</v>
          </cell>
          <cell r="C54">
            <v>8778060</v>
          </cell>
          <cell r="D54">
            <v>3359946</v>
          </cell>
          <cell r="E54">
            <v>8607148</v>
          </cell>
          <cell r="F54">
            <v>3155156</v>
          </cell>
          <cell r="G54">
            <v>288088</v>
          </cell>
          <cell r="H54">
            <v>11596</v>
          </cell>
          <cell r="I54">
            <v>397275</v>
          </cell>
          <cell r="J54">
            <v>15523</v>
          </cell>
        </row>
        <row r="55">
          <cell r="A55" t="str">
            <v>CARNE DE PERU</v>
          </cell>
          <cell r="B55" t="str">
            <v>(2º Nível) CARNE DE PERU</v>
          </cell>
          <cell r="C55">
            <v>197969355</v>
          </cell>
          <cell r="D55">
            <v>87071321</v>
          </cell>
          <cell r="E55">
            <v>114320852</v>
          </cell>
          <cell r="F55">
            <v>57566744</v>
          </cell>
        </row>
        <row r="56">
          <cell r="A56" t="str">
            <v>CARNE SUÍNA</v>
          </cell>
          <cell r="B56" t="str">
            <v>(2º Nível) CARNE SUÍNA</v>
          </cell>
          <cell r="C56">
            <v>1448873736</v>
          </cell>
          <cell r="D56">
            <v>651295889</v>
          </cell>
          <cell r="E56">
            <v>1261687884</v>
          </cell>
          <cell r="F56">
            <v>675234167</v>
          </cell>
          <cell r="G56">
            <v>154791571</v>
          </cell>
          <cell r="H56">
            <v>16400929</v>
          </cell>
          <cell r="I56">
            <v>175605467</v>
          </cell>
          <cell r="J56">
            <v>18633300</v>
          </cell>
        </row>
        <row r="57">
          <cell r="A57" t="str">
            <v>CARNES DE EQÜIDEOS</v>
          </cell>
          <cell r="B57" t="str">
            <v>(2º Nível) CARNES DE EQÜIDEOS</v>
          </cell>
          <cell r="C57">
            <v>6631172</v>
          </cell>
          <cell r="D57">
            <v>2951455</v>
          </cell>
          <cell r="E57">
            <v>8413096</v>
          </cell>
          <cell r="F57">
            <v>3676216</v>
          </cell>
        </row>
        <row r="58">
          <cell r="A58" t="str">
            <v>CAVALOS, ASININOS E MUARES VIVOS</v>
          </cell>
          <cell r="B58" t="str">
            <v>(2º Nível) CAVALOS, ASININOS E MUARES VIVOS</v>
          </cell>
          <cell r="C58">
            <v>7224225</v>
          </cell>
          <cell r="D58">
            <v>221260</v>
          </cell>
          <cell r="E58">
            <v>7459630</v>
          </cell>
          <cell r="F58">
            <v>226699</v>
          </cell>
          <cell r="G58">
            <v>4879321</v>
          </cell>
          <cell r="H58">
            <v>96204</v>
          </cell>
          <cell r="I58">
            <v>4537033</v>
          </cell>
          <cell r="J58">
            <v>65105</v>
          </cell>
        </row>
        <row r="59">
          <cell r="A59" t="str">
            <v>CELULOSE</v>
          </cell>
          <cell r="B59" t="str">
            <v>(2º Nível) CELULOSE</v>
          </cell>
          <cell r="C59">
            <v>7463220263</v>
          </cell>
          <cell r="D59">
            <v>14647394910</v>
          </cell>
          <cell r="E59">
            <v>8584122960</v>
          </cell>
          <cell r="F59">
            <v>15531149769</v>
          </cell>
          <cell r="G59">
            <v>167651175</v>
          </cell>
          <cell r="H59">
            <v>214310856</v>
          </cell>
          <cell r="I59">
            <v>196457757</v>
          </cell>
          <cell r="J59">
            <v>278291006</v>
          </cell>
        </row>
        <row r="60">
          <cell r="A60" t="str">
            <v>CEREAIS</v>
          </cell>
          <cell r="B60" t="str">
            <v>(2º Nível) CEREAIS</v>
          </cell>
          <cell r="C60">
            <v>5333906282</v>
          </cell>
          <cell r="D60">
            <v>32929384117</v>
          </cell>
          <cell r="E60">
            <v>5047272852</v>
          </cell>
          <cell r="F60">
            <v>27775621027</v>
          </cell>
          <cell r="G60">
            <v>1610998774</v>
          </cell>
          <cell r="H60">
            <v>7803896882</v>
          </cell>
          <cell r="I60">
            <v>2242389837</v>
          </cell>
          <cell r="J60">
            <v>9531191448</v>
          </cell>
        </row>
        <row r="61">
          <cell r="A61" t="str">
            <v>CEREJAS</v>
          </cell>
          <cell r="B61" t="str">
            <v>(2º Nível) CEREJAS</v>
          </cell>
          <cell r="C61">
            <v>87722</v>
          </cell>
          <cell r="D61">
            <v>17315</v>
          </cell>
          <cell r="E61">
            <v>79671</v>
          </cell>
          <cell r="F61">
            <v>12808</v>
          </cell>
          <cell r="G61">
            <v>23600996</v>
          </cell>
          <cell r="H61">
            <v>7194885</v>
          </cell>
          <cell r="I61">
            <v>21671938</v>
          </cell>
          <cell r="J61">
            <v>6315729</v>
          </cell>
        </row>
        <row r="62">
          <cell r="A62" t="str">
            <v>CHÁ, MATE E SUAS PREPARAÇÕES</v>
          </cell>
          <cell r="B62" t="str">
            <v>(2º Nível) CHÁ, MATE E SUAS PREPARAÇÕES</v>
          </cell>
          <cell r="C62">
            <v>83938249</v>
          </cell>
          <cell r="D62">
            <v>34159343</v>
          </cell>
          <cell r="E62">
            <v>89665976</v>
          </cell>
          <cell r="F62">
            <v>37964185</v>
          </cell>
          <cell r="G62">
            <v>16382454</v>
          </cell>
          <cell r="H62">
            <v>1944339</v>
          </cell>
          <cell r="I62">
            <v>10379948</v>
          </cell>
          <cell r="J62">
            <v>1269774</v>
          </cell>
        </row>
        <row r="63">
          <cell r="A63" t="str">
            <v>CLEMENTINAS</v>
          </cell>
          <cell r="B63" t="str">
            <v>(2º Nível) CLEMENTINAS</v>
          </cell>
          <cell r="G63">
            <v>584243</v>
          </cell>
          <cell r="H63">
            <v>601455</v>
          </cell>
          <cell r="I63">
            <v>1096488</v>
          </cell>
          <cell r="J63">
            <v>1200751</v>
          </cell>
        </row>
        <row r="64">
          <cell r="A64" t="str">
            <v>COCOS</v>
          </cell>
          <cell r="B64" t="str">
            <v>(2º Nível) COCOS</v>
          </cell>
          <cell r="C64">
            <v>1087017</v>
          </cell>
          <cell r="D64">
            <v>1393949</v>
          </cell>
          <cell r="E64">
            <v>811132</v>
          </cell>
          <cell r="F64">
            <v>997740</v>
          </cell>
          <cell r="G64">
            <v>29628742</v>
          </cell>
          <cell r="H64">
            <v>16804536</v>
          </cell>
          <cell r="I64">
            <v>25051903</v>
          </cell>
          <cell r="J64">
            <v>15473998</v>
          </cell>
        </row>
        <row r="65">
          <cell r="A65" t="str">
            <v>CONSERVAS E PREPARAÇÕES DE FRUTAS (EXCL. SUCOS)</v>
          </cell>
          <cell r="B65" t="str">
            <v>(2º Nível) CONSERVAS E PREPARAÇÕES DE FRUTAS (EXCL. SUCOS)</v>
          </cell>
          <cell r="C65">
            <v>74886761</v>
          </cell>
          <cell r="D65">
            <v>47180893</v>
          </cell>
          <cell r="E65">
            <v>70986592</v>
          </cell>
          <cell r="F65">
            <v>40962403</v>
          </cell>
          <cell r="G65">
            <v>28897013</v>
          </cell>
          <cell r="H65">
            <v>11719731</v>
          </cell>
          <cell r="I65">
            <v>36672528</v>
          </cell>
          <cell r="J65">
            <v>15471408</v>
          </cell>
        </row>
        <row r="66">
          <cell r="A66" t="str">
            <v>COUROS E PELES DE BOVINOS OU EQUÍDEOS</v>
          </cell>
          <cell r="B66" t="str">
            <v>(2º Nível) COUROS E PELES DE BOVINOS OU EQUÍDEOS</v>
          </cell>
          <cell r="C66">
            <v>1689778107</v>
          </cell>
          <cell r="D66">
            <v>451072038</v>
          </cell>
          <cell r="E66">
            <v>1304686185</v>
          </cell>
          <cell r="F66">
            <v>462974849</v>
          </cell>
          <cell r="G66">
            <v>38272832</v>
          </cell>
          <cell r="H66">
            <v>15236326</v>
          </cell>
          <cell r="I66">
            <v>28025175</v>
          </cell>
          <cell r="J66">
            <v>18052608</v>
          </cell>
        </row>
        <row r="67">
          <cell r="A67" t="str">
            <v>COUROS E PELES DE CAPRINOS</v>
          </cell>
          <cell r="B67" t="str">
            <v>(2º Nível) COUROS E PELES DE CAPRINOS</v>
          </cell>
          <cell r="C67">
            <v>2498871</v>
          </cell>
          <cell r="D67">
            <v>234232</v>
          </cell>
          <cell r="E67">
            <v>1872030</v>
          </cell>
          <cell r="F67">
            <v>299985</v>
          </cell>
          <cell r="G67">
            <v>1873214</v>
          </cell>
          <cell r="H67">
            <v>131440</v>
          </cell>
          <cell r="I67">
            <v>709348</v>
          </cell>
          <cell r="J67">
            <v>38054</v>
          </cell>
        </row>
        <row r="68">
          <cell r="A68" t="str">
            <v>COUROS E PELES DE OUTROS ANIMAIS</v>
          </cell>
          <cell r="B68" t="str">
            <v>(2º Nível) COUROS E PELES DE OUTROS ANIMAIS</v>
          </cell>
          <cell r="C68">
            <v>2690697</v>
          </cell>
          <cell r="D68">
            <v>12697</v>
          </cell>
          <cell r="E68">
            <v>3576069</v>
          </cell>
          <cell r="F68">
            <v>17652</v>
          </cell>
          <cell r="G68">
            <v>89594</v>
          </cell>
          <cell r="H68">
            <v>1297</v>
          </cell>
          <cell r="I68">
            <v>393624</v>
          </cell>
          <cell r="J68">
            <v>1426</v>
          </cell>
        </row>
        <row r="69">
          <cell r="A69" t="str">
            <v>COUROS E PELES DE OVINOS</v>
          </cell>
          <cell r="B69" t="str">
            <v>(2º Nível) COUROS E PELES DE OVINOS</v>
          </cell>
          <cell r="C69">
            <v>2125647</v>
          </cell>
          <cell r="D69">
            <v>93847</v>
          </cell>
          <cell r="E69">
            <v>2670906</v>
          </cell>
          <cell r="F69">
            <v>87976</v>
          </cell>
          <cell r="G69">
            <v>1778356</v>
          </cell>
          <cell r="H69">
            <v>459343</v>
          </cell>
          <cell r="I69">
            <v>3664432</v>
          </cell>
          <cell r="J69">
            <v>762702</v>
          </cell>
        </row>
        <row r="70">
          <cell r="A70" t="str">
            <v>COUROS E PELES DE RÉPTEIS</v>
          </cell>
          <cell r="B70" t="str">
            <v>(2º Nível) COUROS E PELES DE RÉPTEIS</v>
          </cell>
          <cell r="C70">
            <v>231183</v>
          </cell>
          <cell r="D70">
            <v>12138</v>
          </cell>
          <cell r="E70">
            <v>85301</v>
          </cell>
          <cell r="F70">
            <v>1577</v>
          </cell>
          <cell r="G70">
            <v>335597</v>
          </cell>
          <cell r="H70">
            <v>1644</v>
          </cell>
          <cell r="I70">
            <v>673646</v>
          </cell>
          <cell r="J70">
            <v>2780</v>
          </cell>
        </row>
        <row r="71">
          <cell r="A71" t="str">
            <v>COUROS E PELES DE SUÍNOS</v>
          </cell>
          <cell r="B71" t="str">
            <v>(2º Nível) COUROS E PELES DE SUÍNOS</v>
          </cell>
          <cell r="C71">
            <v>74900</v>
          </cell>
          <cell r="D71">
            <v>59754</v>
          </cell>
          <cell r="E71">
            <v>10078</v>
          </cell>
          <cell r="F71">
            <v>408</v>
          </cell>
          <cell r="G71">
            <v>674922</v>
          </cell>
          <cell r="H71">
            <v>62880</v>
          </cell>
          <cell r="I71">
            <v>451288</v>
          </cell>
          <cell r="J71">
            <v>49121</v>
          </cell>
        </row>
        <row r="72">
          <cell r="A72" t="str">
            <v>CRUSTÁCEOS E MOLUSCOS</v>
          </cell>
          <cell r="B72" t="str">
            <v>(2º Nível) CRUSTÁCEOS E MOLUSCOS</v>
          </cell>
          <cell r="C72">
            <v>73068837</v>
          </cell>
          <cell r="D72">
            <v>2890634</v>
          </cell>
          <cell r="E72">
            <v>79193307</v>
          </cell>
          <cell r="F72">
            <v>2817762</v>
          </cell>
          <cell r="G72">
            <v>43545622</v>
          </cell>
          <cell r="H72">
            <v>9603195</v>
          </cell>
          <cell r="I72">
            <v>31349853</v>
          </cell>
          <cell r="J72">
            <v>6841856</v>
          </cell>
        </row>
        <row r="73">
          <cell r="A73" t="str">
            <v>DAMASCOS</v>
          </cell>
          <cell r="B73" t="str">
            <v>(2º Nível) DAMASCOS</v>
          </cell>
          <cell r="C73">
            <v>60</v>
          </cell>
          <cell r="D73">
            <v>7</v>
          </cell>
          <cell r="E73">
            <v>93371</v>
          </cell>
          <cell r="F73">
            <v>40276</v>
          </cell>
          <cell r="G73">
            <v>14563122</v>
          </cell>
          <cell r="H73">
            <v>5034750</v>
          </cell>
          <cell r="I73">
            <v>13133556</v>
          </cell>
          <cell r="J73">
            <v>4518242</v>
          </cell>
        </row>
        <row r="74">
          <cell r="A74" t="str">
            <v>DEMAIS  PRODUTOS LÁCTEOS</v>
          </cell>
          <cell r="B74" t="str">
            <v>(2º Nível) DEMAIS  PRODUTOS LÁCTEOS</v>
          </cell>
          <cell r="C74">
            <v>7978657</v>
          </cell>
          <cell r="D74">
            <v>2249396</v>
          </cell>
          <cell r="E74">
            <v>2809492</v>
          </cell>
          <cell r="F74">
            <v>1017158</v>
          </cell>
          <cell r="G74">
            <v>28555378</v>
          </cell>
          <cell r="H74">
            <v>5041699</v>
          </cell>
          <cell r="I74">
            <v>35178496</v>
          </cell>
          <cell r="J74">
            <v>7284990</v>
          </cell>
        </row>
        <row r="75">
          <cell r="A75" t="str">
            <v>DEMAIS AÇÚCARES</v>
          </cell>
          <cell r="B75" t="str">
            <v>(2º Nível) DEMAIS AÇÚCARES</v>
          </cell>
          <cell r="C75">
            <v>17955830</v>
          </cell>
          <cell r="D75">
            <v>43791645</v>
          </cell>
          <cell r="E75">
            <v>11767134</v>
          </cell>
          <cell r="F75">
            <v>20241550</v>
          </cell>
          <cell r="G75">
            <v>43139255</v>
          </cell>
          <cell r="H75">
            <v>37951214</v>
          </cell>
          <cell r="I75">
            <v>44662834</v>
          </cell>
          <cell r="J75">
            <v>40839676</v>
          </cell>
        </row>
        <row r="76">
          <cell r="A76" t="str">
            <v>DEMAIS ÁLCOOIS</v>
          </cell>
          <cell r="B76" t="str">
            <v>(2º Nível) DEMAIS ÁLCOOIS</v>
          </cell>
          <cell r="C76">
            <v>8544695</v>
          </cell>
          <cell r="D76">
            <v>3506731</v>
          </cell>
          <cell r="E76">
            <v>7989805</v>
          </cell>
          <cell r="F76">
            <v>3345077</v>
          </cell>
          <cell r="G76">
            <v>10573058</v>
          </cell>
          <cell r="H76">
            <v>7998987</v>
          </cell>
          <cell r="I76">
            <v>11226135</v>
          </cell>
          <cell r="J76">
            <v>8527590</v>
          </cell>
        </row>
        <row r="77">
          <cell r="A77" t="str">
            <v>DEMAIS CARNES, MIUDEZAS E PREPARAÇÕES</v>
          </cell>
          <cell r="B77" t="str">
            <v>(2º Nível) DEMAIS CARNES, MIUDEZAS E PREPARAÇÕES</v>
          </cell>
          <cell r="C77">
            <v>375782491</v>
          </cell>
          <cell r="D77">
            <v>203686249</v>
          </cell>
          <cell r="E77">
            <v>388732452</v>
          </cell>
          <cell r="F77">
            <v>209780703</v>
          </cell>
          <cell r="G77">
            <v>4136691</v>
          </cell>
          <cell r="H77">
            <v>633288</v>
          </cell>
          <cell r="I77">
            <v>3921487</v>
          </cell>
          <cell r="J77">
            <v>563942</v>
          </cell>
        </row>
        <row r="78">
          <cell r="A78" t="str">
            <v>DEMAIS FIBRAS E PRODUTOS TÊXTEIS</v>
          </cell>
          <cell r="B78" t="str">
            <v>(2º Nível) DEMAIS FIBRAS E PRODUTOS TÊXTEIS</v>
          </cell>
          <cell r="C78">
            <v>43170996</v>
          </cell>
          <cell r="D78">
            <v>26485756</v>
          </cell>
          <cell r="E78">
            <v>59520329</v>
          </cell>
          <cell r="F78">
            <v>42295475</v>
          </cell>
          <cell r="G78">
            <v>14473661</v>
          </cell>
          <cell r="H78">
            <v>10157698</v>
          </cell>
          <cell r="I78">
            <v>13903614</v>
          </cell>
          <cell r="J78">
            <v>10834623</v>
          </cell>
        </row>
        <row r="79">
          <cell r="A79" t="str">
            <v>DEMAIS PRODUTOS APÍCOLAS</v>
          </cell>
          <cell r="B79" t="str">
            <v>(2º Nível) DEMAIS PRODUTOS APÍCOLAS</v>
          </cell>
          <cell r="C79">
            <v>5426345</v>
          </cell>
          <cell r="D79">
            <v>36111</v>
          </cell>
          <cell r="E79">
            <v>7838855</v>
          </cell>
          <cell r="F79">
            <v>38382</v>
          </cell>
          <cell r="G79">
            <v>839</v>
          </cell>
          <cell r="H79">
            <v>20</v>
          </cell>
          <cell r="I79">
            <v>7834</v>
          </cell>
          <cell r="J79">
            <v>800</v>
          </cell>
        </row>
        <row r="80">
          <cell r="A80" t="str">
            <v>DURIOES</v>
          </cell>
          <cell r="B80" t="str">
            <v>(2º Nível) DURIOES</v>
          </cell>
          <cell r="C80">
            <v>0</v>
          </cell>
          <cell r="D80">
            <v>0</v>
          </cell>
          <cell r="E80">
            <v>3734</v>
          </cell>
          <cell r="F80">
            <v>449</v>
          </cell>
        </row>
        <row r="81">
          <cell r="A81" t="str">
            <v>ENZIMAS E SEUS CONCENTRADOS</v>
          </cell>
          <cell r="B81" t="str">
            <v>(2º Nível) ENZIMAS E SEUS CONCENTRADOS</v>
          </cell>
          <cell r="C81">
            <v>55646781</v>
          </cell>
          <cell r="D81">
            <v>6431636</v>
          </cell>
          <cell r="E81">
            <v>50083544</v>
          </cell>
          <cell r="F81">
            <v>6659445</v>
          </cell>
          <cell r="G81">
            <v>157005622</v>
          </cell>
          <cell r="H81">
            <v>17709239</v>
          </cell>
          <cell r="I81">
            <v>147741719</v>
          </cell>
          <cell r="J81">
            <v>17526057</v>
          </cell>
        </row>
        <row r="82">
          <cell r="A82" t="str">
            <v>ESPECIARIAS</v>
          </cell>
          <cell r="B82" t="str">
            <v>(2º Nível) ESPECIARIAS</v>
          </cell>
          <cell r="C82">
            <v>289200686</v>
          </cell>
          <cell r="D82">
            <v>79992701</v>
          </cell>
          <cell r="E82">
            <v>235109595</v>
          </cell>
          <cell r="F82">
            <v>107543980</v>
          </cell>
          <cell r="G82">
            <v>49880282</v>
          </cell>
          <cell r="H82">
            <v>21142259</v>
          </cell>
          <cell r="I82">
            <v>42834984</v>
          </cell>
          <cell r="J82">
            <v>19083481</v>
          </cell>
        </row>
        <row r="83">
          <cell r="A83" t="str">
            <v>EXTRATOS DE CAFÉ E SUCEDÂNEOS DO CAFÉ</v>
          </cell>
          <cell r="B83" t="str">
            <v>(2º Nível) EXTRATOS DE CAFÉ E SUCEDÂNEOS DO CAFÉ</v>
          </cell>
          <cell r="C83">
            <v>632392718</v>
          </cell>
          <cell r="D83">
            <v>88367327</v>
          </cell>
          <cell r="E83">
            <v>588662250</v>
          </cell>
          <cell r="F83">
            <v>93632504</v>
          </cell>
          <cell r="G83">
            <v>8302052</v>
          </cell>
          <cell r="H83">
            <v>837070</v>
          </cell>
          <cell r="I83">
            <v>7783605</v>
          </cell>
          <cell r="J83">
            <v>795758</v>
          </cell>
        </row>
        <row r="84">
          <cell r="A84" t="str">
            <v>EXTRATOS TANANTES E TINTORIAIS,  TANINOS E SEUS DERIVADOS,  MAT. CORANTES DE ORIG. VEG.</v>
          </cell>
          <cell r="B84" t="str">
            <v>(2º Nível) EXTRATOS TANANTES E TINTORIAIS,  TANINOS E SEUS DERIVADOS,  MAT. CORANTES DE ORIG. VEG.</v>
          </cell>
          <cell r="C84">
            <v>58112133</v>
          </cell>
          <cell r="D84">
            <v>30514698</v>
          </cell>
          <cell r="E84">
            <v>56109352</v>
          </cell>
          <cell r="F84">
            <v>29643453</v>
          </cell>
          <cell r="G84">
            <v>19570776</v>
          </cell>
          <cell r="H84">
            <v>3951763</v>
          </cell>
          <cell r="I84">
            <v>19592843</v>
          </cell>
          <cell r="J84">
            <v>3942499</v>
          </cell>
        </row>
        <row r="85">
          <cell r="A85" t="str">
            <v>FARELO DE SOJA</v>
          </cell>
          <cell r="B85" t="str">
            <v>(2º Nível) FARELO DE SOJA</v>
          </cell>
          <cell r="C85">
            <v>5432885514</v>
          </cell>
          <cell r="D85">
            <v>14969391981</v>
          </cell>
          <cell r="E85">
            <v>6320447215</v>
          </cell>
          <cell r="F85">
            <v>16305967716</v>
          </cell>
          <cell r="G85">
            <v>1099945</v>
          </cell>
          <cell r="H85">
            <v>1570720</v>
          </cell>
          <cell r="I85">
            <v>831408</v>
          </cell>
          <cell r="J85">
            <v>1204651</v>
          </cell>
        </row>
        <row r="86">
          <cell r="A86" t="str">
            <v>FIGOS</v>
          </cell>
          <cell r="B86" t="str">
            <v>(2º Nível) FIGOS</v>
          </cell>
          <cell r="C86">
            <v>7020235</v>
          </cell>
          <cell r="D86">
            <v>1371837</v>
          </cell>
          <cell r="E86">
            <v>6378185</v>
          </cell>
          <cell r="F86">
            <v>1350367</v>
          </cell>
          <cell r="G86">
            <v>1794121</v>
          </cell>
          <cell r="H86">
            <v>415876</v>
          </cell>
          <cell r="I86">
            <v>1602647</v>
          </cell>
          <cell r="J86">
            <v>470456</v>
          </cell>
        </row>
        <row r="87">
          <cell r="A87" t="str">
            <v>FUMO NÃO MANUFATURADO E DESPERDÍCIOS DE FUMO</v>
          </cell>
          <cell r="B87" t="str">
            <v>(2º Nível) FUMO NÃO MANUFATURADO E DESPERDÍCIOS DE FUMO</v>
          </cell>
          <cell r="C87">
            <v>2240993056</v>
          </cell>
          <cell r="D87">
            <v>495142721</v>
          </cell>
          <cell r="E87">
            <v>2066375344</v>
          </cell>
          <cell r="F87">
            <v>496650346</v>
          </cell>
          <cell r="G87">
            <v>25102898</v>
          </cell>
          <cell r="H87">
            <v>7712886</v>
          </cell>
          <cell r="I87">
            <v>25739963</v>
          </cell>
          <cell r="J87">
            <v>7025058</v>
          </cell>
        </row>
        <row r="88">
          <cell r="A88" t="str">
            <v>GALOS E GALINHAS VIVOS</v>
          </cell>
          <cell r="B88" t="str">
            <v>(2º Nível) GALOS E GALINHAS VIVOS</v>
          </cell>
          <cell r="C88">
            <v>66510953</v>
          </cell>
          <cell r="D88">
            <v>913713</v>
          </cell>
          <cell r="E88">
            <v>86143332</v>
          </cell>
          <cell r="F88">
            <v>1090842</v>
          </cell>
          <cell r="G88">
            <v>3093860</v>
          </cell>
          <cell r="H88">
            <v>4680</v>
          </cell>
          <cell r="I88">
            <v>4005854</v>
          </cell>
          <cell r="J88">
            <v>2231</v>
          </cell>
        </row>
        <row r="89">
          <cell r="A89" t="str">
            <v>GOIABAS</v>
          </cell>
          <cell r="B89" t="str">
            <v>(2º Nível) GOIABAS</v>
          </cell>
          <cell r="C89">
            <v>382679</v>
          </cell>
          <cell r="D89">
            <v>153037</v>
          </cell>
          <cell r="E89">
            <v>392465</v>
          </cell>
          <cell r="F89">
            <v>167451</v>
          </cell>
        </row>
        <row r="90">
          <cell r="A90" t="str">
            <v>GOMAS, RESINAS E DEMAIS SUCOS E EXTRATOS VEGETAIS</v>
          </cell>
          <cell r="B90" t="str">
            <v>(2º Nível) GOMAS, RESINAS E DEMAIS SUCOS E EXTRATOS VEGETAIS</v>
          </cell>
          <cell r="C90">
            <v>132802221</v>
          </cell>
          <cell r="D90">
            <v>40955611</v>
          </cell>
          <cell r="E90">
            <v>147893304</v>
          </cell>
          <cell r="F90">
            <v>52583412</v>
          </cell>
          <cell r="G90">
            <v>122905705</v>
          </cell>
          <cell r="H90">
            <v>12177376</v>
          </cell>
          <cell r="I90">
            <v>142784380</v>
          </cell>
          <cell r="J90">
            <v>13238534</v>
          </cell>
        </row>
        <row r="91">
          <cell r="A91" t="str">
            <v>GORDURAS e OLEOS DE ORIGEM ANIMAL</v>
          </cell>
          <cell r="B91" t="str">
            <v>(2º Nível) GORDURAS e OLEOS DE ORIGEM ANIMAL</v>
          </cell>
          <cell r="C91">
            <v>13341590</v>
          </cell>
          <cell r="D91">
            <v>11087111</v>
          </cell>
          <cell r="E91">
            <v>12000019</v>
          </cell>
          <cell r="F91">
            <v>10657983</v>
          </cell>
          <cell r="G91">
            <v>52841210</v>
          </cell>
          <cell r="H91">
            <v>59238335</v>
          </cell>
          <cell r="I91">
            <v>53939344</v>
          </cell>
          <cell r="J91">
            <v>64847946</v>
          </cell>
        </row>
        <row r="92">
          <cell r="A92" t="str">
            <v>IOGURTE E LEITELHO</v>
          </cell>
          <cell r="B92" t="str">
            <v>(2º Nível) IOGURTE E LEITELHO</v>
          </cell>
          <cell r="C92">
            <v>1040588</v>
          </cell>
          <cell r="D92">
            <v>808779</v>
          </cell>
          <cell r="E92">
            <v>1115173</v>
          </cell>
          <cell r="F92">
            <v>972988</v>
          </cell>
          <cell r="G92">
            <v>5384124</v>
          </cell>
          <cell r="H92">
            <v>1406350</v>
          </cell>
          <cell r="I92">
            <v>2364767</v>
          </cell>
          <cell r="J92">
            <v>550493</v>
          </cell>
        </row>
        <row r="93">
          <cell r="A93" t="str">
            <v>KIWIS</v>
          </cell>
          <cell r="B93" t="str">
            <v>(2º Nível) KIWIS</v>
          </cell>
          <cell r="C93">
            <v>0</v>
          </cell>
          <cell r="D93">
            <v>0</v>
          </cell>
          <cell r="E93">
            <v>83819</v>
          </cell>
          <cell r="F93">
            <v>22748</v>
          </cell>
          <cell r="G93">
            <v>42323001</v>
          </cell>
          <cell r="H93">
            <v>23809496</v>
          </cell>
          <cell r="I93">
            <v>40888815</v>
          </cell>
          <cell r="J93">
            <v>30875741</v>
          </cell>
        </row>
        <row r="94">
          <cell r="A94" t="str">
            <v>LÃ OU PELOS FINOS E PRODUTOS TÊXTEIS DE LÃ OU PELOS FINOS</v>
          </cell>
          <cell r="B94" t="str">
            <v>(2º Nível) LÃ OU PELOS FINOS E PRODUTOS TÊXTEIS DE LÃ OU PELOS FINOS</v>
          </cell>
          <cell r="C94">
            <v>32973619</v>
          </cell>
          <cell r="D94">
            <v>7843701</v>
          </cell>
          <cell r="E94">
            <v>37437605</v>
          </cell>
          <cell r="F94">
            <v>8973939</v>
          </cell>
          <cell r="G94">
            <v>25077532</v>
          </cell>
          <cell r="H94">
            <v>1488840</v>
          </cell>
          <cell r="I94">
            <v>23354483</v>
          </cell>
          <cell r="J94">
            <v>1597487</v>
          </cell>
        </row>
        <row r="95">
          <cell r="A95" t="str">
            <v>LARANJAS</v>
          </cell>
          <cell r="B95" t="str">
            <v>(2º Nível) LARANJAS</v>
          </cell>
          <cell r="C95">
            <v>15812529</v>
          </cell>
          <cell r="D95">
            <v>37518671</v>
          </cell>
          <cell r="E95">
            <v>10386426</v>
          </cell>
          <cell r="F95">
            <v>20538378</v>
          </cell>
          <cell r="G95">
            <v>18570878</v>
          </cell>
          <cell r="H95">
            <v>20553896</v>
          </cell>
          <cell r="I95">
            <v>19760910</v>
          </cell>
          <cell r="J95">
            <v>25830967</v>
          </cell>
        </row>
        <row r="96">
          <cell r="A96" t="str">
            <v>LEITE CONDENSADO E CREME DE LEITE</v>
          </cell>
          <cell r="B96" t="str">
            <v>(2º Nível) LEITE CONDENSADO E CREME DE LEITE</v>
          </cell>
          <cell r="C96">
            <v>41182632</v>
          </cell>
          <cell r="D96">
            <v>19005534</v>
          </cell>
          <cell r="E96">
            <v>32633515</v>
          </cell>
          <cell r="F96">
            <v>16570433</v>
          </cell>
        </row>
        <row r="97">
          <cell r="A97" t="str">
            <v>LEITE FLUIDO E LEITE EM PÓ</v>
          </cell>
          <cell r="B97" t="str">
            <v>(2º Nível) LEITE FLUIDO E LEITE EM PÓ</v>
          </cell>
          <cell r="C97">
            <v>16437682</v>
          </cell>
          <cell r="D97">
            <v>4209408</v>
          </cell>
          <cell r="E97">
            <v>3385372</v>
          </cell>
          <cell r="F97">
            <v>2185253</v>
          </cell>
          <cell r="G97">
            <v>249200784</v>
          </cell>
          <cell r="H97">
            <v>82168907</v>
          </cell>
          <cell r="I97">
            <v>293772284</v>
          </cell>
          <cell r="J97">
            <v>106579610</v>
          </cell>
        </row>
        <row r="98">
          <cell r="A98" t="str">
            <v>LIMÕES E LIMAS</v>
          </cell>
          <cell r="B98" t="str">
            <v>(2º Nível) LIMÕES E LIMAS</v>
          </cell>
          <cell r="C98">
            <v>89286270</v>
          </cell>
          <cell r="D98">
            <v>94058439</v>
          </cell>
          <cell r="E98">
            <v>98692169</v>
          </cell>
          <cell r="F98">
            <v>99417388</v>
          </cell>
          <cell r="G98">
            <v>3801356</v>
          </cell>
          <cell r="H98">
            <v>3247961</v>
          </cell>
          <cell r="I98">
            <v>3494240</v>
          </cell>
          <cell r="J98">
            <v>3466722</v>
          </cell>
        </row>
        <row r="99">
          <cell r="A99" t="str">
            <v>LINHO E PRODUTOS DE LINHO</v>
          </cell>
          <cell r="B99" t="str">
            <v>(2º Nível) LINHO E PRODUTOS DE LINHO</v>
          </cell>
          <cell r="C99">
            <v>1765591</v>
          </cell>
          <cell r="D99">
            <v>115839</v>
          </cell>
          <cell r="E99">
            <v>1093468</v>
          </cell>
          <cell r="F99">
            <v>62880</v>
          </cell>
          <cell r="G99">
            <v>12753870</v>
          </cell>
          <cell r="H99">
            <v>1922022</v>
          </cell>
          <cell r="I99">
            <v>18246276</v>
          </cell>
          <cell r="J99">
            <v>2763775</v>
          </cell>
        </row>
        <row r="100">
          <cell r="A100" t="str">
            <v>MAÇÃS</v>
          </cell>
          <cell r="B100" t="str">
            <v>(2º Nível) MAÇÃS</v>
          </cell>
          <cell r="C100">
            <v>52661512</v>
          </cell>
          <cell r="D100">
            <v>70295208</v>
          </cell>
          <cell r="E100">
            <v>46402954</v>
          </cell>
          <cell r="F100">
            <v>61146382</v>
          </cell>
          <cell r="G100">
            <v>67117704</v>
          </cell>
          <cell r="H100">
            <v>68363792</v>
          </cell>
          <cell r="I100">
            <v>72127759</v>
          </cell>
          <cell r="J100">
            <v>78317442</v>
          </cell>
        </row>
        <row r="101">
          <cell r="A101" t="str">
            <v>MADEIRA</v>
          </cell>
          <cell r="B101" t="str">
            <v>(2º Nível) MADEIRA</v>
          </cell>
          <cell r="C101">
            <v>3454361803</v>
          </cell>
          <cell r="D101">
            <v>7030910228</v>
          </cell>
          <cell r="E101">
            <v>3718227974</v>
          </cell>
          <cell r="F101">
            <v>7621572538</v>
          </cell>
          <cell r="G101">
            <v>129754885</v>
          </cell>
          <cell r="H101">
            <v>90262130</v>
          </cell>
          <cell r="I101">
            <v>141656348</v>
          </cell>
          <cell r="J101">
            <v>114798718</v>
          </cell>
        </row>
        <row r="102">
          <cell r="A102" t="str">
            <v>MAMÕES (PAPAIA)</v>
          </cell>
          <cell r="B102" t="str">
            <v>(2º Nível) MAMÕES (PAPAIA)</v>
          </cell>
          <cell r="C102">
            <v>43377012</v>
          </cell>
          <cell r="D102">
            <v>37741411</v>
          </cell>
          <cell r="E102">
            <v>49314412</v>
          </cell>
          <cell r="F102">
            <v>43873838</v>
          </cell>
        </row>
        <row r="103">
          <cell r="A103" t="str">
            <v>MANGAS</v>
          </cell>
          <cell r="B103" t="str">
            <v>(2º Nível) MANGAS</v>
          </cell>
          <cell r="C103">
            <v>203014657</v>
          </cell>
          <cell r="D103">
            <v>179776809</v>
          </cell>
          <cell r="E103">
            <v>205008866</v>
          </cell>
          <cell r="F103">
            <v>195263594</v>
          </cell>
          <cell r="G103">
            <v>43448</v>
          </cell>
          <cell r="H103">
            <v>6178</v>
          </cell>
          <cell r="I103">
            <v>342</v>
          </cell>
          <cell r="J103">
            <v>10</v>
          </cell>
        </row>
        <row r="104">
          <cell r="A104" t="str">
            <v>MANGOSTOES</v>
          </cell>
          <cell r="B104" t="str">
            <v>(2º Nível) MANGOSTOES</v>
          </cell>
          <cell r="C104">
            <v>0</v>
          </cell>
          <cell r="D104">
            <v>0</v>
          </cell>
          <cell r="E104">
            <v>11396</v>
          </cell>
          <cell r="F104">
            <v>4251</v>
          </cell>
        </row>
        <row r="105">
          <cell r="A105" t="str">
            <v>MANTEIGA E DEMAIS GORDURAS LÁCTEAS</v>
          </cell>
          <cell r="B105" t="str">
            <v>(2º Nível) MANTEIGA E DEMAIS GORDURAS LÁCTEAS</v>
          </cell>
          <cell r="C105">
            <v>1452317</v>
          </cell>
          <cell r="D105">
            <v>257620</v>
          </cell>
          <cell r="E105">
            <v>394339</v>
          </cell>
          <cell r="F105">
            <v>69440</v>
          </cell>
          <cell r="G105">
            <v>27441476</v>
          </cell>
          <cell r="H105">
            <v>4747616</v>
          </cell>
          <cell r="I105">
            <v>36006259</v>
          </cell>
          <cell r="J105">
            <v>6558845</v>
          </cell>
        </row>
        <row r="106">
          <cell r="A106" t="str">
            <v>MARMELOS</v>
          </cell>
          <cell r="B106" t="str">
            <v>(2º Nível) MARMELOS</v>
          </cell>
          <cell r="C106">
            <v>0</v>
          </cell>
          <cell r="D106">
            <v>0</v>
          </cell>
          <cell r="E106">
            <v>5367</v>
          </cell>
          <cell r="F106">
            <v>1494</v>
          </cell>
          <cell r="G106">
            <v>0</v>
          </cell>
          <cell r="H106">
            <v>0</v>
          </cell>
          <cell r="I106">
            <v>70348</v>
          </cell>
          <cell r="J106">
            <v>48718</v>
          </cell>
        </row>
        <row r="107">
          <cell r="A107" t="str">
            <v>MEL NATURAL</v>
          </cell>
          <cell r="B107" t="str">
            <v>(2º Nível) MEL NATURAL</v>
          </cell>
          <cell r="C107">
            <v>97094524</v>
          </cell>
          <cell r="D107">
            <v>23519470</v>
          </cell>
          <cell r="E107">
            <v>81879730</v>
          </cell>
          <cell r="F107">
            <v>27732798</v>
          </cell>
          <cell r="G107">
            <v>1128</v>
          </cell>
          <cell r="H107">
            <v>12</v>
          </cell>
          <cell r="I107">
            <v>239325</v>
          </cell>
          <cell r="J107">
            <v>52471</v>
          </cell>
        </row>
        <row r="108">
          <cell r="A108" t="str">
            <v>MELANCIAS</v>
          </cell>
          <cell r="B108" t="str">
            <v>(2º Nível) MELANCIAS</v>
          </cell>
          <cell r="C108">
            <v>36474659</v>
          </cell>
          <cell r="D108">
            <v>71929480</v>
          </cell>
          <cell r="E108">
            <v>39945550</v>
          </cell>
          <cell r="F108">
            <v>87886045</v>
          </cell>
        </row>
        <row r="109">
          <cell r="A109" t="str">
            <v>MELÕES</v>
          </cell>
          <cell r="B109" t="str">
            <v>(2º Nível) MELÕES</v>
          </cell>
          <cell r="C109">
            <v>167983044</v>
          </cell>
          <cell r="D109">
            <v>230838696</v>
          </cell>
          <cell r="E109">
            <v>147831140</v>
          </cell>
          <cell r="F109">
            <v>222743962</v>
          </cell>
        </row>
        <row r="110">
          <cell r="A110" t="str">
            <v>MORANGOS</v>
          </cell>
          <cell r="B110" t="str">
            <v>(2º Nível) MORANGOS</v>
          </cell>
          <cell r="C110">
            <v>221002</v>
          </cell>
          <cell r="D110">
            <v>34118</v>
          </cell>
          <cell r="E110">
            <v>359548</v>
          </cell>
          <cell r="F110">
            <v>168095</v>
          </cell>
          <cell r="G110">
            <v>9609198</v>
          </cell>
          <cell r="H110">
            <v>6204951</v>
          </cell>
          <cell r="I110">
            <v>8117801</v>
          </cell>
          <cell r="J110">
            <v>5047099</v>
          </cell>
        </row>
        <row r="111">
          <cell r="A111" t="str">
            <v>NOZES E CASTANHAS</v>
          </cell>
          <cell r="B111" t="str">
            <v>(2º Nível) NOZES E CASTANHAS</v>
          </cell>
          <cell r="C111">
            <v>163917864</v>
          </cell>
          <cell r="D111">
            <v>24407118</v>
          </cell>
          <cell r="E111">
            <v>169055448</v>
          </cell>
          <cell r="F111">
            <v>24782907</v>
          </cell>
          <cell r="G111">
            <v>139132068</v>
          </cell>
          <cell r="H111">
            <v>27416576</v>
          </cell>
          <cell r="I111">
            <v>107513025</v>
          </cell>
          <cell r="J111">
            <v>21119595</v>
          </cell>
        </row>
        <row r="112">
          <cell r="A112" t="str">
            <v>OLEO DE SOJA</v>
          </cell>
          <cell r="B112" t="str">
            <v>(2º Nível) OLEO DE SOJA</v>
          </cell>
          <cell r="C112">
            <v>1045097965</v>
          </cell>
          <cell r="D112">
            <v>1369631556</v>
          </cell>
          <cell r="E112">
            <v>906818922</v>
          </cell>
          <cell r="F112">
            <v>1323304611</v>
          </cell>
          <cell r="G112">
            <v>33941498</v>
          </cell>
          <cell r="H112">
            <v>46123659</v>
          </cell>
          <cell r="I112">
            <v>19834579</v>
          </cell>
          <cell r="J112">
            <v>30461195</v>
          </cell>
        </row>
        <row r="113">
          <cell r="A113" t="str">
            <v>OLEOS ESSENCIAIS</v>
          </cell>
          <cell r="B113" t="str">
            <v>(2º Nível) OLEOS ESSENCIAIS</v>
          </cell>
          <cell r="C113">
            <v>490226103</v>
          </cell>
          <cell r="D113">
            <v>62011505</v>
          </cell>
          <cell r="E113">
            <v>370804931</v>
          </cell>
          <cell r="F113">
            <v>51028534</v>
          </cell>
          <cell r="G113">
            <v>77423015</v>
          </cell>
          <cell r="H113">
            <v>2422342</v>
          </cell>
          <cell r="I113">
            <v>73190185</v>
          </cell>
          <cell r="J113">
            <v>2148897</v>
          </cell>
        </row>
        <row r="114">
          <cell r="A114" t="str">
            <v>OLEOS VEGETAIS</v>
          </cell>
          <cell r="B114" t="str">
            <v>(2º Nível) OLEOS VEGETAIS</v>
          </cell>
          <cell r="C114">
            <v>295631791</v>
          </cell>
          <cell r="D114">
            <v>478425712</v>
          </cell>
          <cell r="E114">
            <v>209596191</v>
          </cell>
          <cell r="F114">
            <v>427719316</v>
          </cell>
          <cell r="G114">
            <v>1005651844</v>
          </cell>
          <cell r="H114">
            <v>581891953</v>
          </cell>
          <cell r="I114">
            <v>924000482</v>
          </cell>
          <cell r="J114">
            <v>614964302</v>
          </cell>
        </row>
        <row r="115">
          <cell r="A115" t="str">
            <v>OSSOS, OSSEÍNAS, CARAPAÇAS E FARINHAS DE CARNE E MIUDEZAS</v>
          </cell>
          <cell r="B115" t="str">
            <v>(2º Nível) OSSOS, OSSEÍNAS, CARAPAÇAS E FARINHAS DE CARNE E MIUDEZAS</v>
          </cell>
          <cell r="C115">
            <v>110540947</v>
          </cell>
          <cell r="D115">
            <v>177633424</v>
          </cell>
          <cell r="E115">
            <v>127891906</v>
          </cell>
          <cell r="F115">
            <v>191335305</v>
          </cell>
          <cell r="G115">
            <v>7317879</v>
          </cell>
          <cell r="H115">
            <v>3882550</v>
          </cell>
          <cell r="I115">
            <v>7790094</v>
          </cell>
          <cell r="J115">
            <v>4006123</v>
          </cell>
        </row>
        <row r="116">
          <cell r="A116" t="str">
            <v>OUTRAS FRUTAS</v>
          </cell>
          <cell r="B116" t="str">
            <v>(2º Nível) OUTRAS FRUTAS</v>
          </cell>
          <cell r="C116">
            <v>25931353</v>
          </cell>
          <cell r="D116">
            <v>9904311</v>
          </cell>
          <cell r="E116">
            <v>22275557</v>
          </cell>
          <cell r="F116">
            <v>10533953</v>
          </cell>
          <cell r="G116">
            <v>70838595</v>
          </cell>
          <cell r="H116">
            <v>47149941</v>
          </cell>
          <cell r="I116">
            <v>61083062</v>
          </cell>
          <cell r="J116">
            <v>39504099</v>
          </cell>
        </row>
        <row r="117">
          <cell r="A117" t="str">
            <v>OUTROS ANIMAIS VIVOS</v>
          </cell>
          <cell r="B117" t="str">
            <v>(2º Nível) OUTROS ANIMAIS VIVOS</v>
          </cell>
          <cell r="C117">
            <v>347681</v>
          </cell>
          <cell r="D117">
            <v>832</v>
          </cell>
          <cell r="E117">
            <v>144016</v>
          </cell>
          <cell r="F117">
            <v>1896</v>
          </cell>
          <cell r="G117">
            <v>199191</v>
          </cell>
          <cell r="H117">
            <v>199</v>
          </cell>
          <cell r="I117">
            <v>196707</v>
          </cell>
          <cell r="J117">
            <v>222</v>
          </cell>
        </row>
        <row r="118">
          <cell r="A118" t="str">
            <v>OUTROS COUROS E PELES</v>
          </cell>
          <cell r="B118" t="str">
            <v>(2º Nível) OUTROS COUROS E PELES</v>
          </cell>
          <cell r="C118">
            <v>9730829</v>
          </cell>
          <cell r="D118">
            <v>1104516</v>
          </cell>
          <cell r="E118">
            <v>7522307</v>
          </cell>
          <cell r="F118">
            <v>1152335</v>
          </cell>
          <cell r="G118">
            <v>3447780</v>
          </cell>
          <cell r="H118">
            <v>548147</v>
          </cell>
          <cell r="I118">
            <v>2614690</v>
          </cell>
          <cell r="J118">
            <v>474531</v>
          </cell>
        </row>
        <row r="119">
          <cell r="A119" t="str">
            <v>OUTROS PRODUTOS ALIMENTÍCIOS</v>
          </cell>
          <cell r="B119" t="str">
            <v>(2º Nível) OUTROS PRODUTOS ALIMENTÍCIOS</v>
          </cell>
          <cell r="C119">
            <v>282553191</v>
          </cell>
          <cell r="D119">
            <v>119708276</v>
          </cell>
          <cell r="E119">
            <v>311977875</v>
          </cell>
          <cell r="F119">
            <v>129570306</v>
          </cell>
          <cell r="G119">
            <v>316465389</v>
          </cell>
          <cell r="H119">
            <v>78799065</v>
          </cell>
          <cell r="I119">
            <v>312476266</v>
          </cell>
          <cell r="J119">
            <v>84173987</v>
          </cell>
        </row>
        <row r="120">
          <cell r="A120" t="str">
            <v>OUTROS PRODUTOS DE ORIGEM ANIMAL</v>
          </cell>
          <cell r="B120" t="str">
            <v>(2º Nível) OUTROS PRODUTOS DE ORIGEM ANIMAL</v>
          </cell>
          <cell r="C120">
            <v>140063413</v>
          </cell>
          <cell r="D120">
            <v>70077195</v>
          </cell>
          <cell r="E120">
            <v>164960549</v>
          </cell>
          <cell r="F120">
            <v>76220394</v>
          </cell>
          <cell r="G120">
            <v>17350476</v>
          </cell>
          <cell r="H120">
            <v>18026443</v>
          </cell>
          <cell r="I120">
            <v>16232892</v>
          </cell>
          <cell r="J120">
            <v>21452061</v>
          </cell>
        </row>
        <row r="121">
          <cell r="A121" t="str">
            <v>OUTROS PRODUTOS DE ORIGEM VEGETAL</v>
          </cell>
          <cell r="B121" t="str">
            <v>(2º Nível) OUTROS PRODUTOS DE ORIGEM VEGETAL</v>
          </cell>
          <cell r="C121">
            <v>243555338</v>
          </cell>
          <cell r="D121">
            <v>265951420</v>
          </cell>
          <cell r="E121">
            <v>252310276</v>
          </cell>
          <cell r="F121">
            <v>288520955</v>
          </cell>
          <cell r="G121">
            <v>60504089</v>
          </cell>
          <cell r="H121">
            <v>34412704</v>
          </cell>
          <cell r="I121">
            <v>59007380</v>
          </cell>
          <cell r="J121">
            <v>43106925</v>
          </cell>
        </row>
        <row r="122">
          <cell r="A122" t="str">
            <v>OUTROS PRODUTOS HORTÍCOLAS, LEGUMINOSAS, RAÍZES E TUBÉRCULOS</v>
          </cell>
          <cell r="B122" t="str">
            <v>(2º Nível) OUTROS PRODUTOS HORTÍCOLAS, LEGUMINOSAS, RAÍZES E TUBÉRCULOS</v>
          </cell>
          <cell r="C122">
            <v>56417</v>
          </cell>
          <cell r="D122">
            <v>44890</v>
          </cell>
          <cell r="E122">
            <v>121629</v>
          </cell>
          <cell r="F122">
            <v>83986</v>
          </cell>
          <cell r="G122">
            <v>165618</v>
          </cell>
          <cell r="H122">
            <v>1547964</v>
          </cell>
          <cell r="I122">
            <v>107657</v>
          </cell>
          <cell r="J122">
            <v>1439622</v>
          </cell>
        </row>
        <row r="123">
          <cell r="A123" t="str">
            <v>OUTROS SUCOS</v>
          </cell>
          <cell r="B123" t="str">
            <v>(2º Nível) OUTROS SUCOS</v>
          </cell>
          <cell r="C123">
            <v>2192734</v>
          </cell>
          <cell r="D123">
            <v>875906</v>
          </cell>
          <cell r="E123">
            <v>4644475</v>
          </cell>
          <cell r="F123">
            <v>2146645</v>
          </cell>
          <cell r="G123">
            <v>1670597</v>
          </cell>
          <cell r="H123">
            <v>900656</v>
          </cell>
          <cell r="I123">
            <v>1559648</v>
          </cell>
          <cell r="J123">
            <v>881601</v>
          </cell>
        </row>
        <row r="124">
          <cell r="A124" t="str">
            <v>OVINOS E CAPRINOS VIVOS</v>
          </cell>
          <cell r="B124" t="str">
            <v>(2º Nível) OVINOS E CAPRINOS VIVOS</v>
          </cell>
          <cell r="C124">
            <v>201</v>
          </cell>
          <cell r="D124">
            <v>1</v>
          </cell>
          <cell r="E124">
            <v>1560</v>
          </cell>
          <cell r="F124">
            <v>174</v>
          </cell>
          <cell r="G124">
            <v>19550</v>
          </cell>
          <cell r="H124">
            <v>570</v>
          </cell>
          <cell r="I124">
            <v>20880</v>
          </cell>
          <cell r="J124">
            <v>2478</v>
          </cell>
        </row>
        <row r="125">
          <cell r="A125" t="str">
            <v>OVOS E GEMAS</v>
          </cell>
          <cell r="B125" t="str">
            <v>(2º Nível) OVOS E GEMAS</v>
          </cell>
          <cell r="C125">
            <v>67894676</v>
          </cell>
          <cell r="D125">
            <v>20395379</v>
          </cell>
          <cell r="E125">
            <v>80688887</v>
          </cell>
          <cell r="F125">
            <v>26204925</v>
          </cell>
          <cell r="G125">
            <v>28042485</v>
          </cell>
          <cell r="H125">
            <v>386489</v>
          </cell>
          <cell r="I125">
            <v>35878961</v>
          </cell>
          <cell r="J125">
            <v>341960</v>
          </cell>
        </row>
        <row r="126">
          <cell r="A126" t="str">
            <v>PAPEL</v>
          </cell>
          <cell r="B126" t="str">
            <v>(2º Nível) PAPEL</v>
          </cell>
          <cell r="C126">
            <v>1950539950</v>
          </cell>
          <cell r="D126">
            <v>2090933995</v>
          </cell>
          <cell r="E126">
            <v>2051006934</v>
          </cell>
          <cell r="F126">
            <v>2111886150</v>
          </cell>
          <cell r="G126">
            <v>896604837</v>
          </cell>
          <cell r="H126">
            <v>796540817</v>
          </cell>
          <cell r="I126">
            <v>877398653</v>
          </cell>
          <cell r="J126">
            <v>715515984</v>
          </cell>
        </row>
        <row r="127">
          <cell r="A127" t="str">
            <v>PEIXES</v>
          </cell>
          <cell r="B127" t="str">
            <v>(2º Nível) PEIXES</v>
          </cell>
          <cell r="C127">
            <v>153114053</v>
          </cell>
          <cell r="D127">
            <v>29318586</v>
          </cell>
          <cell r="E127">
            <v>187571964</v>
          </cell>
          <cell r="F127">
            <v>38766282</v>
          </cell>
          <cell r="G127">
            <v>1227953352</v>
          </cell>
          <cell r="H127">
            <v>347203082</v>
          </cell>
          <cell r="I127">
            <v>1254977909</v>
          </cell>
          <cell r="J127">
            <v>334189849</v>
          </cell>
        </row>
        <row r="128">
          <cell r="A128" t="str">
            <v>PENAS, PELES, CERDAS E PÊLOS ANIMAIS</v>
          </cell>
          <cell r="B128" t="str">
            <v>(2º Nível) PENAS, PELES, CERDAS E PÊLOS ANIMAIS</v>
          </cell>
          <cell r="C128">
            <v>5156011</v>
          </cell>
          <cell r="D128">
            <v>10833446</v>
          </cell>
          <cell r="E128">
            <v>5258004</v>
          </cell>
          <cell r="F128">
            <v>9638935</v>
          </cell>
          <cell r="G128">
            <v>5133445</v>
          </cell>
          <cell r="H128">
            <v>1169294</v>
          </cell>
          <cell r="I128">
            <v>5376348</v>
          </cell>
          <cell r="J128">
            <v>1323784</v>
          </cell>
        </row>
        <row r="129">
          <cell r="A129" t="str">
            <v>PÊRAS</v>
          </cell>
          <cell r="B129" t="str">
            <v>(2º Nível) PÊRAS</v>
          </cell>
          <cell r="C129">
            <v>45</v>
          </cell>
          <cell r="D129">
            <v>20</v>
          </cell>
          <cell r="E129">
            <v>134418</v>
          </cell>
          <cell r="F129">
            <v>53498</v>
          </cell>
          <cell r="G129">
            <v>150764553</v>
          </cell>
          <cell r="H129">
            <v>157034379</v>
          </cell>
          <cell r="I129">
            <v>134779061</v>
          </cell>
          <cell r="J129">
            <v>154054780</v>
          </cell>
        </row>
        <row r="130">
          <cell r="A130" t="str">
            <v>PÊSSEGOS</v>
          </cell>
          <cell r="B130" t="str">
            <v>(2º Nível) PÊSSEGOS</v>
          </cell>
          <cell r="C130">
            <v>2990683</v>
          </cell>
          <cell r="D130">
            <v>2658617</v>
          </cell>
          <cell r="E130">
            <v>1599140</v>
          </cell>
          <cell r="F130">
            <v>1508677</v>
          </cell>
          <cell r="G130">
            <v>19585181</v>
          </cell>
          <cell r="H130">
            <v>16958375</v>
          </cell>
          <cell r="I130">
            <v>14577344</v>
          </cell>
          <cell r="J130">
            <v>12087278</v>
          </cell>
        </row>
        <row r="131">
          <cell r="A131" t="str">
            <v>PLANTAS E PARTES PARA INDÚSTRIA, MEDICINA OU PERFUMARIA</v>
          </cell>
          <cell r="B131" t="str">
            <v>(2º Nível) PLANTAS E PARTES PARA INDÚSTRIA, MEDICINA OU PERFUMARIA</v>
          </cell>
          <cell r="C131">
            <v>12569308</v>
          </cell>
          <cell r="D131">
            <v>1650809</v>
          </cell>
          <cell r="E131">
            <v>11249114</v>
          </cell>
          <cell r="F131">
            <v>1636854</v>
          </cell>
          <cell r="G131">
            <v>53416719</v>
          </cell>
          <cell r="H131">
            <v>10885540</v>
          </cell>
          <cell r="I131">
            <v>54393979</v>
          </cell>
          <cell r="J131">
            <v>11048314</v>
          </cell>
        </row>
        <row r="132">
          <cell r="A132" t="str">
            <v>PLANTAS VIVAS NÃO ORNAMENTAIS</v>
          </cell>
          <cell r="B132" t="str">
            <v>(2º Nível) PLANTAS VIVAS NÃO ORNAMENTAIS</v>
          </cell>
          <cell r="C132">
            <v>1156804</v>
          </cell>
          <cell r="D132">
            <v>535227</v>
          </cell>
          <cell r="E132">
            <v>1143245</v>
          </cell>
          <cell r="F132">
            <v>151461</v>
          </cell>
          <cell r="G132">
            <v>8029033</v>
          </cell>
          <cell r="H132">
            <v>875272</v>
          </cell>
          <cell r="I132">
            <v>9682900</v>
          </cell>
          <cell r="J132">
            <v>1086916</v>
          </cell>
        </row>
        <row r="133">
          <cell r="A133" t="str">
            <v>POMELOS</v>
          </cell>
          <cell r="B133" t="str">
            <v>(2º Nível) POMELOS</v>
          </cell>
          <cell r="C133">
            <v>0</v>
          </cell>
          <cell r="D133">
            <v>0</v>
          </cell>
          <cell r="E133">
            <v>18480</v>
          </cell>
          <cell r="F133">
            <v>4788</v>
          </cell>
          <cell r="G133">
            <v>296731</v>
          </cell>
          <cell r="H133">
            <v>264504</v>
          </cell>
          <cell r="I133">
            <v>300819</v>
          </cell>
          <cell r="J133">
            <v>278684</v>
          </cell>
        </row>
        <row r="134">
          <cell r="A134" t="str">
            <v>PREPARAÇÕES A BASE DE CEREAIS</v>
          </cell>
          <cell r="B134" t="str">
            <v>(2º Nível) PREPARAÇÕES A BASE DE CEREAIS</v>
          </cell>
          <cell r="C134">
            <v>193266183</v>
          </cell>
          <cell r="D134">
            <v>98842257</v>
          </cell>
          <cell r="E134">
            <v>196317319</v>
          </cell>
          <cell r="F134">
            <v>97910851</v>
          </cell>
          <cell r="G134">
            <v>221273380</v>
          </cell>
          <cell r="H134">
            <v>105988972</v>
          </cell>
          <cell r="I134">
            <v>206371958</v>
          </cell>
          <cell r="J134">
            <v>79204319</v>
          </cell>
        </row>
        <row r="135">
          <cell r="A135" t="str">
            <v>PREPARAÇÕES E CONSERVAS DE PEIXES, CRUSTÁCEOS E MOLUSCOS</v>
          </cell>
          <cell r="B135" t="str">
            <v>(2º Nível) PREPARAÇÕES E CONSERVAS DE PEIXES, CRUSTÁCEOS E MOLUSCOS</v>
          </cell>
          <cell r="C135">
            <v>11583687</v>
          </cell>
          <cell r="D135">
            <v>2908611</v>
          </cell>
          <cell r="E135">
            <v>9994199</v>
          </cell>
          <cell r="F135">
            <v>2734623</v>
          </cell>
          <cell r="G135">
            <v>66170426</v>
          </cell>
          <cell r="H135">
            <v>19205260</v>
          </cell>
          <cell r="I135">
            <v>59259375</v>
          </cell>
          <cell r="J135">
            <v>17616199</v>
          </cell>
        </row>
        <row r="136">
          <cell r="A136" t="str">
            <v>PREPARAÇÕES P/ ELABORAÇÃO DE BEBIDAS</v>
          </cell>
          <cell r="B136" t="str">
            <v>(2º Nível) PREPARAÇÕES P/ ELABORAÇÃO DE BEBIDAS</v>
          </cell>
          <cell r="C136">
            <v>185311179</v>
          </cell>
          <cell r="D136">
            <v>10960356</v>
          </cell>
          <cell r="E136">
            <v>169250227</v>
          </cell>
          <cell r="F136">
            <v>9498653</v>
          </cell>
          <cell r="G136">
            <v>14939362</v>
          </cell>
          <cell r="H136">
            <v>1168773</v>
          </cell>
          <cell r="I136">
            <v>25422489</v>
          </cell>
          <cell r="J136">
            <v>2966778</v>
          </cell>
        </row>
        <row r="137">
          <cell r="A137" t="str">
            <v>PRIMATAS VIVOS</v>
          </cell>
          <cell r="B137" t="str">
            <v>(2º Nível) PRIMATAS VIVOS</v>
          </cell>
          <cell r="G137">
            <v>143</v>
          </cell>
          <cell r="H137">
            <v>4</v>
          </cell>
          <cell r="I137">
            <v>0</v>
          </cell>
          <cell r="J137">
            <v>0</v>
          </cell>
        </row>
        <row r="138">
          <cell r="A138" t="str">
            <v>PRODUTOS ANIMAIS PARA PREPARAÇÕES DE PRODUTOS FARMACEUT.</v>
          </cell>
          <cell r="B138" t="str">
            <v>(2º Nível) PRODUTOS ANIMAIS PARA PREPARAÇÕES DE PRODUTOS FARMACEUT.</v>
          </cell>
          <cell r="C138">
            <v>56348124</v>
          </cell>
          <cell r="D138">
            <v>2749911</v>
          </cell>
          <cell r="E138">
            <v>76680531</v>
          </cell>
          <cell r="F138">
            <v>2021436</v>
          </cell>
          <cell r="G138">
            <v>40466022</v>
          </cell>
          <cell r="H138">
            <v>1839076</v>
          </cell>
          <cell r="I138">
            <v>46164234</v>
          </cell>
          <cell r="J138">
            <v>2299341</v>
          </cell>
        </row>
        <row r="139">
          <cell r="A139" t="str">
            <v>PRODUTOS DE CONFEITARIA</v>
          </cell>
          <cell r="B139" t="str">
            <v>(2º Nível) PRODUTOS DE CONFEITARIA</v>
          </cell>
          <cell r="C139">
            <v>147102640</v>
          </cell>
          <cell r="D139">
            <v>77085169</v>
          </cell>
          <cell r="E139">
            <v>142183694</v>
          </cell>
          <cell r="F139">
            <v>80007987</v>
          </cell>
          <cell r="G139">
            <v>41013716</v>
          </cell>
          <cell r="H139">
            <v>16969682</v>
          </cell>
          <cell r="I139">
            <v>54370945</v>
          </cell>
          <cell r="J139">
            <v>13878754</v>
          </cell>
        </row>
        <row r="140">
          <cell r="A140" t="str">
            <v>PRODUTOS DE COURO E PELETERIA</v>
          </cell>
          <cell r="B140" t="str">
            <v>(2º Nível) PRODUTOS DE COURO E PELETERIA</v>
          </cell>
          <cell r="C140">
            <v>416999111</v>
          </cell>
          <cell r="D140">
            <v>13549996</v>
          </cell>
          <cell r="E140">
            <v>413905955</v>
          </cell>
          <cell r="F140">
            <v>13316214</v>
          </cell>
          <cell r="G140">
            <v>112766164</v>
          </cell>
          <cell r="H140">
            <v>2982847</v>
          </cell>
          <cell r="I140">
            <v>117886288</v>
          </cell>
          <cell r="J140">
            <v>2730344</v>
          </cell>
        </row>
        <row r="141">
          <cell r="A141" t="str">
            <v>PRODUTOS DE FLORICULTURA</v>
          </cell>
          <cell r="B141" t="str">
            <v>(2º Nível) PRODUTOS DE FLORICULTURA</v>
          </cell>
          <cell r="C141">
            <v>11677945</v>
          </cell>
          <cell r="D141">
            <v>3122693</v>
          </cell>
          <cell r="E141">
            <v>10298243</v>
          </cell>
          <cell r="F141">
            <v>2707677</v>
          </cell>
          <cell r="G141">
            <v>34182106</v>
          </cell>
          <cell r="H141">
            <v>4165331</v>
          </cell>
          <cell r="I141">
            <v>38813057</v>
          </cell>
          <cell r="J141">
            <v>4089050</v>
          </cell>
        </row>
        <row r="142">
          <cell r="A142" t="str">
            <v>PRODUTOS DIVERSOS DA INDÚSTRIA QUÍMICA, DE ORIGEM VEGETAL</v>
          </cell>
          <cell r="B142" t="str">
            <v>(2º Nível) PRODUTOS DIVERSOS DA INDÚSTRIA QUÍMICA, DE ORIGEM VEGETAL</v>
          </cell>
          <cell r="C142">
            <v>164273380</v>
          </cell>
          <cell r="D142">
            <v>111341411</v>
          </cell>
          <cell r="E142">
            <v>217571841</v>
          </cell>
          <cell r="F142">
            <v>124247422</v>
          </cell>
          <cell r="G142">
            <v>18585345</v>
          </cell>
          <cell r="H142">
            <v>8533395</v>
          </cell>
          <cell r="I142">
            <v>17135784</v>
          </cell>
          <cell r="J142">
            <v>7295605</v>
          </cell>
        </row>
        <row r="143">
          <cell r="A143" t="str">
            <v>PRODUTOS DO CACAU</v>
          </cell>
          <cell r="B143" t="str">
            <v>(2º Nível) PRODUTOS DO CACAU</v>
          </cell>
          <cell r="C143">
            <v>328904315</v>
          </cell>
          <cell r="D143">
            <v>80455479</v>
          </cell>
          <cell r="E143">
            <v>322049887</v>
          </cell>
          <cell r="F143">
            <v>81197507</v>
          </cell>
          <cell r="G143">
            <v>218539506</v>
          </cell>
          <cell r="H143">
            <v>280334765</v>
          </cell>
          <cell r="I143">
            <v>217750750</v>
          </cell>
          <cell r="J143">
            <v>118662518</v>
          </cell>
        </row>
        <row r="144">
          <cell r="A144" t="str">
            <v>PRODUTOS DO FUMO MANUFATURADOS</v>
          </cell>
          <cell r="B144" t="str">
            <v>(2º Nível) PRODUTOS DO FUMO MANUFATURADOS</v>
          </cell>
          <cell r="C144">
            <v>98561228</v>
          </cell>
          <cell r="D144">
            <v>20054984</v>
          </cell>
          <cell r="E144">
            <v>87855384</v>
          </cell>
          <cell r="F144">
            <v>19860232</v>
          </cell>
          <cell r="G144">
            <v>30872309</v>
          </cell>
          <cell r="H144">
            <v>3984631</v>
          </cell>
          <cell r="I144">
            <v>31086255</v>
          </cell>
          <cell r="J144">
            <v>4333335</v>
          </cell>
        </row>
        <row r="145">
          <cell r="A145" t="str">
            <v>PRODUTOS E SUBPRODUTOS DA INDÚSTRIA DE MOAGEM</v>
          </cell>
          <cell r="B145" t="str">
            <v>(2º Nível) PRODUTOS E SUBPRODUTOS DA INDÚSTRIA DE MOAGEM</v>
          </cell>
          <cell r="C145">
            <v>93008214</v>
          </cell>
          <cell r="D145">
            <v>250907807</v>
          </cell>
          <cell r="E145">
            <v>64134262</v>
          </cell>
          <cell r="F145">
            <v>183941279</v>
          </cell>
          <cell r="G145">
            <v>580600093</v>
          </cell>
          <cell r="H145">
            <v>1289664417</v>
          </cell>
          <cell r="I145">
            <v>630856006</v>
          </cell>
          <cell r="J145">
            <v>1326492291</v>
          </cell>
        </row>
        <row r="146">
          <cell r="A146" t="str">
            <v>PRODUTOS HORTÍCOLAS, LEGUMINOSAS, RAÍZES E TUBÉRCULOS CONGELADOS</v>
          </cell>
          <cell r="B146" t="str">
            <v>(2º Nível) PRODUTOS HORTÍCOLAS, LEGUMINOSAS, RAÍZES E TUBÉRCULOS CONGELADOS</v>
          </cell>
          <cell r="C146">
            <v>81075</v>
          </cell>
          <cell r="D146">
            <v>39110</v>
          </cell>
          <cell r="E146">
            <v>367913</v>
          </cell>
          <cell r="F146">
            <v>401042</v>
          </cell>
          <cell r="G146">
            <v>21503843</v>
          </cell>
          <cell r="H146">
            <v>19755046</v>
          </cell>
          <cell r="I146">
            <v>21316527</v>
          </cell>
          <cell r="J146">
            <v>20045955</v>
          </cell>
        </row>
        <row r="147">
          <cell r="A147" t="str">
            <v>PRODUTOS HORTÍCOLAS, LEGUMINOSAS, RAÍZES E TUBÉRCULOS FRESCOS OU REFRIGERADOS</v>
          </cell>
          <cell r="B147" t="str">
            <v>(2º Nível) PRODUTOS HORTÍCOLAS, LEGUMINOSAS, RAÍZES E TUBÉRCULOS FRESCOS OU REFRIGERADOS</v>
          </cell>
          <cell r="C147">
            <v>18821532</v>
          </cell>
          <cell r="D147">
            <v>55236863</v>
          </cell>
          <cell r="E147">
            <v>22316493</v>
          </cell>
          <cell r="F147">
            <v>85144741</v>
          </cell>
          <cell r="G147">
            <v>274530600</v>
          </cell>
          <cell r="H147">
            <v>306375255</v>
          </cell>
          <cell r="I147">
            <v>208499479</v>
          </cell>
          <cell r="J147">
            <v>314389590</v>
          </cell>
        </row>
        <row r="148">
          <cell r="A148" t="str">
            <v>PRODUTOS HORTÍCOLAS, LEGUMINOSAS, RAÍZES E TUBÉRCULOS PREPARADOS OU CONSERVADOS</v>
          </cell>
          <cell r="B148" t="str">
            <v>(2º Nível) PRODUTOS HORTÍCOLAS, LEGUMINOSAS, RAÍZES E TUBÉRCULOS PREPARADOS OU CONSERVADOS</v>
          </cell>
          <cell r="C148">
            <v>60947445</v>
          </cell>
          <cell r="D148">
            <v>52410034</v>
          </cell>
          <cell r="E148">
            <v>60224146</v>
          </cell>
          <cell r="F148">
            <v>56455686</v>
          </cell>
          <cell r="G148">
            <v>558278883</v>
          </cell>
          <cell r="H148">
            <v>589519989</v>
          </cell>
          <cell r="I148">
            <v>515963552</v>
          </cell>
          <cell r="J148">
            <v>550225901</v>
          </cell>
        </row>
        <row r="149">
          <cell r="A149" t="str">
            <v>PRODUTOS HORTÍCOLAS, LEGUMINOSAS, RAÍZES E TUBÉRCULOS SECOS</v>
          </cell>
          <cell r="B149" t="str">
            <v>(2º Nível) PRODUTOS HORTÍCOLAS, LEGUMINOSAS, RAÍZES E TUBÉRCULOS SECOS</v>
          </cell>
          <cell r="C149">
            <v>90666667</v>
          </cell>
          <cell r="D149">
            <v>145117578</v>
          </cell>
          <cell r="E149">
            <v>93790245</v>
          </cell>
          <cell r="F149">
            <v>171267641</v>
          </cell>
          <cell r="G149">
            <v>182868725</v>
          </cell>
          <cell r="H149">
            <v>212033034</v>
          </cell>
          <cell r="I149">
            <v>144750436</v>
          </cell>
          <cell r="J149">
            <v>191503576</v>
          </cell>
        </row>
        <row r="150">
          <cell r="A150" t="str">
            <v>PSITACIFORMES (INCL.OS PAPAGAIOS,AS ARARAS,ETC) VIVOS</v>
          </cell>
          <cell r="B150" t="str">
            <v>(2º Nível) PSITACIFORMES (INCL.OS PAPAGAIOS,AS ARARAS,ETC) VIVOS</v>
          </cell>
          <cell r="C150">
            <v>128400</v>
          </cell>
          <cell r="D150">
            <v>17</v>
          </cell>
          <cell r="E150">
            <v>168435</v>
          </cell>
          <cell r="F150">
            <v>18</v>
          </cell>
          <cell r="G150">
            <v>51667</v>
          </cell>
          <cell r="H150">
            <v>163</v>
          </cell>
          <cell r="I150">
            <v>62196</v>
          </cell>
          <cell r="J150">
            <v>165</v>
          </cell>
        </row>
        <row r="151">
          <cell r="A151" t="str">
            <v>QUEIJOS</v>
          </cell>
          <cell r="B151" t="str">
            <v>(2º Nível) QUEIJOS</v>
          </cell>
          <cell r="C151">
            <v>18036032</v>
          </cell>
          <cell r="D151">
            <v>3443370</v>
          </cell>
          <cell r="E151">
            <v>18417002</v>
          </cell>
          <cell r="F151">
            <v>3747429</v>
          </cell>
          <cell r="G151">
            <v>132884376</v>
          </cell>
          <cell r="H151">
            <v>29107003</v>
          </cell>
          <cell r="I151">
            <v>131893584</v>
          </cell>
          <cell r="J151">
            <v>31416506</v>
          </cell>
        </row>
        <row r="152">
          <cell r="A152" t="str">
            <v>RAÇÕES PARA ANIMAIS DOMÉSTICOS</v>
          </cell>
          <cell r="B152" t="str">
            <v>(2º Nível) RAÇÕES PARA ANIMAIS DOMÉSTICOS</v>
          </cell>
          <cell r="C152">
            <v>268060970</v>
          </cell>
          <cell r="D152">
            <v>287157415</v>
          </cell>
          <cell r="E152">
            <v>278395376</v>
          </cell>
          <cell r="F152">
            <v>278830300</v>
          </cell>
          <cell r="G152">
            <v>297399502</v>
          </cell>
          <cell r="H152">
            <v>131780450</v>
          </cell>
          <cell r="I152">
            <v>276726881</v>
          </cell>
          <cell r="J152">
            <v>122629687</v>
          </cell>
        </row>
        <row r="153">
          <cell r="A153" t="str">
            <v>RÉPTEIS VIVOS</v>
          </cell>
          <cell r="B153" t="str">
            <v>(2º Nível) RÉPTEIS VIVOS</v>
          </cell>
          <cell r="C153">
            <v>45070</v>
          </cell>
          <cell r="D153">
            <v>303</v>
          </cell>
          <cell r="E153">
            <v>195505</v>
          </cell>
          <cell r="F153">
            <v>396</v>
          </cell>
        </row>
        <row r="154">
          <cell r="A154" t="str">
            <v>SEDA E PRODUTOS DE SEDA</v>
          </cell>
          <cell r="B154" t="str">
            <v>(2º Nível) SEDA E PRODUTOS DE SEDA</v>
          </cell>
          <cell r="C154">
            <v>33381563</v>
          </cell>
          <cell r="D154">
            <v>608872</v>
          </cell>
          <cell r="E154">
            <v>32199763</v>
          </cell>
          <cell r="F154">
            <v>549524</v>
          </cell>
          <cell r="G154">
            <v>17456876</v>
          </cell>
          <cell r="H154">
            <v>140725</v>
          </cell>
          <cell r="I154">
            <v>13816360</v>
          </cell>
          <cell r="J154">
            <v>141195</v>
          </cell>
        </row>
        <row r="155">
          <cell r="A155" t="str">
            <v>SEMEN E EMBRIÕES</v>
          </cell>
          <cell r="B155" t="str">
            <v>(2º Nível) SEMEN E EMBRIÕES</v>
          </cell>
          <cell r="C155">
            <v>2575811</v>
          </cell>
          <cell r="D155">
            <v>520</v>
          </cell>
          <cell r="E155">
            <v>2576583</v>
          </cell>
          <cell r="F155">
            <v>532</v>
          </cell>
          <cell r="G155">
            <v>23255892</v>
          </cell>
          <cell r="H155">
            <v>8480</v>
          </cell>
          <cell r="I155">
            <v>32041997</v>
          </cell>
          <cell r="J155">
            <v>14820</v>
          </cell>
        </row>
        <row r="156">
          <cell r="A156" t="str">
            <v>SEMENTES</v>
          </cell>
          <cell r="B156" t="str">
            <v>(2º Nível) SEMENTES</v>
          </cell>
          <cell r="C156">
            <v>152928193</v>
          </cell>
          <cell r="D156">
            <v>44113461</v>
          </cell>
          <cell r="E156">
            <v>160500824</v>
          </cell>
          <cell r="F156">
            <v>54940471</v>
          </cell>
          <cell r="G156">
            <v>134229995</v>
          </cell>
          <cell r="H156">
            <v>17347252</v>
          </cell>
          <cell r="I156">
            <v>127214791</v>
          </cell>
          <cell r="J156">
            <v>15561610</v>
          </cell>
        </row>
        <row r="157">
          <cell r="A157" t="str">
            <v>SEMENTES E FARELOS DE OLEAGINOSAS (EXCLUI SOJA)</v>
          </cell>
          <cell r="B157" t="str">
            <v>(2º Nível) SEMENTES E FARELOS DE OLEAGINOSAS (EXCLUI SOJA)</v>
          </cell>
          <cell r="C157">
            <v>10254375</v>
          </cell>
          <cell r="D157">
            <v>26502505</v>
          </cell>
          <cell r="E157">
            <v>18547891</v>
          </cell>
          <cell r="F157">
            <v>55899265</v>
          </cell>
          <cell r="G157">
            <v>19548267</v>
          </cell>
          <cell r="H157">
            <v>20991678</v>
          </cell>
          <cell r="I157">
            <v>21583167</v>
          </cell>
          <cell r="J157">
            <v>23556802</v>
          </cell>
        </row>
        <row r="158">
          <cell r="A158" t="str">
            <v>SISAL E PRODUTOS DE SISAL</v>
          </cell>
          <cell r="B158" t="str">
            <v>(2º Nível) SISAL E PRODUTOS DE SISAL</v>
          </cell>
          <cell r="C158">
            <v>39397829</v>
          </cell>
          <cell r="D158">
            <v>18170287</v>
          </cell>
          <cell r="E158">
            <v>32318228</v>
          </cell>
          <cell r="F158">
            <v>17263468</v>
          </cell>
          <cell r="G158">
            <v>60886</v>
          </cell>
          <cell r="H158">
            <v>11747</v>
          </cell>
          <cell r="I158">
            <v>45759</v>
          </cell>
          <cell r="J158">
            <v>8157</v>
          </cell>
        </row>
        <row r="159">
          <cell r="A159" t="str">
            <v>SOJA EM GRÃOS</v>
          </cell>
          <cell r="B159" t="str">
            <v>(2º Nível) SOJA EM GRÃOS</v>
          </cell>
          <cell r="C159">
            <v>26630384040</v>
          </cell>
          <cell r="D159">
            <v>69208825852</v>
          </cell>
          <cell r="E159">
            <v>31673322785</v>
          </cell>
          <cell r="F159">
            <v>83665136341</v>
          </cell>
          <cell r="G159">
            <v>78774485</v>
          </cell>
          <cell r="H159">
            <v>240815540</v>
          </cell>
          <cell r="I159">
            <v>40917680</v>
          </cell>
          <cell r="J159">
            <v>123670801</v>
          </cell>
        </row>
        <row r="160">
          <cell r="A160" t="str">
            <v>SORO DE LEITE</v>
          </cell>
          <cell r="B160" t="str">
            <v>(2º Nível) SORO DE LEITE</v>
          </cell>
          <cell r="C160">
            <v>65625</v>
          </cell>
          <cell r="D160">
            <v>69307</v>
          </cell>
          <cell r="E160">
            <v>231416</v>
          </cell>
          <cell r="F160">
            <v>274328</v>
          </cell>
          <cell r="G160">
            <v>23758119</v>
          </cell>
          <cell r="H160">
            <v>18249983</v>
          </cell>
          <cell r="I160">
            <v>16507571</v>
          </cell>
          <cell r="J160">
            <v>12110703</v>
          </cell>
        </row>
        <row r="161">
          <cell r="A161" t="str">
            <v>SUCOS DE LARANJA</v>
          </cell>
          <cell r="B161" t="str">
            <v>(2º Nível) SUCOS DE LARANJA</v>
          </cell>
          <cell r="C161">
            <v>2183005085</v>
          </cell>
          <cell r="D161">
            <v>2407444863</v>
          </cell>
          <cell r="E161">
            <v>1890740961</v>
          </cell>
          <cell r="F161">
            <v>2272662314</v>
          </cell>
          <cell r="G161">
            <v>2826608</v>
          </cell>
          <cell r="H161">
            <v>3916503</v>
          </cell>
          <cell r="I161">
            <v>89486</v>
          </cell>
          <cell r="J161">
            <v>93141</v>
          </cell>
        </row>
        <row r="162">
          <cell r="A162" t="str">
            <v>SUCOS DE OUTRAS FRUTAS</v>
          </cell>
          <cell r="B162" t="str">
            <v>(2º Nível) SUCOS DE OUTRAS FRUTAS</v>
          </cell>
          <cell r="C162">
            <v>193090410</v>
          </cell>
          <cell r="D162">
            <v>107106930</v>
          </cell>
          <cell r="E162">
            <v>210970161</v>
          </cell>
          <cell r="F162">
            <v>119128310</v>
          </cell>
          <cell r="G162">
            <v>16708397</v>
          </cell>
          <cell r="H162">
            <v>7281702</v>
          </cell>
          <cell r="I162">
            <v>13064191</v>
          </cell>
          <cell r="J162">
            <v>4600146</v>
          </cell>
        </row>
        <row r="163">
          <cell r="A163" t="str">
            <v>SUÍNOS VIVOS</v>
          </cell>
          <cell r="B163" t="str">
            <v>(2º Nível) SUÍNOS VIVOS</v>
          </cell>
          <cell r="C163">
            <v>4689126</v>
          </cell>
          <cell r="D163">
            <v>475179</v>
          </cell>
          <cell r="E163">
            <v>7134378</v>
          </cell>
          <cell r="F163">
            <v>886218</v>
          </cell>
          <cell r="G163">
            <v>1607968</v>
          </cell>
          <cell r="H163">
            <v>122780</v>
          </cell>
          <cell r="I163">
            <v>1679735</v>
          </cell>
          <cell r="J163">
            <v>92419</v>
          </cell>
        </row>
        <row r="164">
          <cell r="A164" t="str">
            <v>TAMARAS</v>
          </cell>
          <cell r="B164" t="str">
            <v>(2º Nível) TAMARAS</v>
          </cell>
          <cell r="C164">
            <v>12856</v>
          </cell>
          <cell r="D164">
            <v>3214</v>
          </cell>
          <cell r="E164">
            <v>11858</v>
          </cell>
          <cell r="F164">
            <v>2081</v>
          </cell>
          <cell r="G164">
            <v>2736435</v>
          </cell>
          <cell r="H164">
            <v>899396</v>
          </cell>
          <cell r="I164">
            <v>3211403</v>
          </cell>
          <cell r="J164">
            <v>1116900</v>
          </cell>
        </row>
        <row r="165">
          <cell r="A165" t="str">
            <v>TANGERINAS, MANDARINAS E SATOSUMAS</v>
          </cell>
          <cell r="B165" t="str">
            <v>(2º Nível) TANGERINAS, MANDARINAS E SATOSUMAS</v>
          </cell>
          <cell r="C165">
            <v>289860</v>
          </cell>
          <cell r="D165">
            <v>337698</v>
          </cell>
          <cell r="E165">
            <v>704438</v>
          </cell>
          <cell r="F165">
            <v>545043</v>
          </cell>
          <cell r="G165">
            <v>7708096</v>
          </cell>
          <cell r="H165">
            <v>8424773</v>
          </cell>
          <cell r="I165">
            <v>6762254</v>
          </cell>
          <cell r="J165">
            <v>8257110</v>
          </cell>
        </row>
        <row r="166">
          <cell r="A166" t="str">
            <v>UVAS</v>
          </cell>
          <cell r="B166" t="str">
            <v>(2º Nível) UVAS</v>
          </cell>
          <cell r="C166">
            <v>93028181</v>
          </cell>
          <cell r="D166">
            <v>43155615</v>
          </cell>
          <cell r="E166">
            <v>108037628</v>
          </cell>
          <cell r="F166">
            <v>47283632</v>
          </cell>
          <cell r="G166">
            <v>76366671</v>
          </cell>
          <cell r="H166">
            <v>44862303</v>
          </cell>
          <cell r="I166">
            <v>76122371</v>
          </cell>
          <cell r="J166">
            <v>42465251</v>
          </cell>
        </row>
        <row r="167">
          <cell r="A167" t="str">
            <v/>
          </cell>
          <cell r="B167" t="str">
            <v xml:space="preserve">(3º Nível) </v>
          </cell>
          <cell r="C167">
            <v>97472895809</v>
          </cell>
          <cell r="D167">
            <v>187411323972</v>
          </cell>
          <cell r="E167">
            <v>100671411750</v>
          </cell>
          <cell r="F167">
            <v>193711610211</v>
          </cell>
          <cell r="G167">
            <v>14005452110</v>
          </cell>
          <cell r="H167">
            <v>16966721023</v>
          </cell>
          <cell r="I167">
            <v>14013711247</v>
          </cell>
          <cell r="J167">
            <v>17548185874</v>
          </cell>
        </row>
        <row r="168">
          <cell r="A168" t="str">
            <v>ABACATES FRESCOS OU SECOS</v>
          </cell>
          <cell r="B168" t="str">
            <v>(3º Nível) ABACATES FRESCOS OU SECOS</v>
          </cell>
          <cell r="C168">
            <v>18489783</v>
          </cell>
          <cell r="D168">
            <v>8209989</v>
          </cell>
          <cell r="E168">
            <v>13475541</v>
          </cell>
          <cell r="F168">
            <v>7470901</v>
          </cell>
          <cell r="G168">
            <v>1256375</v>
          </cell>
          <cell r="H168">
            <v>543478</v>
          </cell>
          <cell r="I168">
            <v>1113190</v>
          </cell>
          <cell r="J168">
            <v>530822</v>
          </cell>
        </row>
        <row r="169">
          <cell r="A169" t="str">
            <v>ABACAXIS FRESCOS OU SECOS</v>
          </cell>
          <cell r="B169" t="str">
            <v>(3º Nível) ABACAXIS FRESCOS OU SECOS</v>
          </cell>
          <cell r="C169">
            <v>1876304</v>
          </cell>
          <cell r="D169">
            <v>3647143</v>
          </cell>
          <cell r="E169">
            <v>714704</v>
          </cell>
          <cell r="F169">
            <v>1479526</v>
          </cell>
          <cell r="G169">
            <v>323882</v>
          </cell>
          <cell r="H169">
            <v>143025</v>
          </cell>
          <cell r="I169">
            <v>240625</v>
          </cell>
          <cell r="J169">
            <v>38935</v>
          </cell>
        </row>
        <row r="170">
          <cell r="A170" t="str">
            <v>ABACAXIS PREPARADOS OU CONSERVADOS</v>
          </cell>
          <cell r="B170" t="str">
            <v>(3º Nível) ABACAXIS PREPARADOS OU CONSERVADOS</v>
          </cell>
          <cell r="C170">
            <v>289249</v>
          </cell>
          <cell r="D170">
            <v>179775</v>
          </cell>
          <cell r="E170">
            <v>271668</v>
          </cell>
          <cell r="F170">
            <v>152087</v>
          </cell>
          <cell r="G170">
            <v>144017</v>
          </cell>
          <cell r="H170">
            <v>109440</v>
          </cell>
          <cell r="I170">
            <v>92526</v>
          </cell>
          <cell r="J170">
            <v>89189</v>
          </cell>
        </row>
        <row r="171">
          <cell r="A171" t="str">
            <v>ABELHAS VIVAS</v>
          </cell>
          <cell r="B171" t="str">
            <v>(3º Nível) ABELHAS VIVAS</v>
          </cell>
          <cell r="C171">
            <v>0</v>
          </cell>
          <cell r="D171">
            <v>0</v>
          </cell>
          <cell r="E171">
            <v>1005</v>
          </cell>
          <cell r="F171">
            <v>108</v>
          </cell>
        </row>
        <row r="172">
          <cell r="A172" t="str">
            <v>AÇÚCAR DE BETERRABA EM BRUTO</v>
          </cell>
          <cell r="B172" t="str">
            <v>(3º Nível) AÇÚCAR DE BETERRABA EM BRUTO</v>
          </cell>
          <cell r="C172">
            <v>0</v>
          </cell>
          <cell r="D172">
            <v>0</v>
          </cell>
          <cell r="E172">
            <v>3229</v>
          </cell>
          <cell r="F172">
            <v>2784</v>
          </cell>
          <cell r="G172">
            <v>80599</v>
          </cell>
          <cell r="H172">
            <v>19285</v>
          </cell>
          <cell r="I172">
            <v>122448</v>
          </cell>
          <cell r="J172">
            <v>29119</v>
          </cell>
        </row>
        <row r="173">
          <cell r="A173" t="str">
            <v>AÇÚCAR DE CANA EM BRUTO</v>
          </cell>
          <cell r="B173" t="str">
            <v>(3º Nível) AÇÚCAR DE CANA EM BRUTO</v>
          </cell>
          <cell r="C173">
            <v>7861126256</v>
          </cell>
          <cell r="D173">
            <v>22023883508</v>
          </cell>
          <cell r="E173">
            <v>4933638662</v>
          </cell>
          <cell r="F173">
            <v>17446480156</v>
          </cell>
          <cell r="G173">
            <v>48460</v>
          </cell>
          <cell r="H173">
            <v>18386</v>
          </cell>
          <cell r="I173">
            <v>787992</v>
          </cell>
          <cell r="J173">
            <v>915608</v>
          </cell>
        </row>
        <row r="174">
          <cell r="A174" t="str">
            <v>AÇÚCAR REFINADO</v>
          </cell>
          <cell r="B174" t="str">
            <v>(3º Nível) AÇÚCAR REFINADO</v>
          </cell>
          <cell r="C174">
            <v>1946947199</v>
          </cell>
          <cell r="D174">
            <v>4867504583</v>
          </cell>
          <cell r="E174">
            <v>827818354</v>
          </cell>
          <cell r="F174">
            <v>2276358860</v>
          </cell>
          <cell r="G174">
            <v>1978924</v>
          </cell>
          <cell r="H174">
            <v>2441170</v>
          </cell>
          <cell r="I174">
            <v>1256444</v>
          </cell>
          <cell r="J174">
            <v>1405237</v>
          </cell>
        </row>
        <row r="175">
          <cell r="A175" t="str">
            <v>ALBUMINAS</v>
          </cell>
          <cell r="B175" t="str">
            <v>(3º Nível) ALBUMINAS</v>
          </cell>
          <cell r="C175">
            <v>2756245</v>
          </cell>
          <cell r="D175">
            <v>1948330</v>
          </cell>
          <cell r="E175">
            <v>2039039</v>
          </cell>
          <cell r="F175">
            <v>1530967</v>
          </cell>
          <cell r="G175">
            <v>34492844</v>
          </cell>
          <cell r="H175">
            <v>4180142</v>
          </cell>
          <cell r="I175">
            <v>29214980</v>
          </cell>
          <cell r="J175">
            <v>4921134</v>
          </cell>
        </row>
        <row r="176">
          <cell r="A176" t="str">
            <v>ÁLCOOL ETÍLICO</v>
          </cell>
          <cell r="B176" t="str">
            <v>(3º Nível) ÁLCOOL ETÍLICO</v>
          </cell>
          <cell r="C176">
            <v>790018528</v>
          </cell>
          <cell r="D176">
            <v>1122899548</v>
          </cell>
          <cell r="E176">
            <v>904219795</v>
          </cell>
          <cell r="F176">
            <v>1422896256</v>
          </cell>
          <cell r="G176">
            <v>842328923</v>
          </cell>
          <cell r="H176">
            <v>1496044014</v>
          </cell>
          <cell r="I176">
            <v>583538133</v>
          </cell>
          <cell r="J176">
            <v>1137598929</v>
          </cell>
        </row>
        <row r="177">
          <cell r="A177" t="str">
            <v>ALGODÃO CARDADO OU PENTEADO</v>
          </cell>
          <cell r="B177" t="str">
            <v>(3º Nível) ALGODÃO CARDADO OU PENTEADO</v>
          </cell>
          <cell r="C177">
            <v>13512</v>
          </cell>
          <cell r="D177">
            <v>1144</v>
          </cell>
          <cell r="E177">
            <v>3451</v>
          </cell>
          <cell r="F177">
            <v>170</v>
          </cell>
          <cell r="G177">
            <v>1422535</v>
          </cell>
          <cell r="H177">
            <v>346582</v>
          </cell>
          <cell r="I177">
            <v>1927977</v>
          </cell>
          <cell r="J177">
            <v>478765</v>
          </cell>
        </row>
        <row r="178">
          <cell r="A178" t="str">
            <v>ALGODÃO NÃO CARDADO NEM PENTEADO</v>
          </cell>
          <cell r="B178" t="str">
            <v>(3º Nível) ALGODÃO NÃO CARDADO NEM PENTEADO</v>
          </cell>
          <cell r="C178">
            <v>1514228238</v>
          </cell>
          <cell r="D178">
            <v>924603955</v>
          </cell>
          <cell r="E178">
            <v>2104729033</v>
          </cell>
          <cell r="F178">
            <v>1218333087</v>
          </cell>
          <cell r="G178">
            <v>19493049</v>
          </cell>
          <cell r="H178">
            <v>9723490</v>
          </cell>
          <cell r="I178">
            <v>27882050</v>
          </cell>
          <cell r="J178">
            <v>14998081</v>
          </cell>
        </row>
        <row r="179">
          <cell r="A179" t="str">
            <v>ALHO</v>
          </cell>
          <cell r="B179" t="str">
            <v>(3º Nível) ALHO</v>
          </cell>
          <cell r="C179">
            <v>51586</v>
          </cell>
          <cell r="D179">
            <v>6425</v>
          </cell>
          <cell r="E179">
            <v>152544</v>
          </cell>
          <cell r="F179">
            <v>44571</v>
          </cell>
          <cell r="G179">
            <v>233675633</v>
          </cell>
          <cell r="H179">
            <v>178025918</v>
          </cell>
          <cell r="I179">
            <v>166953044</v>
          </cell>
          <cell r="J179">
            <v>163586874</v>
          </cell>
        </row>
        <row r="180">
          <cell r="A180" t="str">
            <v>ALHO EM PÓ</v>
          </cell>
          <cell r="B180" t="str">
            <v>(3º Nível) ALHO EM PÓ</v>
          </cell>
          <cell r="C180">
            <v>128416</v>
          </cell>
          <cell r="D180">
            <v>37605</v>
          </cell>
          <cell r="E180">
            <v>106349</v>
          </cell>
          <cell r="F180">
            <v>37537</v>
          </cell>
          <cell r="G180">
            <v>4906300</v>
          </cell>
          <cell r="H180">
            <v>1887656</v>
          </cell>
          <cell r="I180">
            <v>2923835</v>
          </cell>
          <cell r="J180">
            <v>1892617</v>
          </cell>
        </row>
        <row r="181">
          <cell r="A181" t="str">
            <v>ALIMENTOS PARA CAES E GATOS</v>
          </cell>
          <cell r="B181" t="str">
            <v>(3º Nível) ALIMENTOS PARA CAES E GATOS</v>
          </cell>
          <cell r="C181">
            <v>40367735</v>
          </cell>
          <cell r="D181">
            <v>43854509</v>
          </cell>
          <cell r="E181">
            <v>39143129</v>
          </cell>
          <cell r="F181">
            <v>40374538</v>
          </cell>
          <cell r="G181">
            <v>8127202</v>
          </cell>
          <cell r="H181">
            <v>3135388</v>
          </cell>
          <cell r="I181">
            <v>7937671</v>
          </cell>
          <cell r="J181">
            <v>3245360</v>
          </cell>
        </row>
        <row r="182">
          <cell r="A182" t="str">
            <v>AMEIXAS SECAS</v>
          </cell>
          <cell r="B182" t="str">
            <v>(3º Nível) AMEIXAS SECAS</v>
          </cell>
          <cell r="C182">
            <v>13499</v>
          </cell>
          <cell r="D182">
            <v>2032</v>
          </cell>
          <cell r="E182">
            <v>11347</v>
          </cell>
          <cell r="F182">
            <v>2532</v>
          </cell>
          <cell r="G182">
            <v>21003633</v>
          </cell>
          <cell r="H182">
            <v>12113107</v>
          </cell>
          <cell r="I182">
            <v>20329850</v>
          </cell>
          <cell r="J182">
            <v>13271277</v>
          </cell>
        </row>
        <row r="183">
          <cell r="A183" t="str">
            <v>AMÊNDOA</v>
          </cell>
          <cell r="B183" t="str">
            <v>(3º Nível) AMÊNDOA</v>
          </cell>
          <cell r="C183">
            <v>10831</v>
          </cell>
          <cell r="D183">
            <v>497</v>
          </cell>
          <cell r="E183">
            <v>109704</v>
          </cell>
          <cell r="F183">
            <v>17001</v>
          </cell>
          <cell r="G183">
            <v>27059557</v>
          </cell>
          <cell r="H183">
            <v>4202943</v>
          </cell>
          <cell r="I183">
            <v>25970798</v>
          </cell>
          <cell r="J183">
            <v>3792349</v>
          </cell>
        </row>
        <row r="184">
          <cell r="A184" t="str">
            <v>AMENDOIM EM GRÃOS</v>
          </cell>
          <cell r="B184" t="str">
            <v>(3º Nível) AMENDOIM EM GRÃOS</v>
          </cell>
          <cell r="C184">
            <v>222915623</v>
          </cell>
          <cell r="D184">
            <v>187463182</v>
          </cell>
          <cell r="E184">
            <v>232807691</v>
          </cell>
          <cell r="F184">
            <v>205887322</v>
          </cell>
          <cell r="G184">
            <v>1851296</v>
          </cell>
          <cell r="H184">
            <v>1078600</v>
          </cell>
          <cell r="I184">
            <v>2983450</v>
          </cell>
          <cell r="J184">
            <v>1560000</v>
          </cell>
        </row>
        <row r="185">
          <cell r="A185" t="str">
            <v>AMENDOINS PREPARADOS OU CONSERVADOS</v>
          </cell>
          <cell r="B185" t="str">
            <v>(3º Nível) AMENDOINS PREPARADOS OU CONSERVADOS</v>
          </cell>
          <cell r="C185">
            <v>14899459</v>
          </cell>
          <cell r="D185">
            <v>9551565</v>
          </cell>
          <cell r="E185">
            <v>21747261</v>
          </cell>
          <cell r="F185">
            <v>14495871</v>
          </cell>
          <cell r="G185">
            <v>256622</v>
          </cell>
          <cell r="H185">
            <v>77368</v>
          </cell>
          <cell r="I185">
            <v>266581</v>
          </cell>
          <cell r="J185">
            <v>94317</v>
          </cell>
        </row>
        <row r="186">
          <cell r="A186" t="str">
            <v>AMIDO DE MILHO</v>
          </cell>
          <cell r="B186" t="str">
            <v>(3º Nível) AMIDO DE MILHO</v>
          </cell>
          <cell r="C186">
            <v>12415250</v>
          </cell>
          <cell r="D186">
            <v>34597243</v>
          </cell>
          <cell r="E186">
            <v>12119180</v>
          </cell>
          <cell r="F186">
            <v>33860356</v>
          </cell>
          <cell r="G186">
            <v>3983844</v>
          </cell>
          <cell r="H186">
            <v>12084968</v>
          </cell>
          <cell r="I186">
            <v>3532361</v>
          </cell>
          <cell r="J186">
            <v>7896332</v>
          </cell>
        </row>
        <row r="187">
          <cell r="A187" t="str">
            <v>AMIDO DE TRIGO</v>
          </cell>
          <cell r="B187" t="str">
            <v>(3º Nível) AMIDO DE TRIGO</v>
          </cell>
          <cell r="C187">
            <v>0</v>
          </cell>
          <cell r="D187">
            <v>0</v>
          </cell>
          <cell r="E187">
            <v>92</v>
          </cell>
          <cell r="F187">
            <v>54</v>
          </cell>
          <cell r="G187">
            <v>415999</v>
          </cell>
          <cell r="H187">
            <v>878964</v>
          </cell>
          <cell r="I187">
            <v>350733</v>
          </cell>
          <cell r="J187">
            <v>803825</v>
          </cell>
        </row>
        <row r="188">
          <cell r="A188" t="str">
            <v>AMOMOS E CARDAMOMOS</v>
          </cell>
          <cell r="B188" t="str">
            <v>(3º Nível) AMOMOS E CARDAMOMOS</v>
          </cell>
          <cell r="C188">
            <v>0</v>
          </cell>
          <cell r="D188">
            <v>0</v>
          </cell>
          <cell r="E188">
            <v>424</v>
          </cell>
          <cell r="F188">
            <v>12</v>
          </cell>
          <cell r="G188">
            <v>268189</v>
          </cell>
          <cell r="H188">
            <v>21499</v>
          </cell>
          <cell r="I188">
            <v>215767</v>
          </cell>
          <cell r="J188">
            <v>15373</v>
          </cell>
        </row>
        <row r="189">
          <cell r="A189" t="str">
            <v>ARROZ</v>
          </cell>
          <cell r="B189" t="str">
            <v>(3º Nível) ARROZ</v>
          </cell>
          <cell r="C189">
            <v>378916176</v>
          </cell>
          <cell r="D189">
            <v>1066107355</v>
          </cell>
          <cell r="E189">
            <v>402479484</v>
          </cell>
          <cell r="F189">
            <v>1303510874</v>
          </cell>
          <cell r="G189">
            <v>232212281</v>
          </cell>
          <cell r="H189">
            <v>639247441</v>
          </cell>
          <cell r="I189">
            <v>224553708</v>
          </cell>
          <cell r="J189">
            <v>651926354</v>
          </cell>
        </row>
        <row r="190">
          <cell r="A190" t="str">
            <v>ASININOS E MUARES VIVOS</v>
          </cell>
          <cell r="B190" t="str">
            <v>(3º Nível) ASININOS E MUARES VIVOS</v>
          </cell>
          <cell r="C190">
            <v>0</v>
          </cell>
          <cell r="D190">
            <v>0</v>
          </cell>
          <cell r="E190">
            <v>196</v>
          </cell>
          <cell r="F190">
            <v>22</v>
          </cell>
        </row>
        <row r="191">
          <cell r="A191" t="str">
            <v>ASPARGOS</v>
          </cell>
          <cell r="B191" t="str">
            <v>(3º Nível) ASPARGOS</v>
          </cell>
          <cell r="C191">
            <v>0</v>
          </cell>
          <cell r="D191">
            <v>0</v>
          </cell>
          <cell r="E191">
            <v>11941</v>
          </cell>
          <cell r="F191">
            <v>1363</v>
          </cell>
          <cell r="G191">
            <v>4767833</v>
          </cell>
          <cell r="H191">
            <v>1351254</v>
          </cell>
          <cell r="I191">
            <v>4615426</v>
          </cell>
          <cell r="J191">
            <v>1465368</v>
          </cell>
        </row>
        <row r="192">
          <cell r="A192" t="str">
            <v>ASPARGOS PREPARADOS OU CONSERVADOS</v>
          </cell>
          <cell r="B192" t="str">
            <v>(3º Nível) ASPARGOS PREPARADOS OU CONSERVADOS</v>
          </cell>
          <cell r="C192">
            <v>6549</v>
          </cell>
          <cell r="D192">
            <v>1195</v>
          </cell>
          <cell r="E192">
            <v>4885</v>
          </cell>
          <cell r="F192">
            <v>633</v>
          </cell>
          <cell r="G192">
            <v>1326114</v>
          </cell>
          <cell r="H192">
            <v>562305</v>
          </cell>
          <cell r="I192">
            <v>1094593</v>
          </cell>
          <cell r="J192">
            <v>507654</v>
          </cell>
        </row>
        <row r="193">
          <cell r="A193" t="str">
            <v>ATUM CONGELADO</v>
          </cell>
          <cell r="B193" t="str">
            <v>(3º Nível) ATUM CONGELADO</v>
          </cell>
          <cell r="C193">
            <v>3517279</v>
          </cell>
          <cell r="D193">
            <v>1389268</v>
          </cell>
          <cell r="E193">
            <v>7068144</v>
          </cell>
          <cell r="F193">
            <v>2878959</v>
          </cell>
        </row>
        <row r="194">
          <cell r="A194" t="str">
            <v>ATUM, FRESCO OU REFRIGERADO</v>
          </cell>
          <cell r="B194" t="str">
            <v>(3º Nível) ATUM, FRESCO OU REFRIGERADO</v>
          </cell>
          <cell r="C194">
            <v>3506390</v>
          </cell>
          <cell r="D194">
            <v>442448</v>
          </cell>
          <cell r="E194">
            <v>4327987</v>
          </cell>
          <cell r="F194">
            <v>589330</v>
          </cell>
        </row>
        <row r="195">
          <cell r="A195" t="str">
            <v>ATUM, VIVO</v>
          </cell>
          <cell r="B195" t="str">
            <v>(3º Nível) ATUM, VIVO</v>
          </cell>
          <cell r="C195">
            <v>0</v>
          </cell>
          <cell r="D195">
            <v>0</v>
          </cell>
          <cell r="E195">
            <v>1432</v>
          </cell>
          <cell r="F195">
            <v>503</v>
          </cell>
        </row>
        <row r="196">
          <cell r="A196" t="str">
            <v>AVEIA</v>
          </cell>
          <cell r="B196" t="str">
            <v>(3º Nível) AVEIA</v>
          </cell>
          <cell r="C196">
            <v>260611</v>
          </cell>
          <cell r="D196">
            <v>2068453</v>
          </cell>
          <cell r="E196">
            <v>798824</v>
          </cell>
          <cell r="F196">
            <v>5931022</v>
          </cell>
          <cell r="G196">
            <v>46163</v>
          </cell>
          <cell r="H196">
            <v>200390</v>
          </cell>
          <cell r="I196">
            <v>31080</v>
          </cell>
          <cell r="J196">
            <v>129500</v>
          </cell>
        </row>
        <row r="197">
          <cell r="A197" t="str">
            <v>AVEIA EM FLOCOS OU ELABORADOS DE OUTRO MODO</v>
          </cell>
          <cell r="B197" t="str">
            <v>(3º Nível) AVEIA EM FLOCOS OU ELABORADOS DE OUTRO MODO</v>
          </cell>
          <cell r="C197">
            <v>91184</v>
          </cell>
          <cell r="D197">
            <v>99330</v>
          </cell>
          <cell r="E197">
            <v>143935</v>
          </cell>
          <cell r="F197">
            <v>148462</v>
          </cell>
          <cell r="G197">
            <v>148223</v>
          </cell>
          <cell r="H197">
            <v>76836</v>
          </cell>
          <cell r="I197">
            <v>74712</v>
          </cell>
          <cell r="J197">
            <v>36322</v>
          </cell>
        </row>
        <row r="198">
          <cell r="A198" t="str">
            <v>AVELÃS</v>
          </cell>
          <cell r="B198" t="str">
            <v>(3º Nível) AVELÃS</v>
          </cell>
          <cell r="C198">
            <v>0</v>
          </cell>
          <cell r="D198">
            <v>0</v>
          </cell>
          <cell r="E198">
            <v>4529</v>
          </cell>
          <cell r="F198">
            <v>1651</v>
          </cell>
          <cell r="G198">
            <v>34355854</v>
          </cell>
          <cell r="H198">
            <v>4027623</v>
          </cell>
          <cell r="I198">
            <v>33861107</v>
          </cell>
          <cell r="J198">
            <v>4359807</v>
          </cell>
        </row>
        <row r="199">
          <cell r="A199" t="str">
            <v>AVES DE RAPINA VIVAS</v>
          </cell>
          <cell r="B199" t="str">
            <v>(3º Nível) AVES DE RAPINA VIVAS</v>
          </cell>
          <cell r="G199">
            <v>0</v>
          </cell>
          <cell r="H199">
            <v>0</v>
          </cell>
          <cell r="I199">
            <v>824</v>
          </cell>
          <cell r="J199">
            <v>5</v>
          </cell>
        </row>
        <row r="200">
          <cell r="A200" t="str">
            <v>AVESTRUZES VIVAS</v>
          </cell>
          <cell r="B200" t="str">
            <v>(3º Nível) AVESTRUZES VIVAS</v>
          </cell>
          <cell r="C200">
            <v>0</v>
          </cell>
          <cell r="D200">
            <v>0</v>
          </cell>
          <cell r="E200">
            <v>2</v>
          </cell>
          <cell r="F200">
            <v>2</v>
          </cell>
        </row>
        <row r="201">
          <cell r="A201" t="str">
            <v>AZEITE DE OLIVA</v>
          </cell>
          <cell r="B201" t="str">
            <v>(3º Nível) AZEITE DE OLIVA</v>
          </cell>
          <cell r="C201">
            <v>69037</v>
          </cell>
          <cell r="D201">
            <v>23793</v>
          </cell>
          <cell r="E201">
            <v>285421</v>
          </cell>
          <cell r="F201">
            <v>60398</v>
          </cell>
          <cell r="G201">
            <v>423098893</v>
          </cell>
          <cell r="H201">
            <v>71750240</v>
          </cell>
          <cell r="I201">
            <v>417841831</v>
          </cell>
          <cell r="J201">
            <v>84595037</v>
          </cell>
        </row>
        <row r="202">
          <cell r="A202" t="str">
            <v>AZEITONAS PREPARADAS OU CONSERVADAS</v>
          </cell>
          <cell r="B202" t="str">
            <v>(3º Nível) AZEITONAS PREPARADAS OU CONSERVADAS</v>
          </cell>
          <cell r="C202">
            <v>642118</v>
          </cell>
          <cell r="D202">
            <v>284766</v>
          </cell>
          <cell r="E202">
            <v>488970</v>
          </cell>
          <cell r="F202">
            <v>251551</v>
          </cell>
          <cell r="G202">
            <v>105069477</v>
          </cell>
          <cell r="H202">
            <v>110082266</v>
          </cell>
          <cell r="I202">
            <v>104594236</v>
          </cell>
          <cell r="J202">
            <v>119021898</v>
          </cell>
        </row>
        <row r="203">
          <cell r="A203" t="str">
            <v>BACALHAU CONGELADO</v>
          </cell>
          <cell r="B203" t="str">
            <v>(3º Nível) BACALHAU CONGELADO</v>
          </cell>
          <cell r="C203">
            <v>0</v>
          </cell>
          <cell r="D203">
            <v>0</v>
          </cell>
          <cell r="E203">
            <v>96266</v>
          </cell>
          <cell r="F203">
            <v>9236</v>
          </cell>
          <cell r="G203">
            <v>45934385</v>
          </cell>
          <cell r="H203">
            <v>4683010</v>
          </cell>
          <cell r="I203">
            <v>45700850</v>
          </cell>
          <cell r="J203">
            <v>4256454</v>
          </cell>
        </row>
        <row r="204">
          <cell r="A204" t="str">
            <v>BACALHAU, FRESCO OU REFRIGERADO</v>
          </cell>
          <cell r="B204" t="str">
            <v>(3º Nível) BACALHAU, FRESCO OU REFRIGERADO</v>
          </cell>
          <cell r="C204">
            <v>0</v>
          </cell>
          <cell r="D204">
            <v>0</v>
          </cell>
          <cell r="E204">
            <v>567</v>
          </cell>
          <cell r="F204">
            <v>52</v>
          </cell>
        </row>
        <row r="205">
          <cell r="A205" t="str">
            <v>BACALHAU, SECOS, SALGADOS OU DEFUMADOS</v>
          </cell>
          <cell r="B205" t="str">
            <v>(3º Nível) BACALHAU, SECOS, SALGADOS OU DEFUMADOS</v>
          </cell>
          <cell r="C205">
            <v>0</v>
          </cell>
          <cell r="D205">
            <v>0</v>
          </cell>
          <cell r="E205">
            <v>94242</v>
          </cell>
          <cell r="F205">
            <v>26526</v>
          </cell>
          <cell r="G205">
            <v>98186621</v>
          </cell>
          <cell r="H205">
            <v>11959770</v>
          </cell>
          <cell r="I205">
            <v>95443739</v>
          </cell>
          <cell r="J205">
            <v>10398396</v>
          </cell>
        </row>
        <row r="206">
          <cell r="A206" t="str">
            <v>BANANAS FRESCAS OU SECAS</v>
          </cell>
          <cell r="B206" t="str">
            <v>(3º Nível) BANANAS FRESCAS OU SECAS</v>
          </cell>
          <cell r="C206">
            <v>17112851</v>
          </cell>
          <cell r="D206">
            <v>53396571</v>
          </cell>
          <cell r="E206">
            <v>22986802</v>
          </cell>
          <cell r="F206">
            <v>79989651</v>
          </cell>
          <cell r="G206">
            <v>227764</v>
          </cell>
          <cell r="H206">
            <v>72866</v>
          </cell>
          <cell r="I206">
            <v>548824</v>
          </cell>
          <cell r="J206">
            <v>194698</v>
          </cell>
        </row>
        <row r="207">
          <cell r="A207" t="str">
            <v>BATATA-DOCE</v>
          </cell>
          <cell r="B207" t="str">
            <v>(3º Nível) BATATA-DOCE</v>
          </cell>
          <cell r="C207">
            <v>2718021</v>
          </cell>
          <cell r="D207">
            <v>3114831</v>
          </cell>
          <cell r="E207">
            <v>4173135</v>
          </cell>
          <cell r="F207">
            <v>11747850</v>
          </cell>
          <cell r="G207">
            <v>8639</v>
          </cell>
          <cell r="H207">
            <v>2516</v>
          </cell>
          <cell r="I207">
            <v>18541</v>
          </cell>
          <cell r="J207">
            <v>5631</v>
          </cell>
        </row>
        <row r="208">
          <cell r="A208" t="str">
            <v>BATATAS</v>
          </cell>
          <cell r="B208" t="str">
            <v>(3º Nível) BATATAS</v>
          </cell>
          <cell r="C208">
            <v>5492870</v>
          </cell>
          <cell r="D208">
            <v>23422795</v>
          </cell>
          <cell r="E208">
            <v>1176089</v>
          </cell>
          <cell r="F208">
            <v>8251306</v>
          </cell>
          <cell r="G208">
            <v>512716</v>
          </cell>
          <cell r="H208">
            <v>2160800</v>
          </cell>
          <cell r="I208">
            <v>3400343</v>
          </cell>
          <cell r="J208">
            <v>13083089</v>
          </cell>
        </row>
        <row r="209">
          <cell r="A209" t="str">
            <v>BATATAS CONGELADAS</v>
          </cell>
          <cell r="B209" t="str">
            <v>(3º Nível) BATATAS CONGELADAS</v>
          </cell>
          <cell r="C209">
            <v>0</v>
          </cell>
          <cell r="D209">
            <v>0</v>
          </cell>
          <cell r="E209">
            <v>83663</v>
          </cell>
          <cell r="F209">
            <v>122729</v>
          </cell>
          <cell r="G209">
            <v>4206</v>
          </cell>
          <cell r="H209">
            <v>4150</v>
          </cell>
          <cell r="I209">
            <v>0</v>
          </cell>
          <cell r="J209">
            <v>0</v>
          </cell>
        </row>
        <row r="210">
          <cell r="A210" t="str">
            <v>BATATAS PREPARADAS OU CONSERVADAS</v>
          </cell>
          <cell r="B210" t="str">
            <v>(3º Nível) BATATAS PREPARADAS OU CONSERVADAS</v>
          </cell>
          <cell r="C210">
            <v>6037205</v>
          </cell>
          <cell r="D210">
            <v>1324047</v>
          </cell>
          <cell r="E210">
            <v>1033300</v>
          </cell>
          <cell r="F210">
            <v>263508</v>
          </cell>
          <cell r="G210">
            <v>345705571</v>
          </cell>
          <cell r="H210">
            <v>352534412</v>
          </cell>
          <cell r="I210">
            <v>313041157</v>
          </cell>
          <cell r="J210">
            <v>326693870</v>
          </cell>
        </row>
        <row r="211">
          <cell r="A211" t="str">
            <v>BORRACHA NATURAL</v>
          </cell>
          <cell r="B211" t="str">
            <v>(3º Nível) BORRACHA NATURAL</v>
          </cell>
          <cell r="C211">
            <v>4118665</v>
          </cell>
          <cell r="D211">
            <v>1808854</v>
          </cell>
          <cell r="E211">
            <v>2173634</v>
          </cell>
          <cell r="F211">
            <v>972000</v>
          </cell>
          <cell r="G211">
            <v>399377492</v>
          </cell>
          <cell r="H211">
            <v>238626810</v>
          </cell>
          <cell r="I211">
            <v>316792468</v>
          </cell>
          <cell r="J211">
            <v>219009685</v>
          </cell>
        </row>
        <row r="212">
          <cell r="A212" t="str">
            <v>BOVINOS VIVOS</v>
          </cell>
          <cell r="B212" t="str">
            <v>(3º Nível) BOVINOS VIVOS</v>
          </cell>
          <cell r="C212">
            <v>440080052</v>
          </cell>
          <cell r="D212">
            <v>187946262</v>
          </cell>
          <cell r="E212">
            <v>443296500</v>
          </cell>
          <cell r="F212">
            <v>209878824</v>
          </cell>
          <cell r="G212">
            <v>71955</v>
          </cell>
          <cell r="H212">
            <v>45410</v>
          </cell>
          <cell r="I212">
            <v>90183</v>
          </cell>
          <cell r="J212">
            <v>15145</v>
          </cell>
        </row>
        <row r="213">
          <cell r="A213" t="str">
            <v>BUBALINOS VIVOS</v>
          </cell>
          <cell r="B213" t="str">
            <v>(3º Nível) BUBALINOS VIVOS</v>
          </cell>
          <cell r="C213">
            <v>0</v>
          </cell>
          <cell r="D213">
            <v>0</v>
          </cell>
          <cell r="E213">
            <v>12100</v>
          </cell>
          <cell r="F213">
            <v>5500</v>
          </cell>
        </row>
        <row r="214">
          <cell r="A214" t="str">
            <v>BULBOS,  TUBÉRCULOS, RIZOMAS E SIMILARES</v>
          </cell>
          <cell r="B214" t="str">
            <v>(3º Nível) BULBOS,  TUBÉRCULOS, RIZOMAS E SIMILARES</v>
          </cell>
          <cell r="C214">
            <v>5807786</v>
          </cell>
          <cell r="D214">
            <v>2471137</v>
          </cell>
          <cell r="E214">
            <v>4819183</v>
          </cell>
          <cell r="F214">
            <v>2068838</v>
          </cell>
          <cell r="G214">
            <v>6180843</v>
          </cell>
          <cell r="H214">
            <v>1979691</v>
          </cell>
          <cell r="I214">
            <v>6693084</v>
          </cell>
          <cell r="J214">
            <v>2041792</v>
          </cell>
        </row>
        <row r="215">
          <cell r="A215" t="str">
            <v>CACAU EM PÓ</v>
          </cell>
          <cell r="B215" t="str">
            <v>(3º Nível) CACAU EM PÓ</v>
          </cell>
          <cell r="C215">
            <v>55045107</v>
          </cell>
          <cell r="D215">
            <v>21192513</v>
          </cell>
          <cell r="E215">
            <v>55995964</v>
          </cell>
          <cell r="F215">
            <v>22148814</v>
          </cell>
          <cell r="G215">
            <v>29646499</v>
          </cell>
          <cell r="H215">
            <v>14636018</v>
          </cell>
          <cell r="I215">
            <v>32878201</v>
          </cell>
          <cell r="J215">
            <v>16631037</v>
          </cell>
        </row>
        <row r="216">
          <cell r="A216" t="str">
            <v>CACAU INTEIRO OU PARTIDO</v>
          </cell>
          <cell r="B216" t="str">
            <v>(3º Nível) CACAU INTEIRO OU PARTIDO</v>
          </cell>
          <cell r="C216">
            <v>2297094</v>
          </cell>
          <cell r="D216">
            <v>568914</v>
          </cell>
          <cell r="E216">
            <v>2692590</v>
          </cell>
          <cell r="F216">
            <v>663747</v>
          </cell>
          <cell r="G216">
            <v>139273323</v>
          </cell>
          <cell r="H216">
            <v>62955616</v>
          </cell>
          <cell r="I216">
            <v>123384028</v>
          </cell>
          <cell r="J216">
            <v>54067081</v>
          </cell>
        </row>
        <row r="217">
          <cell r="A217" t="str">
            <v>CACHAÇA</v>
          </cell>
          <cell r="B217" t="str">
            <v>(3º Nível) CACHAÇA</v>
          </cell>
          <cell r="C217">
            <v>16215112</v>
          </cell>
          <cell r="D217">
            <v>8738587</v>
          </cell>
          <cell r="E217">
            <v>14433230</v>
          </cell>
          <cell r="F217">
            <v>8170600</v>
          </cell>
          <cell r="G217">
            <v>1375168</v>
          </cell>
          <cell r="H217">
            <v>693450</v>
          </cell>
          <cell r="I217">
            <v>1021499</v>
          </cell>
          <cell r="J217">
            <v>146787</v>
          </cell>
        </row>
        <row r="218">
          <cell r="A218" t="str">
            <v>CAFÉ SOLÚVEL</v>
          </cell>
          <cell r="B218" t="str">
            <v>(3º Nível) CAFÉ SOLÚVEL</v>
          </cell>
          <cell r="C218">
            <v>552658334</v>
          </cell>
          <cell r="D218">
            <v>73087798</v>
          </cell>
          <cell r="E218">
            <v>535112580</v>
          </cell>
          <cell r="F218">
            <v>82474885</v>
          </cell>
          <cell r="G218">
            <v>2328570</v>
          </cell>
          <cell r="H218">
            <v>202650</v>
          </cell>
          <cell r="I218">
            <v>2728136</v>
          </cell>
          <cell r="J218">
            <v>279418</v>
          </cell>
        </row>
        <row r="219">
          <cell r="A219" t="str">
            <v>CAFÉ TORRADO</v>
          </cell>
          <cell r="B219" t="str">
            <v>(3º Nível) CAFÉ TORRADO</v>
          </cell>
          <cell r="C219">
            <v>11647233</v>
          </cell>
          <cell r="D219">
            <v>1600280</v>
          </cell>
          <cell r="E219">
            <v>10802212</v>
          </cell>
          <cell r="F219">
            <v>1890597</v>
          </cell>
          <cell r="G219">
            <v>65997711</v>
          </cell>
          <cell r="H219">
            <v>3246481</v>
          </cell>
          <cell r="I219">
            <v>59877046</v>
          </cell>
          <cell r="J219">
            <v>3561769</v>
          </cell>
        </row>
        <row r="220">
          <cell r="A220" t="str">
            <v>CAFÉ VERDE</v>
          </cell>
          <cell r="B220" t="str">
            <v>(3º Nível) CAFÉ VERDE</v>
          </cell>
          <cell r="C220">
            <v>4253419905</v>
          </cell>
          <cell r="D220">
            <v>1589984012</v>
          </cell>
          <cell r="E220">
            <v>4674696868</v>
          </cell>
          <cell r="F220">
            <v>2119181146</v>
          </cell>
          <cell r="G220">
            <v>797925</v>
          </cell>
          <cell r="H220">
            <v>362625</v>
          </cell>
          <cell r="I220">
            <v>2173751</v>
          </cell>
          <cell r="J220">
            <v>981573</v>
          </cell>
        </row>
        <row r="221">
          <cell r="A221" t="str">
            <v>CALÇADOS DE COURO</v>
          </cell>
          <cell r="B221" t="str">
            <v>(3º Nível) CALÇADOS DE COURO</v>
          </cell>
          <cell r="C221">
            <v>350528973</v>
          </cell>
          <cell r="D221">
            <v>9853717</v>
          </cell>
          <cell r="E221">
            <v>358688714</v>
          </cell>
          <cell r="F221">
            <v>10524510</v>
          </cell>
          <cell r="G221">
            <v>55209988</v>
          </cell>
          <cell r="H221">
            <v>1871367</v>
          </cell>
          <cell r="I221">
            <v>56295275</v>
          </cell>
          <cell r="J221">
            <v>1734865</v>
          </cell>
        </row>
        <row r="222">
          <cell r="A222" t="str">
            <v>CALDOS E SOPAS E PREPARAÇÕES P/ CALDOS E SOPAS</v>
          </cell>
          <cell r="B222" t="str">
            <v>(3º Nível) CALDOS E SOPAS E PREPARAÇÕES P/ CALDOS E SOPAS</v>
          </cell>
          <cell r="C222">
            <v>7697067</v>
          </cell>
          <cell r="D222">
            <v>3603451</v>
          </cell>
          <cell r="E222">
            <v>4209947</v>
          </cell>
          <cell r="F222">
            <v>2257154</v>
          </cell>
          <cell r="G222">
            <v>1421328</v>
          </cell>
          <cell r="H222">
            <v>297896</v>
          </cell>
          <cell r="I222">
            <v>1198564</v>
          </cell>
          <cell r="J222">
            <v>310810</v>
          </cell>
        </row>
        <row r="223">
          <cell r="A223" t="str">
            <v>CAMARÕES, CONGELADOS</v>
          </cell>
          <cell r="B223" t="str">
            <v>(3º Nível) CAMARÕES, CONGELADOS</v>
          </cell>
          <cell r="C223">
            <v>2751103</v>
          </cell>
          <cell r="D223">
            <v>192864</v>
          </cell>
          <cell r="E223">
            <v>2972199</v>
          </cell>
          <cell r="F223">
            <v>172114</v>
          </cell>
          <cell r="G223">
            <v>540213</v>
          </cell>
          <cell r="H223">
            <v>42960</v>
          </cell>
          <cell r="I223">
            <v>958956</v>
          </cell>
          <cell r="J223">
            <v>81860</v>
          </cell>
        </row>
        <row r="224">
          <cell r="A224" t="str">
            <v>CAMARÕES, NÃO CONGELADOS</v>
          </cell>
          <cell r="B224" t="str">
            <v>(3º Nível) CAMARÕES, NÃO CONGELADOS</v>
          </cell>
          <cell r="C224">
            <v>0</v>
          </cell>
          <cell r="D224">
            <v>0</v>
          </cell>
          <cell r="E224">
            <v>8414</v>
          </cell>
          <cell r="F224">
            <v>524</v>
          </cell>
        </row>
        <row r="225">
          <cell r="A225" t="str">
            <v>CAMELOS E OUTROS CAMELIDEOS VIVOS</v>
          </cell>
          <cell r="B225" t="str">
            <v>(3º Nível) CAMELOS E OUTROS CAMELIDEOS VIVOS</v>
          </cell>
          <cell r="G225">
            <v>0</v>
          </cell>
          <cell r="H225">
            <v>0</v>
          </cell>
          <cell r="I225">
            <v>12545</v>
          </cell>
          <cell r="J225">
            <v>6540</v>
          </cell>
        </row>
        <row r="226">
          <cell r="A226" t="str">
            <v>CANELA</v>
          </cell>
          <cell r="B226" t="str">
            <v>(3º Nível) CANELA</v>
          </cell>
          <cell r="C226">
            <v>27306</v>
          </cell>
          <cell r="D226">
            <v>4815</v>
          </cell>
          <cell r="E226">
            <v>8145</v>
          </cell>
          <cell r="F226">
            <v>1776</v>
          </cell>
          <cell r="G226">
            <v>11595893</v>
          </cell>
          <cell r="H226">
            <v>3769248</v>
          </cell>
          <cell r="I226">
            <v>8692302</v>
          </cell>
          <cell r="J226">
            <v>2801190</v>
          </cell>
        </row>
        <row r="227">
          <cell r="A227" t="str">
            <v>CAPRINOS VIVOS</v>
          </cell>
          <cell r="B227" t="str">
            <v>(3º Nível) CAPRINOS VIVOS</v>
          </cell>
          <cell r="C227">
            <v>201</v>
          </cell>
          <cell r="D227">
            <v>1</v>
          </cell>
          <cell r="E227">
            <v>580</v>
          </cell>
          <cell r="F227">
            <v>80</v>
          </cell>
        </row>
        <row r="228">
          <cell r="A228" t="str">
            <v>CAQUIS FRESCOS</v>
          </cell>
          <cell r="B228" t="str">
            <v>(3º Nível) CAQUIS FRESCOS</v>
          </cell>
          <cell r="C228">
            <v>545735</v>
          </cell>
          <cell r="D228">
            <v>207730</v>
          </cell>
          <cell r="E228">
            <v>671666</v>
          </cell>
          <cell r="F228">
            <v>279604</v>
          </cell>
          <cell r="G228">
            <v>2656068</v>
          </cell>
          <cell r="H228">
            <v>2066279</v>
          </cell>
          <cell r="I228">
            <v>2388521</v>
          </cell>
          <cell r="J228">
            <v>1656985</v>
          </cell>
        </row>
        <row r="229">
          <cell r="A229" t="str">
            <v>CARANGUEJOS, CONGELADOS</v>
          </cell>
          <cell r="B229" t="str">
            <v>(3º Nível) CARANGUEJOS, CONGELADOS</v>
          </cell>
          <cell r="C229">
            <v>406223</v>
          </cell>
          <cell r="D229">
            <v>71270</v>
          </cell>
          <cell r="E229">
            <v>82552</v>
          </cell>
          <cell r="F229">
            <v>15812</v>
          </cell>
          <cell r="G229">
            <v>401900</v>
          </cell>
          <cell r="H229">
            <v>20500</v>
          </cell>
          <cell r="I229">
            <v>1251817</v>
          </cell>
          <cell r="J229">
            <v>46491</v>
          </cell>
        </row>
        <row r="230">
          <cell r="A230" t="str">
            <v>CARANGUEJOS, NÃO CONGELADOS</v>
          </cell>
          <cell r="B230" t="str">
            <v>(3º Nível) CARANGUEJOS, NÃO CONGELADOS</v>
          </cell>
          <cell r="G230">
            <v>0</v>
          </cell>
          <cell r="H230">
            <v>0</v>
          </cell>
          <cell r="I230">
            <v>778</v>
          </cell>
          <cell r="J230">
            <v>40</v>
          </cell>
        </row>
        <row r="231">
          <cell r="A231" t="str">
            <v>CARNE BOVINA in natura</v>
          </cell>
          <cell r="B231" t="str">
            <v>(3º Nível) CARNE BOVINA in natura</v>
          </cell>
          <cell r="C231">
            <v>5276083592</v>
          </cell>
          <cell r="D231">
            <v>1261850898</v>
          </cell>
          <cell r="E231">
            <v>5659278447</v>
          </cell>
          <cell r="F231">
            <v>1446475929</v>
          </cell>
          <cell r="G231">
            <v>256745374</v>
          </cell>
          <cell r="H231">
            <v>37219472</v>
          </cell>
          <cell r="I231">
            <v>198670585</v>
          </cell>
          <cell r="J231">
            <v>31066766</v>
          </cell>
        </row>
        <row r="232">
          <cell r="A232" t="str">
            <v>CARNE BOVINA INDUSTRIALIZADA</v>
          </cell>
          <cell r="B232" t="str">
            <v>(3º Nível) CARNE BOVINA INDUSTRIALIZADA</v>
          </cell>
          <cell r="C232">
            <v>546680535</v>
          </cell>
          <cell r="D232">
            <v>95185769</v>
          </cell>
          <cell r="E232">
            <v>538992499</v>
          </cell>
          <cell r="F232">
            <v>98145913</v>
          </cell>
          <cell r="G232">
            <v>167070</v>
          </cell>
          <cell r="H232">
            <v>53934</v>
          </cell>
          <cell r="I232">
            <v>602253</v>
          </cell>
          <cell r="J232">
            <v>150393</v>
          </cell>
        </row>
        <row r="233">
          <cell r="A233" t="str">
            <v>CARNE DE FRANGO in natura</v>
          </cell>
          <cell r="B233" t="str">
            <v>(3º Nível) CARNE DE FRANGO in natura</v>
          </cell>
          <cell r="C233">
            <v>6110951020</v>
          </cell>
          <cell r="D233">
            <v>3861273998</v>
          </cell>
          <cell r="E233">
            <v>6362910024</v>
          </cell>
          <cell r="F233">
            <v>3983987208</v>
          </cell>
          <cell r="G233">
            <v>9521010</v>
          </cell>
          <cell r="H233">
            <v>3160945</v>
          </cell>
          <cell r="I233">
            <v>11319067</v>
          </cell>
          <cell r="J233">
            <v>4019244</v>
          </cell>
        </row>
        <row r="234">
          <cell r="A234" t="str">
            <v>CARNE DE FRANGO INDUSTRIALIZADA</v>
          </cell>
          <cell r="B234" t="str">
            <v>(3º Nível) CARNE DE FRANGO INDUSTRIALIZADA</v>
          </cell>
          <cell r="C234">
            <v>592839234</v>
          </cell>
          <cell r="D234">
            <v>227982104</v>
          </cell>
          <cell r="E234">
            <v>306055373</v>
          </cell>
          <cell r="F234">
            <v>107109344</v>
          </cell>
        </row>
        <row r="235">
          <cell r="A235" t="str">
            <v>CARNE DE OVINO in natura</v>
          </cell>
          <cell r="B235" t="str">
            <v>(3º Nível) CARNE DE OVINO in natura</v>
          </cell>
          <cell r="C235">
            <v>365</v>
          </cell>
          <cell r="D235">
            <v>27</v>
          </cell>
          <cell r="E235">
            <v>266040</v>
          </cell>
          <cell r="F235">
            <v>25744</v>
          </cell>
          <cell r="G235">
            <v>43790741</v>
          </cell>
          <cell r="H235">
            <v>7037205</v>
          </cell>
          <cell r="I235">
            <v>40067233</v>
          </cell>
          <cell r="J235">
            <v>6309477</v>
          </cell>
        </row>
        <row r="236">
          <cell r="A236" t="str">
            <v>CARNE DE PATO in natura</v>
          </cell>
          <cell r="B236" t="str">
            <v>(3º Nível) CARNE DE PATO in natura</v>
          </cell>
          <cell r="C236">
            <v>8778060</v>
          </cell>
          <cell r="D236">
            <v>3359946</v>
          </cell>
          <cell r="E236">
            <v>8607148</v>
          </cell>
          <cell r="F236">
            <v>3155156</v>
          </cell>
          <cell r="G236">
            <v>288088</v>
          </cell>
          <cell r="H236">
            <v>11596</v>
          </cell>
          <cell r="I236">
            <v>397275</v>
          </cell>
          <cell r="J236">
            <v>15523</v>
          </cell>
        </row>
        <row r="237">
          <cell r="A237" t="str">
            <v>CARNE DE PERU in natura</v>
          </cell>
          <cell r="B237" t="str">
            <v>(3º Nível) CARNE DE PERU in natura</v>
          </cell>
          <cell r="C237">
            <v>123872898</v>
          </cell>
          <cell r="D237">
            <v>65742813</v>
          </cell>
          <cell r="E237">
            <v>92081767</v>
          </cell>
          <cell r="F237">
            <v>48654776</v>
          </cell>
        </row>
        <row r="238">
          <cell r="A238" t="str">
            <v>CARNE DE PERU INDUSTRIALIZADA</v>
          </cell>
          <cell r="B238" t="str">
            <v>(3º Nível) CARNE DE PERU INDUSTRIALIZADA</v>
          </cell>
          <cell r="C238">
            <v>74096457</v>
          </cell>
          <cell r="D238">
            <v>21328508</v>
          </cell>
          <cell r="E238">
            <v>22239085</v>
          </cell>
          <cell r="F238">
            <v>8911968</v>
          </cell>
        </row>
        <row r="239">
          <cell r="A239" t="str">
            <v>CARNE SUÍNA in natura</v>
          </cell>
          <cell r="B239" t="str">
            <v>(3º Nível) CARNE SUÍNA in natura</v>
          </cell>
          <cell r="C239">
            <v>1303743793</v>
          </cell>
          <cell r="D239">
            <v>560757129</v>
          </cell>
          <cell r="E239">
            <v>1152454806</v>
          </cell>
          <cell r="F239">
            <v>589911040</v>
          </cell>
          <cell r="G239">
            <v>333075</v>
          </cell>
          <cell r="H239">
            <v>138662</v>
          </cell>
          <cell r="I239">
            <v>35937</v>
          </cell>
          <cell r="J239">
            <v>1656</v>
          </cell>
        </row>
        <row r="240">
          <cell r="A240" t="str">
            <v>CARNE SUÍNA INDUSTRIALIZADA</v>
          </cell>
          <cell r="B240" t="str">
            <v>(3º Nível) CARNE SUÍNA INDUSTRIALIZADA</v>
          </cell>
          <cell r="C240">
            <v>27460417</v>
          </cell>
          <cell r="D240">
            <v>11063635</v>
          </cell>
          <cell r="E240">
            <v>21720862</v>
          </cell>
          <cell r="F240">
            <v>10442355</v>
          </cell>
          <cell r="G240">
            <v>370198</v>
          </cell>
          <cell r="H240">
            <v>22461</v>
          </cell>
          <cell r="I240">
            <v>150164</v>
          </cell>
          <cell r="J240">
            <v>8697</v>
          </cell>
        </row>
        <row r="241">
          <cell r="A241" t="str">
            <v>CARNES DE CAPRINO in natura</v>
          </cell>
          <cell r="B241" t="str">
            <v>(3º Nível) CARNES DE CAPRINO in natura</v>
          </cell>
          <cell r="C241">
            <v>0</v>
          </cell>
          <cell r="D241">
            <v>0</v>
          </cell>
          <cell r="E241">
            <v>8909</v>
          </cell>
          <cell r="F241">
            <v>1133</v>
          </cell>
        </row>
        <row r="242">
          <cell r="A242" t="str">
            <v>CARNES DE CAVALO, ASININO E MUAR</v>
          </cell>
          <cell r="B242" t="str">
            <v>(3º Nível) CARNES DE CAVALO, ASININO E MUAR</v>
          </cell>
          <cell r="C242">
            <v>6631172</v>
          </cell>
          <cell r="D242">
            <v>2951455</v>
          </cell>
          <cell r="E242">
            <v>8413096</v>
          </cell>
          <cell r="F242">
            <v>3676216</v>
          </cell>
        </row>
        <row r="243">
          <cell r="A243" t="str">
            <v>CASEINAS E CASEINATOS</v>
          </cell>
          <cell r="B243" t="str">
            <v>(3º Nível) CASEINAS E CASEINATOS</v>
          </cell>
          <cell r="C243">
            <v>356757</v>
          </cell>
          <cell r="D243">
            <v>16575</v>
          </cell>
          <cell r="E243">
            <v>13436</v>
          </cell>
          <cell r="F243">
            <v>1027</v>
          </cell>
          <cell r="G243">
            <v>30340415</v>
          </cell>
          <cell r="H243">
            <v>4210461</v>
          </cell>
          <cell r="I243">
            <v>27064617</v>
          </cell>
          <cell r="J243">
            <v>3970723</v>
          </cell>
        </row>
        <row r="244">
          <cell r="A244" t="str">
            <v>CASTANHA DE CAJÚ</v>
          </cell>
          <cell r="B244" t="str">
            <v>(3º Nível) CASTANHA DE CAJÚ</v>
          </cell>
          <cell r="C244">
            <v>116468722</v>
          </cell>
          <cell r="D244">
            <v>11469460</v>
          </cell>
          <cell r="E244">
            <v>117211032</v>
          </cell>
          <cell r="F244">
            <v>14087046</v>
          </cell>
          <cell r="G244">
            <v>28717543</v>
          </cell>
          <cell r="H244">
            <v>13546312</v>
          </cell>
          <cell r="I244">
            <v>11434137</v>
          </cell>
          <cell r="J244">
            <v>6946220</v>
          </cell>
        </row>
        <row r="245">
          <cell r="A245" t="str">
            <v>CASTANHA DO PARÁ</v>
          </cell>
          <cell r="B245" t="str">
            <v>(3º Nível) CASTANHA DO PARÁ</v>
          </cell>
          <cell r="C245">
            <v>37486165</v>
          </cell>
          <cell r="D245">
            <v>11492782</v>
          </cell>
          <cell r="E245">
            <v>36899251</v>
          </cell>
          <cell r="F245">
            <v>9156334</v>
          </cell>
          <cell r="G245">
            <v>4535760</v>
          </cell>
          <cell r="H245">
            <v>323550</v>
          </cell>
          <cell r="I245">
            <v>115006</v>
          </cell>
          <cell r="J245">
            <v>22700</v>
          </cell>
        </row>
        <row r="246">
          <cell r="A246" t="str">
            <v>CASULOS DE BICHO-DA-SEDA E SEDA CRUA</v>
          </cell>
          <cell r="B246" t="str">
            <v>(3º Nível) CASULOS DE BICHO-DA-SEDA E SEDA CRUA</v>
          </cell>
          <cell r="G246">
            <v>2649704</v>
          </cell>
          <cell r="H246">
            <v>39144</v>
          </cell>
          <cell r="I246">
            <v>2221072</v>
          </cell>
          <cell r="J246">
            <v>33683</v>
          </cell>
        </row>
        <row r="247">
          <cell r="A247" t="str">
            <v>CAVALOS VIVOS</v>
          </cell>
          <cell r="B247" t="str">
            <v>(3º Nível) CAVALOS VIVOS</v>
          </cell>
          <cell r="C247">
            <v>7224225</v>
          </cell>
          <cell r="D247">
            <v>221260</v>
          </cell>
          <cell r="E247">
            <v>7459434</v>
          </cell>
          <cell r="F247">
            <v>226677</v>
          </cell>
          <cell r="G247">
            <v>4879321</v>
          </cell>
          <cell r="H247">
            <v>96204</v>
          </cell>
          <cell r="I247">
            <v>4537033</v>
          </cell>
          <cell r="J247">
            <v>65105</v>
          </cell>
        </row>
        <row r="248">
          <cell r="A248" t="str">
            <v>CEBOLAS</v>
          </cell>
          <cell r="B248" t="str">
            <v>(3º Nível) CEBOLAS</v>
          </cell>
          <cell r="C248">
            <v>2229640</v>
          </cell>
          <cell r="D248">
            <v>11621149</v>
          </cell>
          <cell r="E248">
            <v>3265168</v>
          </cell>
          <cell r="F248">
            <v>20151466</v>
          </cell>
          <cell r="G248">
            <v>34063005</v>
          </cell>
          <cell r="H248">
            <v>123486218</v>
          </cell>
          <cell r="I248">
            <v>31564075</v>
          </cell>
          <cell r="J248">
            <v>134014201</v>
          </cell>
        </row>
        <row r="249">
          <cell r="A249" t="str">
            <v>CEBOLAS SECAS</v>
          </cell>
          <cell r="B249" t="str">
            <v>(3º Nível) CEBOLAS SECAS</v>
          </cell>
          <cell r="C249">
            <v>53759</v>
          </cell>
          <cell r="D249">
            <v>228321</v>
          </cell>
          <cell r="E249">
            <v>260439</v>
          </cell>
          <cell r="F249">
            <v>1260745</v>
          </cell>
          <cell r="G249">
            <v>10898257</v>
          </cell>
          <cell r="H249">
            <v>6402013</v>
          </cell>
          <cell r="I249">
            <v>11014794</v>
          </cell>
          <cell r="J249">
            <v>7559175</v>
          </cell>
        </row>
        <row r="250">
          <cell r="A250" t="str">
            <v>CELULOSE</v>
          </cell>
          <cell r="B250" t="str">
            <v>(3º Nível) CELULOSE</v>
          </cell>
          <cell r="C250">
            <v>7463220263</v>
          </cell>
          <cell r="D250">
            <v>14647394910</v>
          </cell>
          <cell r="E250">
            <v>8584122960</v>
          </cell>
          <cell r="F250">
            <v>15531149769</v>
          </cell>
          <cell r="G250">
            <v>167651175</v>
          </cell>
          <cell r="H250">
            <v>214310856</v>
          </cell>
          <cell r="I250">
            <v>196457757</v>
          </cell>
          <cell r="J250">
            <v>278291006</v>
          </cell>
        </row>
        <row r="251">
          <cell r="A251" t="str">
            <v>CENOURAS E NABOS</v>
          </cell>
          <cell r="B251" t="str">
            <v>(3º Nível) CENOURAS E NABOS</v>
          </cell>
          <cell r="C251">
            <v>778341</v>
          </cell>
          <cell r="D251">
            <v>2943910</v>
          </cell>
          <cell r="E251">
            <v>219731</v>
          </cell>
          <cell r="F251">
            <v>358092</v>
          </cell>
          <cell r="G251">
            <v>776409</v>
          </cell>
          <cell r="H251">
            <v>405057</v>
          </cell>
          <cell r="I251">
            <v>812980</v>
          </cell>
          <cell r="J251">
            <v>409885</v>
          </cell>
        </row>
        <row r="252">
          <cell r="A252" t="str">
            <v>CENTEIO</v>
          </cell>
          <cell r="B252" t="str">
            <v>(3º Nível) CENTEIO</v>
          </cell>
          <cell r="C252">
            <v>0</v>
          </cell>
          <cell r="D252">
            <v>0</v>
          </cell>
          <cell r="E252">
            <v>12895</v>
          </cell>
          <cell r="F252">
            <v>26029</v>
          </cell>
        </row>
        <row r="253">
          <cell r="A253" t="str">
            <v>CERAS DE ABELHA</v>
          </cell>
          <cell r="B253" t="str">
            <v>(3º Nível) CERAS DE ABELHA</v>
          </cell>
          <cell r="C253">
            <v>5426345</v>
          </cell>
          <cell r="D253">
            <v>36111</v>
          </cell>
          <cell r="E253">
            <v>7838855</v>
          </cell>
          <cell r="F253">
            <v>38382</v>
          </cell>
          <cell r="G253">
            <v>839</v>
          </cell>
          <cell r="H253">
            <v>20</v>
          </cell>
          <cell r="I253">
            <v>7834</v>
          </cell>
          <cell r="J253">
            <v>800</v>
          </cell>
        </row>
        <row r="254">
          <cell r="A254" t="str">
            <v>CERDAS E PÊLOS DE ANIMAIS</v>
          </cell>
          <cell r="B254" t="str">
            <v>(3º Nível) CERDAS E PÊLOS DE ANIMAIS</v>
          </cell>
          <cell r="C254">
            <v>898634</v>
          </cell>
          <cell r="D254">
            <v>2255</v>
          </cell>
          <cell r="E254">
            <v>1332090</v>
          </cell>
          <cell r="F254">
            <v>254132</v>
          </cell>
          <cell r="G254">
            <v>4487756</v>
          </cell>
          <cell r="H254">
            <v>452890</v>
          </cell>
          <cell r="I254">
            <v>4337152</v>
          </cell>
          <cell r="J254">
            <v>447254</v>
          </cell>
        </row>
        <row r="255">
          <cell r="A255" t="str">
            <v>CEREJAS FRESCAS</v>
          </cell>
          <cell r="B255" t="str">
            <v>(3º Nível) CEREJAS FRESCAS</v>
          </cell>
          <cell r="C255">
            <v>0</v>
          </cell>
          <cell r="D255">
            <v>0</v>
          </cell>
          <cell r="E255">
            <v>328</v>
          </cell>
          <cell r="F255">
            <v>157</v>
          </cell>
          <cell r="G255">
            <v>13994045</v>
          </cell>
          <cell r="H255">
            <v>3505582</v>
          </cell>
          <cell r="I255">
            <v>12280849</v>
          </cell>
          <cell r="J255">
            <v>2713123</v>
          </cell>
        </row>
        <row r="256">
          <cell r="A256" t="str">
            <v>CEREJAS PREPARADAS OU CONSERVADAS</v>
          </cell>
          <cell r="B256" t="str">
            <v>(3º Nível) CEREJAS PREPARADAS OU CONSERVADAS</v>
          </cell>
          <cell r="C256">
            <v>87722</v>
          </cell>
          <cell r="D256">
            <v>17315</v>
          </cell>
          <cell r="E256">
            <v>79343</v>
          </cell>
          <cell r="F256">
            <v>12651</v>
          </cell>
          <cell r="G256">
            <v>9606951</v>
          </cell>
          <cell r="H256">
            <v>3689303</v>
          </cell>
          <cell r="I256">
            <v>9391089</v>
          </cell>
          <cell r="J256">
            <v>3602606</v>
          </cell>
        </row>
        <row r="257">
          <cell r="A257" t="str">
            <v>CERVEJA</v>
          </cell>
          <cell r="B257" t="str">
            <v>(3º Nível) CERVEJA</v>
          </cell>
          <cell r="C257">
            <v>84612916</v>
          </cell>
          <cell r="D257">
            <v>128437274</v>
          </cell>
          <cell r="E257">
            <v>80075222</v>
          </cell>
          <cell r="F257">
            <v>120719893</v>
          </cell>
          <cell r="G257">
            <v>32383914</v>
          </cell>
          <cell r="H257">
            <v>34996774</v>
          </cell>
          <cell r="I257">
            <v>63443658</v>
          </cell>
          <cell r="J257">
            <v>72911595</v>
          </cell>
        </row>
        <row r="258">
          <cell r="A258" t="str">
            <v>CEVADA</v>
          </cell>
          <cell r="B258" t="str">
            <v>(3º Nível) CEVADA</v>
          </cell>
          <cell r="C258">
            <v>16</v>
          </cell>
          <cell r="D258">
            <v>5</v>
          </cell>
          <cell r="E258">
            <v>1893</v>
          </cell>
          <cell r="F258">
            <v>549</v>
          </cell>
          <cell r="G258">
            <v>112883539</v>
          </cell>
          <cell r="H258">
            <v>469094133</v>
          </cell>
          <cell r="I258">
            <v>172814733</v>
          </cell>
          <cell r="J258">
            <v>665348263</v>
          </cell>
        </row>
        <row r="259">
          <cell r="A259" t="str">
            <v>CHÁ PRETO</v>
          </cell>
          <cell r="B259" t="str">
            <v>(3º Nível) CHÁ PRETO</v>
          </cell>
          <cell r="C259">
            <v>64586</v>
          </cell>
          <cell r="D259">
            <v>9540</v>
          </cell>
          <cell r="E259">
            <v>36238</v>
          </cell>
          <cell r="F259">
            <v>9354</v>
          </cell>
          <cell r="G259">
            <v>1466149</v>
          </cell>
          <cell r="H259">
            <v>531245</v>
          </cell>
          <cell r="I259">
            <v>1368041</v>
          </cell>
          <cell r="J259">
            <v>236391</v>
          </cell>
        </row>
        <row r="260">
          <cell r="A260" t="str">
            <v>CHÁ VERDE</v>
          </cell>
          <cell r="B260" t="str">
            <v>(3º Nível) CHÁ VERDE</v>
          </cell>
          <cell r="C260">
            <v>2546206</v>
          </cell>
          <cell r="D260">
            <v>296287</v>
          </cell>
          <cell r="E260">
            <v>1943210</v>
          </cell>
          <cell r="F260">
            <v>244053</v>
          </cell>
          <cell r="G260">
            <v>1660744</v>
          </cell>
          <cell r="H260">
            <v>402983</v>
          </cell>
          <cell r="I260">
            <v>1678287</v>
          </cell>
          <cell r="J260">
            <v>464011</v>
          </cell>
        </row>
        <row r="261">
          <cell r="A261" t="str">
            <v>CHARUTOS E CIGARRILHAS</v>
          </cell>
          <cell r="B261" t="str">
            <v>(3º Nível) CHARUTOS E CIGARRILHAS</v>
          </cell>
          <cell r="C261">
            <v>274431</v>
          </cell>
          <cell r="D261">
            <v>5451</v>
          </cell>
          <cell r="E261">
            <v>298607</v>
          </cell>
          <cell r="F261">
            <v>3002</v>
          </cell>
          <cell r="G261">
            <v>2362092</v>
          </cell>
          <cell r="H261">
            <v>59003</v>
          </cell>
          <cell r="I261">
            <v>2133580</v>
          </cell>
          <cell r="J261">
            <v>67340</v>
          </cell>
        </row>
        <row r="262">
          <cell r="A262" t="str">
            <v>CHICÓRIA</v>
          </cell>
          <cell r="B262" t="str">
            <v>(3º Nível) CHICÓRIA</v>
          </cell>
          <cell r="C262">
            <v>0</v>
          </cell>
          <cell r="D262">
            <v>0</v>
          </cell>
          <cell r="E262">
            <v>39042</v>
          </cell>
          <cell r="F262">
            <v>29852</v>
          </cell>
          <cell r="G262">
            <v>24147</v>
          </cell>
          <cell r="H262">
            <v>10670</v>
          </cell>
          <cell r="I262">
            <v>13621</v>
          </cell>
          <cell r="J262">
            <v>6400</v>
          </cell>
        </row>
        <row r="263">
          <cell r="A263" t="str">
            <v>CHOCOLATE E PREPARAÇÕES ALIM. CONT. CACAU</v>
          </cell>
          <cell r="B263" t="str">
            <v>(3º Nível) CHOCOLATE E PREPARAÇÕES ALIM. CONT. CACAU</v>
          </cell>
          <cell r="C263">
            <v>96672359</v>
          </cell>
          <cell r="D263">
            <v>25161260</v>
          </cell>
          <cell r="E263">
            <v>114497930</v>
          </cell>
          <cell r="F263">
            <v>29774989</v>
          </cell>
          <cell r="G263">
            <v>162382061</v>
          </cell>
          <cell r="H263">
            <v>249393164</v>
          </cell>
          <cell r="I263">
            <v>162838420</v>
          </cell>
          <cell r="J263">
            <v>84681966</v>
          </cell>
        </row>
        <row r="264">
          <cell r="A264" t="str">
            <v>CIGARROS</v>
          </cell>
          <cell r="B264" t="str">
            <v>(3º Nível) CIGARROS</v>
          </cell>
          <cell r="C264">
            <v>15054305</v>
          </cell>
          <cell r="D264">
            <v>1913277</v>
          </cell>
          <cell r="E264">
            <v>15961601</v>
          </cell>
          <cell r="F264">
            <v>1782533</v>
          </cell>
          <cell r="G264">
            <v>22496062</v>
          </cell>
          <cell r="H264">
            <v>1722342</v>
          </cell>
          <cell r="I264">
            <v>15134950</v>
          </cell>
          <cell r="J264">
            <v>1114278</v>
          </cell>
        </row>
        <row r="265">
          <cell r="A265" t="str">
            <v>CLEMENTINAS</v>
          </cell>
          <cell r="B265" t="str">
            <v>(3º Nível) CLEMENTINAS</v>
          </cell>
          <cell r="G265">
            <v>584243</v>
          </cell>
          <cell r="H265">
            <v>601455</v>
          </cell>
          <cell r="I265">
            <v>1096488</v>
          </cell>
          <cell r="J265">
            <v>1200751</v>
          </cell>
        </row>
        <row r="266">
          <cell r="A266" t="str">
            <v>COCOS (ENDOCARPO)</v>
          </cell>
          <cell r="B266" t="str">
            <v>(3º Nível) COCOS (ENDOCARPO)</v>
          </cell>
          <cell r="C266">
            <v>54189</v>
          </cell>
          <cell r="D266">
            <v>163000</v>
          </cell>
          <cell r="E266">
            <v>85464</v>
          </cell>
          <cell r="F266">
            <v>130882</v>
          </cell>
        </row>
        <row r="267">
          <cell r="A267" t="str">
            <v>COCOS FRESCOS OU SECOS</v>
          </cell>
          <cell r="B267" t="str">
            <v>(3º Nível) COCOS FRESCOS OU SECOS</v>
          </cell>
          <cell r="C267">
            <v>1032828</v>
          </cell>
          <cell r="D267">
            <v>1230949</v>
          </cell>
          <cell r="E267">
            <v>725668</v>
          </cell>
          <cell r="F267">
            <v>866858</v>
          </cell>
          <cell r="G267">
            <v>29628742</v>
          </cell>
          <cell r="H267">
            <v>16804536</v>
          </cell>
          <cell r="I267">
            <v>25051903</v>
          </cell>
          <cell r="J267">
            <v>15473998</v>
          </cell>
        </row>
        <row r="268">
          <cell r="A268" t="str">
            <v>COGUMELOS</v>
          </cell>
          <cell r="B268" t="str">
            <v>(3º Nível) COGUMELOS</v>
          </cell>
          <cell r="C268">
            <v>78164</v>
          </cell>
          <cell r="D268">
            <v>1359</v>
          </cell>
          <cell r="E268">
            <v>109340</v>
          </cell>
          <cell r="F268">
            <v>13887</v>
          </cell>
          <cell r="G268">
            <v>91250</v>
          </cell>
          <cell r="H268">
            <v>47</v>
          </cell>
          <cell r="I268">
            <v>133768</v>
          </cell>
          <cell r="J268">
            <v>121</v>
          </cell>
        </row>
        <row r="269">
          <cell r="A269" t="str">
            <v>COGUMELOS E TRUFAS PREPARADOS OU CONSERVADOS</v>
          </cell>
          <cell r="B269" t="str">
            <v>(3º Nível) COGUMELOS E TRUFAS PREPARADOS OU CONSERVADOS</v>
          </cell>
          <cell r="C269">
            <v>168379</v>
          </cell>
          <cell r="D269">
            <v>27043</v>
          </cell>
          <cell r="E269">
            <v>235004</v>
          </cell>
          <cell r="F269">
            <v>38145</v>
          </cell>
          <cell r="G269">
            <v>18386576</v>
          </cell>
          <cell r="H269">
            <v>11388172</v>
          </cell>
          <cell r="I269">
            <v>20607081</v>
          </cell>
          <cell r="J269">
            <v>12258735</v>
          </cell>
        </row>
        <row r="270">
          <cell r="A270" t="str">
            <v>COGUMELOS E TRUFAS SECOS</v>
          </cell>
          <cell r="B270" t="str">
            <v>(3º Nível) COGUMELOS E TRUFAS SECOS</v>
          </cell>
          <cell r="C270">
            <v>222674</v>
          </cell>
          <cell r="D270">
            <v>901</v>
          </cell>
          <cell r="E270">
            <v>264904</v>
          </cell>
          <cell r="F270">
            <v>1940</v>
          </cell>
          <cell r="G270">
            <v>2537321</v>
          </cell>
          <cell r="H270">
            <v>326954</v>
          </cell>
          <cell r="I270">
            <v>2087518</v>
          </cell>
          <cell r="J270">
            <v>278048</v>
          </cell>
        </row>
        <row r="271">
          <cell r="A271" t="str">
            <v>COLOFONIAS, ÁCIDOS RESÍNICOS E SEUS DERIVADOS</v>
          </cell>
          <cell r="B271" t="str">
            <v>(3º Nível) COLOFONIAS, ÁCIDOS RESÍNICOS E SEUS DERIVADOS</v>
          </cell>
          <cell r="C271">
            <v>115499376</v>
          </cell>
          <cell r="D271">
            <v>89975777</v>
          </cell>
          <cell r="E271">
            <v>105638688</v>
          </cell>
          <cell r="F271">
            <v>96675214</v>
          </cell>
          <cell r="G271">
            <v>9638073</v>
          </cell>
          <cell r="H271">
            <v>4013917</v>
          </cell>
          <cell r="I271">
            <v>9077461</v>
          </cell>
          <cell r="J271">
            <v>3504621</v>
          </cell>
        </row>
        <row r="272">
          <cell r="A272" t="str">
            <v>CONDIMENTOS E TEMPEROS</v>
          </cell>
          <cell r="B272" t="str">
            <v>(3º Nível) CONDIMENTOS E TEMPEROS</v>
          </cell>
          <cell r="C272">
            <v>9394364</v>
          </cell>
          <cell r="D272">
            <v>2776372</v>
          </cell>
          <cell r="E272">
            <v>8335589</v>
          </cell>
          <cell r="F272">
            <v>2685536</v>
          </cell>
          <cell r="G272">
            <v>17379550</v>
          </cell>
          <cell r="H272">
            <v>3731517</v>
          </cell>
          <cell r="I272">
            <v>14995025</v>
          </cell>
          <cell r="J272">
            <v>3418879</v>
          </cell>
        </row>
        <row r="273">
          <cell r="A273" t="str">
            <v>CONES DE LÚPULO</v>
          </cell>
          <cell r="B273" t="str">
            <v>(3º Nível) CONES DE LÚPULO</v>
          </cell>
          <cell r="C273">
            <v>0</v>
          </cell>
          <cell r="D273">
            <v>0</v>
          </cell>
          <cell r="E273">
            <v>20</v>
          </cell>
          <cell r="F273">
            <v>1</v>
          </cell>
          <cell r="G273">
            <v>24277</v>
          </cell>
          <cell r="H273">
            <v>2634</v>
          </cell>
          <cell r="I273">
            <v>23153</v>
          </cell>
          <cell r="J273">
            <v>2822</v>
          </cell>
        </row>
        <row r="274">
          <cell r="A274" t="str">
            <v>CONES DE LÚPULO E LUPULINA</v>
          </cell>
          <cell r="B274" t="str">
            <v>(3º Nível) CONES DE LÚPULO E LUPULINA</v>
          </cell>
          <cell r="C274">
            <v>44676</v>
          </cell>
          <cell r="D274">
            <v>1397</v>
          </cell>
          <cell r="E274">
            <v>58595</v>
          </cell>
          <cell r="F274">
            <v>1721</v>
          </cell>
          <cell r="G274">
            <v>26048449</v>
          </cell>
          <cell r="H274">
            <v>2042247</v>
          </cell>
          <cell r="I274">
            <v>32882052</v>
          </cell>
          <cell r="J274">
            <v>2384755</v>
          </cell>
        </row>
        <row r="275">
          <cell r="A275" t="str">
            <v>CORDÉIS E DEMAIS PRODUTOS DO SISAL OU OUTRAS FIBRAS 'AGAVE'</v>
          </cell>
          <cell r="B275" t="str">
            <v>(3º Nível) CORDÉIS E DEMAIS PRODUTOS DO SISAL OU OUTRAS FIBRAS 'AGAVE'</v>
          </cell>
          <cell r="C275">
            <v>39397829</v>
          </cell>
          <cell r="D275">
            <v>18170287</v>
          </cell>
          <cell r="E275">
            <v>32318228</v>
          </cell>
          <cell r="F275">
            <v>17263468</v>
          </cell>
          <cell r="G275">
            <v>60886</v>
          </cell>
          <cell r="H275">
            <v>11747</v>
          </cell>
          <cell r="I275">
            <v>45759</v>
          </cell>
          <cell r="J275">
            <v>8157</v>
          </cell>
        </row>
        <row r="276">
          <cell r="A276" t="str">
            <v>CORTIÇA</v>
          </cell>
          <cell r="B276" t="str">
            <v>(3º Nível) CORTIÇA</v>
          </cell>
          <cell r="C276">
            <v>291605</v>
          </cell>
          <cell r="D276">
            <v>26048</v>
          </cell>
          <cell r="E276">
            <v>319762</v>
          </cell>
          <cell r="F276">
            <v>20080</v>
          </cell>
          <cell r="G276">
            <v>7496805</v>
          </cell>
          <cell r="H276">
            <v>1301814</v>
          </cell>
          <cell r="I276">
            <v>8000004</v>
          </cell>
          <cell r="J276">
            <v>1483727</v>
          </cell>
        </row>
        <row r="277">
          <cell r="A277" t="str">
            <v>COUROS/PELES ACAMURÇADOS</v>
          </cell>
          <cell r="B277" t="str">
            <v>(3º Nível) COUROS/PELES ACAMURÇADOS</v>
          </cell>
          <cell r="C277">
            <v>4359415</v>
          </cell>
          <cell r="D277">
            <v>310583</v>
          </cell>
          <cell r="E277">
            <v>3200414</v>
          </cell>
          <cell r="F277">
            <v>257788</v>
          </cell>
          <cell r="G277">
            <v>1100602</v>
          </cell>
          <cell r="H277">
            <v>26200</v>
          </cell>
          <cell r="I277">
            <v>1280880</v>
          </cell>
          <cell r="J277">
            <v>42243</v>
          </cell>
        </row>
        <row r="278">
          <cell r="A278" t="str">
            <v>COUROS/PELES DE BOVINOS OU EQUÍDEOS, EM BRUTO</v>
          </cell>
          <cell r="B278" t="str">
            <v>(3º Nível) COUROS/PELES DE BOVINOS OU EQUÍDEOS, EM BRUTO</v>
          </cell>
          <cell r="C278">
            <v>2949503</v>
          </cell>
          <cell r="D278">
            <v>4167365</v>
          </cell>
          <cell r="E278">
            <v>3186069</v>
          </cell>
          <cell r="F278">
            <v>4980210</v>
          </cell>
          <cell r="G278">
            <v>10909500</v>
          </cell>
          <cell r="H278">
            <v>7612995</v>
          </cell>
          <cell r="I278">
            <v>16588827</v>
          </cell>
          <cell r="J278">
            <v>15037138</v>
          </cell>
        </row>
        <row r="279">
          <cell r="A279" t="str">
            <v>COUROS/PELES DE BOVINOS, CRUST</v>
          </cell>
          <cell r="B279" t="str">
            <v>(3º Nível) COUROS/PELES DE BOVINOS, CRUST</v>
          </cell>
          <cell r="C279">
            <v>144819625</v>
          </cell>
          <cell r="D279">
            <v>22415349</v>
          </cell>
          <cell r="E279">
            <v>110477337</v>
          </cell>
          <cell r="F279">
            <v>14939862</v>
          </cell>
          <cell r="G279">
            <v>621414</v>
          </cell>
          <cell r="H279">
            <v>63457</v>
          </cell>
          <cell r="I279">
            <v>2176558</v>
          </cell>
          <cell r="J279">
            <v>205507</v>
          </cell>
        </row>
        <row r="280">
          <cell r="A280" t="str">
            <v>COUROS/PELES DE BOVINOS, CURTIDO, WET BLUE</v>
          </cell>
          <cell r="B280" t="str">
            <v>(3º Nível) COUROS/PELES DE BOVINOS, CURTIDO, WET BLUE</v>
          </cell>
          <cell r="C280">
            <v>2761328</v>
          </cell>
          <cell r="D280">
            <v>2061355</v>
          </cell>
          <cell r="E280">
            <v>1946597</v>
          </cell>
          <cell r="F280">
            <v>1514296</v>
          </cell>
          <cell r="G280">
            <v>1057280</v>
          </cell>
          <cell r="H280">
            <v>269002</v>
          </cell>
          <cell r="I280">
            <v>0</v>
          </cell>
          <cell r="J280">
            <v>0</v>
          </cell>
        </row>
        <row r="281">
          <cell r="A281" t="str">
            <v>COUROS/PELES DE BOVINOS, PREPARADOS</v>
          </cell>
          <cell r="B281" t="str">
            <v>(3º Nível) COUROS/PELES DE BOVINOS, PREPARADOS</v>
          </cell>
          <cell r="C281">
            <v>952325245</v>
          </cell>
          <cell r="D281">
            <v>58710079</v>
          </cell>
          <cell r="E281">
            <v>787491919</v>
          </cell>
          <cell r="F281">
            <v>60185426</v>
          </cell>
          <cell r="G281">
            <v>6172893</v>
          </cell>
          <cell r="H281">
            <v>731288</v>
          </cell>
          <cell r="I281">
            <v>3569608</v>
          </cell>
          <cell r="J281">
            <v>381206</v>
          </cell>
        </row>
        <row r="282">
          <cell r="A282" t="str">
            <v>COUROS/PELES DE CAPRINOS, CRUST</v>
          </cell>
          <cell r="B282" t="str">
            <v>(3º Nível) COUROS/PELES DE CAPRINOS, CRUST</v>
          </cell>
          <cell r="C282">
            <v>39594</v>
          </cell>
          <cell r="D282">
            <v>1819</v>
          </cell>
          <cell r="E282">
            <v>6267</v>
          </cell>
          <cell r="F282">
            <v>364</v>
          </cell>
          <cell r="G282">
            <v>908117</v>
          </cell>
          <cell r="H282">
            <v>28709</v>
          </cell>
          <cell r="I282">
            <v>2668</v>
          </cell>
          <cell r="J282">
            <v>111</v>
          </cell>
        </row>
        <row r="283">
          <cell r="A283" t="str">
            <v>COUROS/PELES DE CAPRINOS, CURTIDOS, WET BLUE</v>
          </cell>
          <cell r="B283" t="str">
            <v>(3º Nível) COUROS/PELES DE CAPRINOS, CURTIDOS, WET BLUE</v>
          </cell>
          <cell r="C283">
            <v>1636362</v>
          </cell>
          <cell r="D283">
            <v>214346</v>
          </cell>
          <cell r="E283">
            <v>1763799</v>
          </cell>
          <cell r="F283">
            <v>295319</v>
          </cell>
          <cell r="G283">
            <v>251924</v>
          </cell>
          <cell r="H283">
            <v>86127</v>
          </cell>
          <cell r="I283">
            <v>91715</v>
          </cell>
          <cell r="J283">
            <v>22073</v>
          </cell>
        </row>
        <row r="284">
          <cell r="A284" t="str">
            <v>COUROS/PELES DE CAPRINOS, PREPARADOS</v>
          </cell>
          <cell r="B284" t="str">
            <v>(3º Nível) COUROS/PELES DE CAPRINOS, PREPARADOS</v>
          </cell>
          <cell r="C284">
            <v>817386</v>
          </cell>
          <cell r="D284">
            <v>18043</v>
          </cell>
          <cell r="E284">
            <v>101964</v>
          </cell>
          <cell r="F284">
            <v>4302</v>
          </cell>
          <cell r="G284">
            <v>713173</v>
          </cell>
          <cell r="H284">
            <v>16604</v>
          </cell>
          <cell r="I284">
            <v>614965</v>
          </cell>
          <cell r="J284">
            <v>15870</v>
          </cell>
        </row>
        <row r="285">
          <cell r="A285" t="str">
            <v>COUROS/PELES DE EQUÍDEOS, CRUST</v>
          </cell>
          <cell r="B285" t="str">
            <v>(3º Nível) COUROS/PELES DE EQUÍDEOS, CRUST</v>
          </cell>
          <cell r="C285">
            <v>0</v>
          </cell>
          <cell r="D285">
            <v>0</v>
          </cell>
          <cell r="E285">
            <v>24012</v>
          </cell>
          <cell r="F285">
            <v>3245</v>
          </cell>
        </row>
        <row r="286">
          <cell r="A286" t="str">
            <v>COUROS/PELES DE EQUÍDEOS, CURTIDO</v>
          </cell>
          <cell r="B286" t="str">
            <v>(3º Nível) COUROS/PELES DE EQUÍDEOS, CURTIDO</v>
          </cell>
          <cell r="C286">
            <v>0</v>
          </cell>
          <cell r="D286">
            <v>0</v>
          </cell>
          <cell r="E286">
            <v>18601</v>
          </cell>
          <cell r="F286">
            <v>20458</v>
          </cell>
        </row>
        <row r="287">
          <cell r="A287" t="str">
            <v>COUROS/PELES DE EQUÍDEOS, PREPARADOS</v>
          </cell>
          <cell r="B287" t="str">
            <v>(3º Nível) COUROS/PELES DE EQUÍDEOS, PREPARADOS</v>
          </cell>
          <cell r="C287">
            <v>3839</v>
          </cell>
          <cell r="D287">
            <v>372</v>
          </cell>
          <cell r="E287">
            <v>26602</v>
          </cell>
          <cell r="F287">
            <v>3617</v>
          </cell>
          <cell r="G287">
            <v>66918</v>
          </cell>
          <cell r="H287">
            <v>1699</v>
          </cell>
          <cell r="I287">
            <v>120310</v>
          </cell>
          <cell r="J287">
            <v>1873</v>
          </cell>
        </row>
        <row r="288">
          <cell r="A288" t="str">
            <v>COUROS/PELES DE OUTROS ANIMAIS, CRUST</v>
          </cell>
          <cell r="B288" t="str">
            <v>(3º Nível) COUROS/PELES DE OUTROS ANIMAIS, CRUST</v>
          </cell>
          <cell r="C288">
            <v>75545</v>
          </cell>
          <cell r="D288">
            <v>707</v>
          </cell>
          <cell r="E288">
            <v>0</v>
          </cell>
          <cell r="F288">
            <v>0</v>
          </cell>
        </row>
        <row r="289">
          <cell r="A289" t="str">
            <v>COUROS/PELES DE OUTROS ANIMAIS, EM BRUTO</v>
          </cell>
          <cell r="B289" t="str">
            <v>(3º Nível) COUROS/PELES DE OUTROS ANIMAIS, EM BRUTO</v>
          </cell>
          <cell r="C289">
            <v>0</v>
          </cell>
          <cell r="D289">
            <v>0</v>
          </cell>
          <cell r="E289">
            <v>50</v>
          </cell>
          <cell r="F289">
            <v>50</v>
          </cell>
          <cell r="G289">
            <v>5845</v>
          </cell>
          <cell r="H289">
            <v>245</v>
          </cell>
          <cell r="I289">
            <v>13</v>
          </cell>
          <cell r="J289">
            <v>5</v>
          </cell>
        </row>
        <row r="290">
          <cell r="A290" t="str">
            <v>COUROS/PELES DE OUTROS ANIMAIS, PREPARADOS</v>
          </cell>
          <cell r="B290" t="str">
            <v>(3º Nível) COUROS/PELES DE OUTROS ANIMAIS, PREPARADOS</v>
          </cell>
          <cell r="C290">
            <v>2615152</v>
          </cell>
          <cell r="D290">
            <v>11990</v>
          </cell>
          <cell r="E290">
            <v>3576019</v>
          </cell>
          <cell r="F290">
            <v>17602</v>
          </cell>
          <cell r="G290">
            <v>83749</v>
          </cell>
          <cell r="H290">
            <v>1052</v>
          </cell>
          <cell r="I290">
            <v>393611</v>
          </cell>
          <cell r="J290">
            <v>1421</v>
          </cell>
        </row>
        <row r="291">
          <cell r="A291" t="str">
            <v>COUROS/PELES DE OVINOS, CRUST</v>
          </cell>
          <cell r="B291" t="str">
            <v>(3º Nível) COUROS/PELES DE OVINOS, CRUST</v>
          </cell>
          <cell r="C291">
            <v>458376</v>
          </cell>
          <cell r="D291">
            <v>16808</v>
          </cell>
          <cell r="E291">
            <v>1552992</v>
          </cell>
          <cell r="F291">
            <v>45838</v>
          </cell>
          <cell r="G291">
            <v>446933</v>
          </cell>
          <cell r="H291">
            <v>20643</v>
          </cell>
          <cell r="I291">
            <v>991559</v>
          </cell>
          <cell r="J291">
            <v>60690</v>
          </cell>
        </row>
        <row r="292">
          <cell r="A292" t="str">
            <v>COUROS/PELES DE OVINOS, CURTIDO, WET BLUE</v>
          </cell>
          <cell r="B292" t="str">
            <v>(3º Nível) COUROS/PELES DE OVINOS, CURTIDO, WET BLUE</v>
          </cell>
          <cell r="C292">
            <v>736353</v>
          </cell>
          <cell r="D292">
            <v>57259</v>
          </cell>
          <cell r="E292">
            <v>309769</v>
          </cell>
          <cell r="F292">
            <v>26594</v>
          </cell>
          <cell r="G292">
            <v>592050</v>
          </cell>
          <cell r="H292">
            <v>106405</v>
          </cell>
          <cell r="I292">
            <v>1984865</v>
          </cell>
          <cell r="J292">
            <v>294777</v>
          </cell>
        </row>
        <row r="293">
          <cell r="A293" t="str">
            <v>COUROS/PELES DE OVINOS, EM BRUTO</v>
          </cell>
          <cell r="B293" t="str">
            <v>(3º Nível) COUROS/PELES DE OVINOS, EM BRUTO</v>
          </cell>
          <cell r="G293">
            <v>509599</v>
          </cell>
          <cell r="H293">
            <v>328021</v>
          </cell>
          <cell r="I293">
            <v>575654</v>
          </cell>
          <cell r="J293">
            <v>403102</v>
          </cell>
        </row>
        <row r="294">
          <cell r="A294" t="str">
            <v>COUROS/PELES DE OVINOS, PREPARADOS</v>
          </cell>
          <cell r="B294" t="str">
            <v>(3º Nível) COUROS/PELES DE OVINOS, PREPARADOS</v>
          </cell>
          <cell r="C294">
            <v>930520</v>
          </cell>
          <cell r="D294">
            <v>19767</v>
          </cell>
          <cell r="E294">
            <v>806939</v>
          </cell>
          <cell r="F294">
            <v>15505</v>
          </cell>
          <cell r="G294">
            <v>168861</v>
          </cell>
          <cell r="H294">
            <v>3557</v>
          </cell>
          <cell r="I294">
            <v>112354</v>
          </cell>
          <cell r="J294">
            <v>4133</v>
          </cell>
        </row>
        <row r="295">
          <cell r="A295" t="str">
            <v>COUROS/PELES DE RÉPTEIS, CURTIDOS OU CRUST</v>
          </cell>
          <cell r="B295" t="str">
            <v>(3º Nível) COUROS/PELES DE RÉPTEIS, CURTIDOS OU CRUST</v>
          </cell>
          <cell r="C295">
            <v>0</v>
          </cell>
          <cell r="D295">
            <v>0</v>
          </cell>
          <cell r="E295">
            <v>6600</v>
          </cell>
          <cell r="F295">
            <v>28</v>
          </cell>
          <cell r="G295">
            <v>193683</v>
          </cell>
          <cell r="H295">
            <v>760</v>
          </cell>
          <cell r="I295">
            <v>562162</v>
          </cell>
          <cell r="J295">
            <v>2027</v>
          </cell>
        </row>
        <row r="296">
          <cell r="A296" t="str">
            <v>COUROS/PELES DE RÉPTEIS, EM BRUTO</v>
          </cell>
          <cell r="B296" t="str">
            <v>(3º Nível) COUROS/PELES DE RÉPTEIS, EM BRUTO</v>
          </cell>
          <cell r="C296">
            <v>231183</v>
          </cell>
          <cell r="D296">
            <v>12138</v>
          </cell>
          <cell r="E296">
            <v>38701</v>
          </cell>
          <cell r="F296">
            <v>1439</v>
          </cell>
          <cell r="G296">
            <v>138931</v>
          </cell>
          <cell r="H296">
            <v>883</v>
          </cell>
          <cell r="I296">
            <v>108395</v>
          </cell>
          <cell r="J296">
            <v>752</v>
          </cell>
        </row>
        <row r="297">
          <cell r="A297" t="str">
            <v>COUROS/PELES DE RÉPTEIS, PREPARADOS</v>
          </cell>
          <cell r="B297" t="str">
            <v>(3º Nível) COUROS/PELES DE RÉPTEIS, PREPARADOS</v>
          </cell>
          <cell r="C297">
            <v>0</v>
          </cell>
          <cell r="D297">
            <v>0</v>
          </cell>
          <cell r="E297">
            <v>40000</v>
          </cell>
          <cell r="F297">
            <v>110</v>
          </cell>
          <cell r="G297">
            <v>2983</v>
          </cell>
          <cell r="H297">
            <v>1</v>
          </cell>
          <cell r="I297">
            <v>3089</v>
          </cell>
          <cell r="J297">
            <v>1</v>
          </cell>
        </row>
        <row r="298">
          <cell r="A298" t="str">
            <v>COUROS/PELES DE SUÍNOS, CRUST</v>
          </cell>
          <cell r="B298" t="str">
            <v>(3º Nível) COUROS/PELES DE SUÍNOS, CRUST</v>
          </cell>
          <cell r="C298">
            <v>8596</v>
          </cell>
          <cell r="D298">
            <v>391</v>
          </cell>
          <cell r="E298">
            <v>7895</v>
          </cell>
          <cell r="F298">
            <v>288</v>
          </cell>
        </row>
        <row r="299">
          <cell r="A299" t="str">
            <v>COUROS/PELES DE SUÍNOS, CURTIDOS, WET BLUE</v>
          </cell>
          <cell r="B299" t="str">
            <v>(3º Nível) COUROS/PELES DE SUÍNOS, CURTIDOS, WET BLUE</v>
          </cell>
          <cell r="G299">
            <v>0</v>
          </cell>
          <cell r="H299">
            <v>0</v>
          </cell>
          <cell r="I299">
            <v>17315</v>
          </cell>
          <cell r="J299">
            <v>4096</v>
          </cell>
        </row>
        <row r="300">
          <cell r="A300" t="str">
            <v>COUROS/PELES DE SUÍNOS, EM BRUTO</v>
          </cell>
          <cell r="B300" t="str">
            <v>(3º Nível) COUROS/PELES DE SUÍNOS, EM BRUTO</v>
          </cell>
          <cell r="C300">
            <v>46022</v>
          </cell>
          <cell r="D300">
            <v>58242</v>
          </cell>
          <cell r="E300">
            <v>20</v>
          </cell>
          <cell r="F300">
            <v>1</v>
          </cell>
        </row>
        <row r="301">
          <cell r="A301" t="str">
            <v>COUROS/PELES DE SUÍNOS, PREPARADOS</v>
          </cell>
          <cell r="B301" t="str">
            <v>(3º Nível) COUROS/PELES DE SUÍNOS, PREPARADOS</v>
          </cell>
          <cell r="C301">
            <v>20282</v>
          </cell>
          <cell r="D301">
            <v>1121</v>
          </cell>
          <cell r="E301">
            <v>2163</v>
          </cell>
          <cell r="F301">
            <v>119</v>
          </cell>
          <cell r="G301">
            <v>674922</v>
          </cell>
          <cell r="H301">
            <v>62880</v>
          </cell>
          <cell r="I301">
            <v>433973</v>
          </cell>
          <cell r="J301">
            <v>45025</v>
          </cell>
        </row>
        <row r="302">
          <cell r="A302" t="str">
            <v>COUROS/PELES ENVERNIZADOS OU REVESTIDOS</v>
          </cell>
          <cell r="B302" t="str">
            <v>(3º Nível) COUROS/PELES ENVERNIZADOS OU REVESTIDOS</v>
          </cell>
          <cell r="C302">
            <v>2443080</v>
          </cell>
          <cell r="D302">
            <v>84467</v>
          </cell>
          <cell r="E302">
            <v>2691380</v>
          </cell>
          <cell r="F302">
            <v>108699</v>
          </cell>
          <cell r="G302">
            <v>1390385</v>
          </cell>
          <cell r="H302">
            <v>72924</v>
          </cell>
          <cell r="I302">
            <v>551244</v>
          </cell>
          <cell r="J302">
            <v>29676</v>
          </cell>
        </row>
        <row r="303">
          <cell r="A303" t="str">
            <v>COUROS/PELES METALIZADOS</v>
          </cell>
          <cell r="B303" t="str">
            <v>(3º Nível) COUROS/PELES METALIZADOS</v>
          </cell>
          <cell r="C303">
            <v>2567539</v>
          </cell>
          <cell r="D303">
            <v>81023</v>
          </cell>
          <cell r="E303">
            <v>1002390</v>
          </cell>
          <cell r="F303">
            <v>31832</v>
          </cell>
          <cell r="G303">
            <v>150170</v>
          </cell>
          <cell r="H303">
            <v>2291</v>
          </cell>
          <cell r="I303">
            <v>60753</v>
          </cell>
          <cell r="J303">
            <v>1132</v>
          </cell>
        </row>
        <row r="304">
          <cell r="A304" t="str">
            <v>COUROS/PELES RECONSTITUÍDOS</v>
          </cell>
          <cell r="B304" t="str">
            <v>(3º Nível) COUROS/PELES RECONSTITUÍDOS</v>
          </cell>
          <cell r="C304">
            <v>54271</v>
          </cell>
          <cell r="D304">
            <v>10675</v>
          </cell>
          <cell r="E304">
            <v>280247</v>
          </cell>
          <cell r="F304">
            <v>58013</v>
          </cell>
          <cell r="G304">
            <v>734978</v>
          </cell>
          <cell r="H304">
            <v>190862</v>
          </cell>
          <cell r="I304">
            <v>658912</v>
          </cell>
          <cell r="J304">
            <v>176840</v>
          </cell>
        </row>
        <row r="305">
          <cell r="A305" t="str">
            <v>CRAVO-DA-ÍNDIA</v>
          </cell>
          <cell r="B305" t="str">
            <v>(3º Nível) CRAVO-DA-ÍNDIA</v>
          </cell>
          <cell r="C305">
            <v>21165948</v>
          </cell>
          <cell r="D305">
            <v>3238511</v>
          </cell>
          <cell r="E305">
            <v>13006547</v>
          </cell>
          <cell r="F305">
            <v>1978687</v>
          </cell>
          <cell r="G305">
            <v>504605</v>
          </cell>
          <cell r="H305">
            <v>47124</v>
          </cell>
          <cell r="I305">
            <v>530035</v>
          </cell>
          <cell r="J305">
            <v>53743</v>
          </cell>
        </row>
        <row r="306">
          <cell r="A306" t="str">
            <v>CREME DE LEITE</v>
          </cell>
          <cell r="B306" t="str">
            <v>(3º Nível) CREME DE LEITE</v>
          </cell>
          <cell r="C306">
            <v>15722819</v>
          </cell>
          <cell r="D306">
            <v>6791834</v>
          </cell>
          <cell r="E306">
            <v>13806836</v>
          </cell>
          <cell r="F306">
            <v>6187532</v>
          </cell>
        </row>
        <row r="307">
          <cell r="A307" t="str">
            <v>DAMASCOS FRESCOS</v>
          </cell>
          <cell r="B307" t="str">
            <v>(3º Nível) DAMASCOS FRESCOS</v>
          </cell>
          <cell r="C307">
            <v>0</v>
          </cell>
          <cell r="D307">
            <v>0</v>
          </cell>
          <cell r="E307">
            <v>309</v>
          </cell>
          <cell r="F307">
            <v>111</v>
          </cell>
          <cell r="G307">
            <v>366292</v>
          </cell>
          <cell r="H307">
            <v>132746</v>
          </cell>
          <cell r="I307">
            <v>248099</v>
          </cell>
          <cell r="J307">
            <v>109715</v>
          </cell>
        </row>
        <row r="308">
          <cell r="A308" t="str">
            <v>DAMASCOS PREPARADOS OU CONSERVADOS</v>
          </cell>
          <cell r="B308" t="str">
            <v>(3º Nível) DAMASCOS PREPARADOS OU CONSERVADOS</v>
          </cell>
          <cell r="G308">
            <v>222999</v>
          </cell>
          <cell r="H308">
            <v>137262</v>
          </cell>
          <cell r="I308">
            <v>241759</v>
          </cell>
          <cell r="J308">
            <v>158527</v>
          </cell>
        </row>
        <row r="309">
          <cell r="A309" t="str">
            <v>DAMASCOS SECOS</v>
          </cell>
          <cell r="B309" t="str">
            <v>(3º Nível) DAMASCOS SECOS</v>
          </cell>
          <cell r="C309">
            <v>60</v>
          </cell>
          <cell r="D309">
            <v>7</v>
          </cell>
          <cell r="E309">
            <v>93062</v>
          </cell>
          <cell r="F309">
            <v>40165</v>
          </cell>
          <cell r="G309">
            <v>13973831</v>
          </cell>
          <cell r="H309">
            <v>4764742</v>
          </cell>
          <cell r="I309">
            <v>12643698</v>
          </cell>
          <cell r="J309">
            <v>4250000</v>
          </cell>
        </row>
        <row r="310">
          <cell r="A310" t="str">
            <v>DEMAIS  PRODUTOS LÁCTEOS</v>
          </cell>
          <cell r="B310" t="str">
            <v>(3º Nível) DEMAIS  PRODUTOS LÁCTEOS</v>
          </cell>
          <cell r="C310">
            <v>2399839</v>
          </cell>
          <cell r="D310">
            <v>880008</v>
          </cell>
          <cell r="E310">
            <v>394986</v>
          </cell>
          <cell r="F310">
            <v>341806</v>
          </cell>
          <cell r="G310">
            <v>8127516</v>
          </cell>
          <cell r="H310">
            <v>1785580</v>
          </cell>
          <cell r="I310">
            <v>17845903</v>
          </cell>
          <cell r="J310">
            <v>4487715</v>
          </cell>
        </row>
        <row r="311">
          <cell r="A311" t="str">
            <v>DEMAIS AÇÚCARES</v>
          </cell>
          <cell r="B311" t="str">
            <v>(3º Nível) DEMAIS AÇÚCARES</v>
          </cell>
          <cell r="C311">
            <v>17902615</v>
          </cell>
          <cell r="D311">
            <v>43722200</v>
          </cell>
          <cell r="E311">
            <v>11687728</v>
          </cell>
          <cell r="F311">
            <v>20152388</v>
          </cell>
          <cell r="G311">
            <v>42265849</v>
          </cell>
          <cell r="H311">
            <v>33154412</v>
          </cell>
          <cell r="I311">
            <v>43723245</v>
          </cell>
          <cell r="J311">
            <v>35510058</v>
          </cell>
        </row>
        <row r="312">
          <cell r="A312" t="str">
            <v>DEMAIS ÁLCOOIS</v>
          </cell>
          <cell r="B312" t="str">
            <v>(3º Nível) DEMAIS ÁLCOOIS</v>
          </cell>
          <cell r="C312">
            <v>8544695</v>
          </cell>
          <cell r="D312">
            <v>3506731</v>
          </cell>
          <cell r="E312">
            <v>7989805</v>
          </cell>
          <cell r="F312">
            <v>3345077</v>
          </cell>
          <cell r="G312">
            <v>10573058</v>
          </cell>
          <cell r="H312">
            <v>7998987</v>
          </cell>
          <cell r="I312">
            <v>11226135</v>
          </cell>
          <cell r="J312">
            <v>8527590</v>
          </cell>
        </row>
        <row r="313">
          <cell r="A313" t="str">
            <v>DEMAIS CARNES E MIUDEZAS</v>
          </cell>
          <cell r="B313" t="str">
            <v>(3º Nível) DEMAIS CARNES E MIUDEZAS</v>
          </cell>
          <cell r="C313">
            <v>274829180</v>
          </cell>
          <cell r="D313">
            <v>110479611</v>
          </cell>
          <cell r="E313">
            <v>281244251</v>
          </cell>
          <cell r="F313">
            <v>108662075</v>
          </cell>
          <cell r="G313">
            <v>65251</v>
          </cell>
          <cell r="H313">
            <v>59897</v>
          </cell>
          <cell r="I313">
            <v>191130</v>
          </cell>
          <cell r="J313">
            <v>25337</v>
          </cell>
        </row>
        <row r="314">
          <cell r="A314" t="str">
            <v>DEMAIS CEREAIS</v>
          </cell>
          <cell r="B314" t="str">
            <v>(3º Nível) DEMAIS CEREAIS</v>
          </cell>
          <cell r="C314">
            <v>17843</v>
          </cell>
          <cell r="D314">
            <v>5125</v>
          </cell>
          <cell r="E314">
            <v>35780</v>
          </cell>
          <cell r="F314">
            <v>21201</v>
          </cell>
          <cell r="G314">
            <v>3254513</v>
          </cell>
          <cell r="H314">
            <v>1541215</v>
          </cell>
          <cell r="I314">
            <v>5192268</v>
          </cell>
          <cell r="J314">
            <v>2104614</v>
          </cell>
        </row>
        <row r="315">
          <cell r="A315" t="str">
            <v>DEMAIS CRUSTÁCEOS E MOLUSCOS</v>
          </cell>
          <cell r="B315" t="str">
            <v>(3º Nível) DEMAIS CRUSTÁCEOS E MOLUSCOS</v>
          </cell>
          <cell r="C315">
            <v>645289</v>
          </cell>
          <cell r="D315">
            <v>19222</v>
          </cell>
          <cell r="E315">
            <v>263247</v>
          </cell>
          <cell r="F315">
            <v>31538</v>
          </cell>
          <cell r="G315">
            <v>32588276</v>
          </cell>
          <cell r="H315">
            <v>8343878</v>
          </cell>
          <cell r="I315">
            <v>26173428</v>
          </cell>
          <cell r="J315">
            <v>6427970</v>
          </cell>
        </row>
        <row r="316">
          <cell r="A316" t="str">
            <v>DEMAIS ESPECIARIAS</v>
          </cell>
          <cell r="B316" t="str">
            <v>(3º Nível) DEMAIS ESPECIARIAS</v>
          </cell>
          <cell r="C316">
            <v>6650316</v>
          </cell>
          <cell r="D316">
            <v>624473</v>
          </cell>
          <cell r="E316">
            <v>6714353</v>
          </cell>
          <cell r="F316">
            <v>1200148</v>
          </cell>
          <cell r="G316">
            <v>8548704</v>
          </cell>
          <cell r="H316">
            <v>3972825</v>
          </cell>
          <cell r="I316">
            <v>6970418</v>
          </cell>
          <cell r="J316">
            <v>3943109</v>
          </cell>
        </row>
        <row r="317">
          <cell r="A317" t="str">
            <v>DEMAIS FIBRAS E PRODUTOS TÊXTEIS</v>
          </cell>
          <cell r="B317" t="str">
            <v>(3º Nível) DEMAIS FIBRAS E PRODUTOS TÊXTEIS</v>
          </cell>
          <cell r="C317">
            <v>43170996</v>
          </cell>
          <cell r="D317">
            <v>26485756</v>
          </cell>
          <cell r="E317">
            <v>59520329</v>
          </cell>
          <cell r="F317">
            <v>42295475</v>
          </cell>
          <cell r="G317">
            <v>14473661</v>
          </cell>
          <cell r="H317">
            <v>10157698</v>
          </cell>
          <cell r="I317">
            <v>13903614</v>
          </cell>
          <cell r="J317">
            <v>10834623</v>
          </cell>
        </row>
        <row r="318">
          <cell r="A318" t="str">
            <v>DEMAIS GORDURAS LÁCTEAS</v>
          </cell>
          <cell r="B318" t="str">
            <v>(3º Nível) DEMAIS GORDURAS LÁCTEAS</v>
          </cell>
          <cell r="C318">
            <v>21069</v>
          </cell>
          <cell r="D318">
            <v>2742</v>
          </cell>
          <cell r="E318">
            <v>2611</v>
          </cell>
          <cell r="F318">
            <v>395</v>
          </cell>
          <cell r="G318">
            <v>9174457</v>
          </cell>
          <cell r="H318">
            <v>1501785</v>
          </cell>
          <cell r="I318">
            <v>14111001</v>
          </cell>
          <cell r="J318">
            <v>2338695</v>
          </cell>
        </row>
        <row r="319">
          <cell r="A319" t="str">
            <v>DEMAIS MADEIRAS E MANUFATURAS DE MADEIRAS</v>
          </cell>
          <cell r="B319" t="str">
            <v>(3º Nível) DEMAIS MADEIRAS E MANUFATURAS DE MADEIRAS</v>
          </cell>
          <cell r="C319">
            <v>168337075</v>
          </cell>
          <cell r="D319">
            <v>326113525</v>
          </cell>
          <cell r="E319">
            <v>199394737</v>
          </cell>
          <cell r="F319">
            <v>415577880</v>
          </cell>
          <cell r="G319">
            <v>55726427</v>
          </cell>
          <cell r="H319">
            <v>43076035</v>
          </cell>
          <cell r="I319">
            <v>63715025</v>
          </cell>
          <cell r="J319">
            <v>60490157</v>
          </cell>
        </row>
        <row r="320">
          <cell r="A320" t="str">
            <v>DEMAIS NOZES E CASTANHAS</v>
          </cell>
          <cell r="B320" t="str">
            <v>(3º Nível) DEMAIS NOZES E CASTANHAS</v>
          </cell>
          <cell r="C320">
            <v>7462307</v>
          </cell>
          <cell r="D320">
            <v>1248486</v>
          </cell>
          <cell r="E320">
            <v>8675170</v>
          </cell>
          <cell r="F320">
            <v>1083231</v>
          </cell>
          <cell r="G320">
            <v>8257722</v>
          </cell>
          <cell r="H320">
            <v>1181537</v>
          </cell>
          <cell r="I320">
            <v>7372914</v>
          </cell>
          <cell r="J320">
            <v>1162741</v>
          </cell>
        </row>
        <row r="321">
          <cell r="A321" t="str">
            <v>DEMAIS OLEOS DE SOJA</v>
          </cell>
          <cell r="B321" t="str">
            <v>(3º Nível) DEMAIS OLEOS DE SOJA</v>
          </cell>
          <cell r="C321">
            <v>9787</v>
          </cell>
          <cell r="D321">
            <v>2318</v>
          </cell>
          <cell r="E321">
            <v>10444</v>
          </cell>
          <cell r="F321">
            <v>4161</v>
          </cell>
          <cell r="G321">
            <v>263700</v>
          </cell>
          <cell r="H321">
            <v>75588</v>
          </cell>
          <cell r="I321">
            <v>193777</v>
          </cell>
          <cell r="J321">
            <v>46056</v>
          </cell>
        </row>
        <row r="322">
          <cell r="A322" t="str">
            <v>DEMAIS OLEOS ESSENCIAIS</v>
          </cell>
          <cell r="B322" t="str">
            <v>(3º Nível) DEMAIS OLEOS ESSENCIAIS</v>
          </cell>
          <cell r="C322">
            <v>222971422</v>
          </cell>
          <cell r="D322">
            <v>31912845</v>
          </cell>
          <cell r="E322">
            <v>148495965</v>
          </cell>
          <cell r="F322">
            <v>24130665</v>
          </cell>
          <cell r="G322">
            <v>74411015</v>
          </cell>
          <cell r="H322">
            <v>2241258</v>
          </cell>
          <cell r="I322">
            <v>70075191</v>
          </cell>
          <cell r="J322">
            <v>1982237</v>
          </cell>
        </row>
        <row r="323">
          <cell r="A323" t="str">
            <v>DEMAIS OLEOS VEGETAIS</v>
          </cell>
          <cell r="B323" t="str">
            <v>(3º Nível) DEMAIS OLEOS VEGETAIS</v>
          </cell>
          <cell r="C323">
            <v>145253943</v>
          </cell>
          <cell r="D323">
            <v>306744679</v>
          </cell>
          <cell r="E323">
            <v>120164054</v>
          </cell>
          <cell r="F323">
            <v>333963746</v>
          </cell>
          <cell r="G323">
            <v>158886582</v>
          </cell>
          <cell r="H323">
            <v>73410911</v>
          </cell>
          <cell r="I323">
            <v>156740534</v>
          </cell>
          <cell r="J323">
            <v>70937356</v>
          </cell>
        </row>
        <row r="324">
          <cell r="A324" t="str">
            <v>DEMAIS PEIXES</v>
          </cell>
          <cell r="B324" t="str">
            <v>(3º Nível) DEMAIS PEIXES</v>
          </cell>
          <cell r="C324">
            <v>355440</v>
          </cell>
          <cell r="D324">
            <v>48716</v>
          </cell>
          <cell r="E324">
            <v>562268</v>
          </cell>
          <cell r="F324">
            <v>86585</v>
          </cell>
          <cell r="G324">
            <v>7621049</v>
          </cell>
          <cell r="H324">
            <v>1261313</v>
          </cell>
          <cell r="I324">
            <v>5959158</v>
          </cell>
          <cell r="J324">
            <v>807867</v>
          </cell>
        </row>
        <row r="325">
          <cell r="A325" t="str">
            <v>DEMAIS PREPARAÇÕES DE CARNES</v>
          </cell>
          <cell r="B325" t="str">
            <v>(3º Nível) DEMAIS PREPARAÇÕES DE CARNES</v>
          </cell>
          <cell r="C325">
            <v>100953311</v>
          </cell>
          <cell r="D325">
            <v>93206638</v>
          </cell>
          <cell r="E325">
            <v>107488201</v>
          </cell>
          <cell r="F325">
            <v>101118628</v>
          </cell>
          <cell r="G325">
            <v>4071440</v>
          </cell>
          <cell r="H325">
            <v>573391</v>
          </cell>
          <cell r="I325">
            <v>3730357</v>
          </cell>
          <cell r="J325">
            <v>538605</v>
          </cell>
        </row>
        <row r="326">
          <cell r="A326" t="str">
            <v>DEMAIS PRODUTOS DA INDÚSTRIA QUÍMICA , DE ORIGEM VEGETAL</v>
          </cell>
          <cell r="B326" t="str">
            <v>(3º Nível) DEMAIS PRODUTOS DA INDÚSTRIA QUÍMICA , DE ORIGEM VEGETAL</v>
          </cell>
          <cell r="C326">
            <v>271420</v>
          </cell>
          <cell r="D326">
            <v>138890</v>
          </cell>
          <cell r="E326">
            <v>459769</v>
          </cell>
          <cell r="F326">
            <v>198054</v>
          </cell>
          <cell r="G326">
            <v>7758562</v>
          </cell>
          <cell r="H326">
            <v>4133197</v>
          </cell>
          <cell r="I326">
            <v>6493647</v>
          </cell>
          <cell r="J326">
            <v>3407371</v>
          </cell>
        </row>
        <row r="327">
          <cell r="A327" t="str">
            <v>DEMAIS PRODUTOS DE COURO</v>
          </cell>
          <cell r="B327" t="str">
            <v>(3º Nível) DEMAIS PRODUTOS DE COURO</v>
          </cell>
          <cell r="C327">
            <v>26750654</v>
          </cell>
          <cell r="D327">
            <v>1903068</v>
          </cell>
          <cell r="E327">
            <v>20125077</v>
          </cell>
          <cell r="F327">
            <v>1134292</v>
          </cell>
          <cell r="G327">
            <v>53164555</v>
          </cell>
          <cell r="H327">
            <v>965099</v>
          </cell>
          <cell r="I327">
            <v>57490376</v>
          </cell>
          <cell r="J327">
            <v>818774</v>
          </cell>
        </row>
        <row r="328">
          <cell r="A328" t="str">
            <v>DEMAIS PRODUTOS E SUBPRODUTOS DA INDÚSTRIA DE MOAGEM</v>
          </cell>
          <cell r="B328" t="str">
            <v>(3º Nível) DEMAIS PRODUTOS E SUBPRODUTOS DA INDÚSTRIA DE MOAGEM</v>
          </cell>
          <cell r="C328">
            <v>7134947</v>
          </cell>
          <cell r="D328">
            <v>15102091</v>
          </cell>
          <cell r="E328">
            <v>5495741</v>
          </cell>
          <cell r="F328">
            <v>12719042</v>
          </cell>
          <cell r="G328">
            <v>3113958</v>
          </cell>
          <cell r="H328">
            <v>1932733</v>
          </cell>
          <cell r="I328">
            <v>2957175</v>
          </cell>
          <cell r="J328">
            <v>1663499</v>
          </cell>
        </row>
        <row r="329">
          <cell r="A329" t="str">
            <v>DEMAIS PRODUTOS HORTÍCOLAS CONGELADOS</v>
          </cell>
          <cell r="B329" t="str">
            <v>(3º Nível) DEMAIS PRODUTOS HORTÍCOLAS CONGELADOS</v>
          </cell>
          <cell r="C329">
            <v>81075</v>
          </cell>
          <cell r="D329">
            <v>39110</v>
          </cell>
          <cell r="E329">
            <v>229910</v>
          </cell>
          <cell r="F329">
            <v>250564</v>
          </cell>
          <cell r="G329">
            <v>12280198</v>
          </cell>
          <cell r="H329">
            <v>10804187</v>
          </cell>
          <cell r="I329">
            <v>11672770</v>
          </cell>
          <cell r="J329">
            <v>10319524</v>
          </cell>
        </row>
        <row r="330">
          <cell r="A330" t="str">
            <v>DEMAIS PRODUTOS HORTÍCOLAS, LEGUMINOSAS, RAÍZES E TUBÉRCULOS</v>
          </cell>
          <cell r="B330" t="str">
            <v>(3º Nível) DEMAIS PRODUTOS HORTÍCOLAS, LEGUMINOSAS, RAÍZES E TUBÉRCULOS</v>
          </cell>
          <cell r="C330">
            <v>0</v>
          </cell>
          <cell r="D330">
            <v>0</v>
          </cell>
          <cell r="E330">
            <v>2326</v>
          </cell>
          <cell r="F330">
            <v>2941</v>
          </cell>
        </row>
        <row r="331">
          <cell r="A331" t="str">
            <v>DEMAIS PRODUTOS HORTÍCOLAS, LEGUMINOSAS, RAÍZES E TUBÉRCULOS FRESCOS</v>
          </cell>
          <cell r="B331" t="str">
            <v>(3º Nível) DEMAIS PRODUTOS HORTÍCOLAS, LEGUMINOSAS, RAÍZES E TUBÉRCULOS FRESCOS</v>
          </cell>
          <cell r="C331">
            <v>3248922</v>
          </cell>
          <cell r="D331">
            <v>7015996</v>
          </cell>
          <cell r="E331">
            <v>6172410</v>
          </cell>
          <cell r="F331">
            <v>11969967</v>
          </cell>
          <cell r="G331">
            <v>235407</v>
          </cell>
          <cell r="H331">
            <v>528273</v>
          </cell>
          <cell r="I331">
            <v>136305</v>
          </cell>
          <cell r="J331">
            <v>738111</v>
          </cell>
        </row>
        <row r="332">
          <cell r="A332" t="str">
            <v>DEMAIS PRODUTOS HORTÍCOLAS, LEGUMINOSAS, RAÍZES E TUBÉRCULOS PREPARADOS OU CONSERVADOS</v>
          </cell>
          <cell r="B332" t="str">
            <v>(3º Nível) DEMAIS PRODUTOS HORTÍCOLAS, LEGUMINOSAS, RAÍZES E TUBÉRCULOS PREPARADOS OU CONSERVADOS</v>
          </cell>
          <cell r="C332">
            <v>22108251</v>
          </cell>
          <cell r="D332">
            <v>20332703</v>
          </cell>
          <cell r="E332">
            <v>22002456</v>
          </cell>
          <cell r="F332">
            <v>18534314</v>
          </cell>
          <cell r="G332">
            <v>26379074</v>
          </cell>
          <cell r="H332">
            <v>39705473</v>
          </cell>
          <cell r="I332">
            <v>27356797</v>
          </cell>
          <cell r="J332">
            <v>34415071</v>
          </cell>
        </row>
        <row r="333">
          <cell r="A333" t="str">
            <v>DEMAIS PRODUTOS HORTÍCOLAS, LEGUMINOSAS, RAÍZES E TUBÉRCULOS SECOS</v>
          </cell>
          <cell r="B333" t="str">
            <v>(3º Nível) DEMAIS PRODUTOS HORTÍCOLAS, LEGUMINOSAS, RAÍZES E TUBÉRCULOS SECOS</v>
          </cell>
          <cell r="C333">
            <v>21439</v>
          </cell>
          <cell r="D333">
            <v>2683</v>
          </cell>
          <cell r="E333">
            <v>57925</v>
          </cell>
          <cell r="F333">
            <v>29150</v>
          </cell>
          <cell r="G333">
            <v>32180196</v>
          </cell>
          <cell r="H333">
            <v>10744218</v>
          </cell>
          <cell r="I333">
            <v>22243459</v>
          </cell>
          <cell r="J333">
            <v>11555596</v>
          </cell>
        </row>
        <row r="334">
          <cell r="A334" t="str">
            <v>DEMAIS SEMENTES</v>
          </cell>
          <cell r="B334" t="str">
            <v>(3º Nível) DEMAIS SEMENTES</v>
          </cell>
          <cell r="C334">
            <v>59538653</v>
          </cell>
          <cell r="D334">
            <v>9794904</v>
          </cell>
          <cell r="E334">
            <v>43934663</v>
          </cell>
          <cell r="F334">
            <v>9366991</v>
          </cell>
          <cell r="G334">
            <v>33606654</v>
          </cell>
          <cell r="H334">
            <v>6632156</v>
          </cell>
          <cell r="I334">
            <v>29752430</v>
          </cell>
          <cell r="J334">
            <v>5624978</v>
          </cell>
        </row>
        <row r="335">
          <cell r="A335" t="str">
            <v>DEMAIS SUCOS DE FRUTA</v>
          </cell>
          <cell r="B335" t="str">
            <v>(3º Nível) DEMAIS SUCOS DE FRUTA</v>
          </cell>
          <cell r="C335">
            <v>124757166</v>
          </cell>
          <cell r="D335">
            <v>67137563</v>
          </cell>
          <cell r="E335">
            <v>138501050</v>
          </cell>
          <cell r="F335">
            <v>66983801</v>
          </cell>
          <cell r="G335">
            <v>13127378</v>
          </cell>
          <cell r="H335">
            <v>4060631</v>
          </cell>
          <cell r="I335">
            <v>12143184</v>
          </cell>
          <cell r="J335">
            <v>3761933</v>
          </cell>
        </row>
        <row r="336">
          <cell r="A336" t="str">
            <v>DESPERDÍCIOS DE CACAU</v>
          </cell>
          <cell r="B336" t="str">
            <v>(3º Nível) DESPERDÍCIOS DE CACAU</v>
          </cell>
          <cell r="C336">
            <v>54913</v>
          </cell>
          <cell r="D336">
            <v>116361</v>
          </cell>
          <cell r="E336">
            <v>205143</v>
          </cell>
          <cell r="F336">
            <v>29520</v>
          </cell>
          <cell r="G336">
            <v>321024</v>
          </cell>
          <cell r="H336">
            <v>1437241</v>
          </cell>
          <cell r="I336">
            <v>378294</v>
          </cell>
          <cell r="J336">
            <v>2097126</v>
          </cell>
        </row>
        <row r="337">
          <cell r="A337" t="str">
            <v>DESPERDÍCIOS DE COUROS/PELES</v>
          </cell>
          <cell r="B337" t="str">
            <v>(3º Nível) DESPERDÍCIOS DE COUROS/PELES</v>
          </cell>
          <cell r="C337">
            <v>306524</v>
          </cell>
          <cell r="D337">
            <v>617768</v>
          </cell>
          <cell r="E337">
            <v>347876</v>
          </cell>
          <cell r="F337">
            <v>696003</v>
          </cell>
          <cell r="G337">
            <v>71645</v>
          </cell>
          <cell r="H337">
            <v>255870</v>
          </cell>
          <cell r="I337">
            <v>62901</v>
          </cell>
          <cell r="J337">
            <v>224640</v>
          </cell>
        </row>
        <row r="338">
          <cell r="A338" t="str">
            <v>DESPERDÍCIOS DE FUMO</v>
          </cell>
          <cell r="B338" t="str">
            <v>(3º Nível) DESPERDÍCIOS DE FUMO</v>
          </cell>
          <cell r="C338">
            <v>53937349</v>
          </cell>
          <cell r="D338">
            <v>111146224</v>
          </cell>
          <cell r="E338">
            <v>49265980</v>
          </cell>
          <cell r="F338">
            <v>125367952</v>
          </cell>
          <cell r="G338">
            <v>1913250</v>
          </cell>
          <cell r="H338">
            <v>2563360</v>
          </cell>
          <cell r="I338">
            <v>572447</v>
          </cell>
          <cell r="J338">
            <v>1707040</v>
          </cell>
        </row>
        <row r="339">
          <cell r="A339" t="str">
            <v>DOCE DE LEITE</v>
          </cell>
          <cell r="B339" t="str">
            <v>(3º Nível) DOCE DE LEITE</v>
          </cell>
          <cell r="C339">
            <v>584247</v>
          </cell>
          <cell r="D339">
            <v>212868</v>
          </cell>
          <cell r="E339">
            <v>514000</v>
          </cell>
          <cell r="F339">
            <v>209979</v>
          </cell>
          <cell r="G339">
            <v>2482860</v>
          </cell>
          <cell r="H339">
            <v>859209</v>
          </cell>
          <cell r="I339">
            <v>2632705</v>
          </cell>
          <cell r="J339">
            <v>986369</v>
          </cell>
        </row>
        <row r="340">
          <cell r="A340" t="str">
            <v>DURIOES</v>
          </cell>
          <cell r="B340" t="str">
            <v>(3º Nível) DURIOES</v>
          </cell>
          <cell r="C340">
            <v>0</v>
          </cell>
          <cell r="D340">
            <v>0</v>
          </cell>
          <cell r="E340">
            <v>3734</v>
          </cell>
          <cell r="F340">
            <v>449</v>
          </cell>
        </row>
        <row r="341">
          <cell r="A341" t="str">
            <v>ENZIMAS E SEUS CONCENTRADOS</v>
          </cell>
          <cell r="B341" t="str">
            <v>(3º Nível) ENZIMAS E SEUS CONCENTRADOS</v>
          </cell>
          <cell r="C341">
            <v>55646781</v>
          </cell>
          <cell r="D341">
            <v>6431636</v>
          </cell>
          <cell r="E341">
            <v>50083544</v>
          </cell>
          <cell r="F341">
            <v>6659445</v>
          </cell>
          <cell r="G341">
            <v>157005622</v>
          </cell>
          <cell r="H341">
            <v>17709239</v>
          </cell>
          <cell r="I341">
            <v>147741719</v>
          </cell>
          <cell r="J341">
            <v>17526057</v>
          </cell>
        </row>
        <row r="342">
          <cell r="A342" t="str">
            <v>ERVILHAS</v>
          </cell>
          <cell r="B342" t="str">
            <v>(3º Nível) ERVILHAS</v>
          </cell>
          <cell r="C342">
            <v>425</v>
          </cell>
          <cell r="D342">
            <v>270</v>
          </cell>
          <cell r="E342">
            <v>13960</v>
          </cell>
          <cell r="F342">
            <v>4623</v>
          </cell>
        </row>
        <row r="343">
          <cell r="A343" t="str">
            <v>ERVILHAS CONGELADAS</v>
          </cell>
          <cell r="B343" t="str">
            <v>(3º Nível) ERVILHAS CONGELADAS</v>
          </cell>
          <cell r="C343">
            <v>0</v>
          </cell>
          <cell r="D343">
            <v>0</v>
          </cell>
          <cell r="E343">
            <v>23225</v>
          </cell>
          <cell r="F343">
            <v>12183</v>
          </cell>
          <cell r="G343">
            <v>8268394</v>
          </cell>
          <cell r="H343">
            <v>7906392</v>
          </cell>
          <cell r="I343">
            <v>8555545</v>
          </cell>
          <cell r="J343">
            <v>8510091</v>
          </cell>
        </row>
        <row r="344">
          <cell r="A344" t="str">
            <v>ERVILHAS PREPARADAS OU CONSERVADAS</v>
          </cell>
          <cell r="B344" t="str">
            <v>(3º Nível) ERVILHAS PREPARADAS OU CONSERVADAS</v>
          </cell>
          <cell r="C344">
            <v>4389700</v>
          </cell>
          <cell r="D344">
            <v>5612192</v>
          </cell>
          <cell r="E344">
            <v>5367612</v>
          </cell>
          <cell r="F344">
            <v>6973821</v>
          </cell>
          <cell r="G344">
            <v>191229</v>
          </cell>
          <cell r="H344">
            <v>137597</v>
          </cell>
          <cell r="I344">
            <v>146026</v>
          </cell>
          <cell r="J344">
            <v>94620</v>
          </cell>
        </row>
        <row r="345">
          <cell r="A345" t="str">
            <v>ERVILHAS SECAS</v>
          </cell>
          <cell r="B345" t="str">
            <v>(3º Nível) ERVILHAS SECAS</v>
          </cell>
          <cell r="C345">
            <v>384107</v>
          </cell>
          <cell r="D345">
            <v>416355</v>
          </cell>
          <cell r="E345">
            <v>8921</v>
          </cell>
          <cell r="F345">
            <v>2027</v>
          </cell>
          <cell r="G345">
            <v>13063064</v>
          </cell>
          <cell r="H345">
            <v>34878581</v>
          </cell>
          <cell r="I345">
            <v>13663120</v>
          </cell>
          <cell r="J345">
            <v>33990154</v>
          </cell>
        </row>
        <row r="346">
          <cell r="A346" t="str">
            <v>ESPINAFRES CONGELADOS</v>
          </cell>
          <cell r="B346" t="str">
            <v>(3º Nível) ESPINAFRES CONGELADOS</v>
          </cell>
          <cell r="C346">
            <v>0</v>
          </cell>
          <cell r="D346">
            <v>0</v>
          </cell>
          <cell r="E346">
            <v>31115</v>
          </cell>
          <cell r="F346">
            <v>15566</v>
          </cell>
          <cell r="G346">
            <v>951045</v>
          </cell>
          <cell r="H346">
            <v>1040317</v>
          </cell>
          <cell r="I346">
            <v>1088212</v>
          </cell>
          <cell r="J346">
            <v>1216340</v>
          </cell>
        </row>
        <row r="347">
          <cell r="A347" t="str">
            <v>ESSÊNCIAS DERIVADAS DE MADEIRA</v>
          </cell>
          <cell r="B347" t="str">
            <v>(3º Nível) ESSÊNCIAS DERIVADAS DE MADEIRA</v>
          </cell>
          <cell r="C347">
            <v>48502584</v>
          </cell>
          <cell r="D347">
            <v>21226744</v>
          </cell>
          <cell r="E347">
            <v>111473384</v>
          </cell>
          <cell r="F347">
            <v>27374154</v>
          </cell>
          <cell r="G347">
            <v>1188710</v>
          </cell>
          <cell r="H347">
            <v>386281</v>
          </cell>
          <cell r="I347">
            <v>1564676</v>
          </cell>
          <cell r="J347">
            <v>383613</v>
          </cell>
        </row>
        <row r="348">
          <cell r="A348" t="str">
            <v>EXTRATO DE MALTE</v>
          </cell>
          <cell r="B348" t="str">
            <v>(3º Nível) EXTRATO DE MALTE</v>
          </cell>
          <cell r="C348">
            <v>1975834</v>
          </cell>
          <cell r="D348">
            <v>1091402</v>
          </cell>
          <cell r="E348">
            <v>1330848</v>
          </cell>
          <cell r="F348">
            <v>716383</v>
          </cell>
          <cell r="G348">
            <v>969882</v>
          </cell>
          <cell r="H348">
            <v>339246</v>
          </cell>
          <cell r="I348">
            <v>603153</v>
          </cell>
          <cell r="J348">
            <v>239957</v>
          </cell>
        </row>
        <row r="349">
          <cell r="A349" t="str">
            <v>EXTRATOS TANANTES DE ORIGEM VEGETAL, TANINOS E SEUS DERIVADOS</v>
          </cell>
          <cell r="B349" t="str">
            <v>(3º Nível) EXTRATOS TANANTES DE ORIGEM VEGETAL, TANINOS E SEUS DERIVADOS</v>
          </cell>
          <cell r="C349">
            <v>50022895</v>
          </cell>
          <cell r="D349">
            <v>29853238</v>
          </cell>
          <cell r="E349">
            <v>49502098</v>
          </cell>
          <cell r="F349">
            <v>28932817</v>
          </cell>
          <cell r="G349">
            <v>7306103</v>
          </cell>
          <cell r="H349">
            <v>3466450</v>
          </cell>
          <cell r="I349">
            <v>7228275</v>
          </cell>
          <cell r="J349">
            <v>3403597</v>
          </cell>
        </row>
        <row r="350">
          <cell r="A350" t="str">
            <v>EXTRATOS, ESSÊNCIAS E CONCENTRADOS DE CAFÉ</v>
          </cell>
          <cell r="B350" t="str">
            <v>(3º Nível) EXTRATOS, ESSÊNCIAS E CONCENTRADOS DE CAFÉ</v>
          </cell>
          <cell r="C350">
            <v>79687964</v>
          </cell>
          <cell r="D350">
            <v>15275089</v>
          </cell>
          <cell r="E350">
            <v>53513290</v>
          </cell>
          <cell r="F350">
            <v>11140506</v>
          </cell>
          <cell r="G350">
            <v>5970214</v>
          </cell>
          <cell r="H350">
            <v>633972</v>
          </cell>
          <cell r="I350">
            <v>5054934</v>
          </cell>
          <cell r="J350">
            <v>516268</v>
          </cell>
        </row>
        <row r="351">
          <cell r="A351" t="str">
            <v>EXTRATOS, ESSÊNCIAS E PREPARAÇÕES DE CHÁS E MATE</v>
          </cell>
          <cell r="B351" t="str">
            <v>(3º Nível) EXTRATOS, ESSÊNCIAS E PREPARAÇÕES DE CHÁS E MATE</v>
          </cell>
          <cell r="C351">
            <v>344229</v>
          </cell>
          <cell r="D351">
            <v>69190</v>
          </cell>
          <cell r="E351">
            <v>906101</v>
          </cell>
          <cell r="F351">
            <v>125563</v>
          </cell>
          <cell r="G351">
            <v>12888679</v>
          </cell>
          <cell r="H351">
            <v>743256</v>
          </cell>
          <cell r="I351">
            <v>6991005</v>
          </cell>
          <cell r="J351">
            <v>526233</v>
          </cell>
        </row>
        <row r="352">
          <cell r="A352" t="str">
            <v>FARELO DE SOJA</v>
          </cell>
          <cell r="B352" t="str">
            <v>(3º Nível) FARELO DE SOJA</v>
          </cell>
          <cell r="C352">
            <v>5432885514</v>
          </cell>
          <cell r="D352">
            <v>14969391981</v>
          </cell>
          <cell r="E352">
            <v>6320447215</v>
          </cell>
          <cell r="F352">
            <v>16305967716</v>
          </cell>
          <cell r="G352">
            <v>1099945</v>
          </cell>
          <cell r="H352">
            <v>1570720</v>
          </cell>
          <cell r="I352">
            <v>831408</v>
          </cell>
          <cell r="J352">
            <v>1204651</v>
          </cell>
        </row>
        <row r="353">
          <cell r="A353" t="str">
            <v>FARELO, SÊMEAS E OUTROS RESÍDUOS  DE TRIGO</v>
          </cell>
          <cell r="B353" t="str">
            <v>(3º Nível) FARELO, SÊMEAS E OUTROS RESÍDUOS  DE TRIGO</v>
          </cell>
          <cell r="C353">
            <v>109</v>
          </cell>
          <cell r="D353">
            <v>71</v>
          </cell>
          <cell r="E353">
            <v>42215</v>
          </cell>
          <cell r="F353">
            <v>211331</v>
          </cell>
          <cell r="G353">
            <v>519458</v>
          </cell>
          <cell r="H353">
            <v>1447862</v>
          </cell>
          <cell r="I353">
            <v>360888</v>
          </cell>
          <cell r="J353">
            <v>498639</v>
          </cell>
        </row>
        <row r="354">
          <cell r="A354" t="str">
            <v>FARELOS DE OLEAGINOSAS</v>
          </cell>
          <cell r="B354" t="str">
            <v>(3º Nível) FARELOS DE OLEAGINOSAS</v>
          </cell>
          <cell r="C354">
            <v>2390782</v>
          </cell>
          <cell r="D354">
            <v>7790637</v>
          </cell>
          <cell r="E354">
            <v>4663651</v>
          </cell>
          <cell r="F354">
            <v>14720823</v>
          </cell>
          <cell r="G354">
            <v>707507</v>
          </cell>
          <cell r="H354">
            <v>317219</v>
          </cell>
          <cell r="I354">
            <v>840337</v>
          </cell>
          <cell r="J354">
            <v>449749</v>
          </cell>
        </row>
        <row r="355">
          <cell r="A355" t="str">
            <v>FARINHA DE BATATA</v>
          </cell>
          <cell r="B355" t="str">
            <v>(3º Nível) FARINHA DE BATATA</v>
          </cell>
          <cell r="C355">
            <v>105689</v>
          </cell>
          <cell r="D355">
            <v>81466</v>
          </cell>
          <cell r="E355">
            <v>82083</v>
          </cell>
          <cell r="F355">
            <v>52674</v>
          </cell>
          <cell r="G355">
            <v>10003162</v>
          </cell>
          <cell r="H355">
            <v>7656044</v>
          </cell>
          <cell r="I355">
            <v>8596820</v>
          </cell>
          <cell r="J355">
            <v>6164663</v>
          </cell>
        </row>
        <row r="356">
          <cell r="A356" t="str">
            <v>FARINHA DE MILHO</v>
          </cell>
          <cell r="B356" t="str">
            <v>(3º Nível) FARINHA DE MILHO</v>
          </cell>
          <cell r="C356">
            <v>52630962</v>
          </cell>
          <cell r="D356">
            <v>169728586</v>
          </cell>
          <cell r="E356">
            <v>36903612</v>
          </cell>
          <cell r="F356">
            <v>123317455</v>
          </cell>
          <cell r="G356">
            <v>215105</v>
          </cell>
          <cell r="H356">
            <v>223029</v>
          </cell>
          <cell r="I356">
            <v>142688</v>
          </cell>
          <cell r="J356">
            <v>117561</v>
          </cell>
        </row>
        <row r="357">
          <cell r="A357" t="str">
            <v>FARINHA DE TRIGO</v>
          </cell>
          <cell r="B357" t="str">
            <v>(3º Nível) FARINHA DE TRIGO</v>
          </cell>
          <cell r="C357">
            <v>12196468</v>
          </cell>
          <cell r="D357">
            <v>19921832</v>
          </cell>
          <cell r="E357">
            <v>2975812</v>
          </cell>
          <cell r="F357">
            <v>4274256</v>
          </cell>
          <cell r="G357">
            <v>119538486</v>
          </cell>
          <cell r="H357">
            <v>416007763</v>
          </cell>
          <cell r="I357">
            <v>125276268</v>
          </cell>
          <cell r="J357">
            <v>349693193</v>
          </cell>
        </row>
        <row r="358">
          <cell r="A358" t="str">
            <v>FARINHAS DE CARNE, EXTRATOS E MIUDEZAS</v>
          </cell>
          <cell r="B358" t="str">
            <v>(3º Nível) FARINHAS DE CARNE, EXTRATOS E MIUDEZAS</v>
          </cell>
          <cell r="C358">
            <v>107100232</v>
          </cell>
          <cell r="D358">
            <v>173591226</v>
          </cell>
          <cell r="E358">
            <v>123739619</v>
          </cell>
          <cell r="F358">
            <v>184459014</v>
          </cell>
          <cell r="G358">
            <v>7317879</v>
          </cell>
          <cell r="H358">
            <v>3882550</v>
          </cell>
          <cell r="I358">
            <v>7790089</v>
          </cell>
          <cell r="J358">
            <v>4006121</v>
          </cell>
        </row>
        <row r="359">
          <cell r="A359" t="str">
            <v>FÉCULA DE BATATA</v>
          </cell>
          <cell r="B359" t="str">
            <v>(3º Nível) FÉCULA DE BATATA</v>
          </cell>
          <cell r="C359">
            <v>2923</v>
          </cell>
          <cell r="D359">
            <v>458</v>
          </cell>
          <cell r="E359">
            <v>11495</v>
          </cell>
          <cell r="F359">
            <v>2041</v>
          </cell>
          <cell r="G359">
            <v>1333010</v>
          </cell>
          <cell r="H359">
            <v>1642777</v>
          </cell>
          <cell r="I359">
            <v>1529757</v>
          </cell>
          <cell r="J359">
            <v>1828016</v>
          </cell>
        </row>
        <row r="360">
          <cell r="A360" t="str">
            <v>FÉCULA DE MANDIOCA</v>
          </cell>
          <cell r="B360" t="str">
            <v>(3º Nível) FÉCULA DE MANDIOCA</v>
          </cell>
          <cell r="C360">
            <v>4416217</v>
          </cell>
          <cell r="D360">
            <v>3891867</v>
          </cell>
          <cell r="E360">
            <v>5708875</v>
          </cell>
          <cell r="F360">
            <v>5990781</v>
          </cell>
          <cell r="G360">
            <v>7152897</v>
          </cell>
          <cell r="H360">
            <v>14326084</v>
          </cell>
          <cell r="I360">
            <v>432061</v>
          </cell>
          <cell r="J360">
            <v>787052</v>
          </cell>
        </row>
        <row r="361">
          <cell r="A361" t="str">
            <v>FEIJÃO</v>
          </cell>
          <cell r="B361" t="str">
            <v>(3º Nível) FEIJÃO</v>
          </cell>
          <cell r="C361">
            <v>0</v>
          </cell>
          <cell r="D361">
            <v>0</v>
          </cell>
          <cell r="E361">
            <v>8636</v>
          </cell>
          <cell r="F361">
            <v>4168</v>
          </cell>
        </row>
        <row r="362">
          <cell r="A362" t="str">
            <v>FEIJÕES PREPARADOS OU CONSERVADOS</v>
          </cell>
          <cell r="B362" t="str">
            <v>(3º Nível) FEIJÕES PREPARADOS OU CONSERVADOS</v>
          </cell>
          <cell r="C362">
            <v>123940</v>
          </cell>
          <cell r="D362">
            <v>106392</v>
          </cell>
          <cell r="E362">
            <v>717033</v>
          </cell>
          <cell r="F362">
            <v>728768</v>
          </cell>
          <cell r="G362">
            <v>135543</v>
          </cell>
          <cell r="H362">
            <v>83620</v>
          </cell>
          <cell r="I362">
            <v>237485</v>
          </cell>
          <cell r="J362">
            <v>120647</v>
          </cell>
        </row>
        <row r="363">
          <cell r="A363" t="str">
            <v>FEIJÕES SECOS</v>
          </cell>
          <cell r="B363" t="str">
            <v>(3º Nível) FEIJÕES SECOS</v>
          </cell>
          <cell r="C363">
            <v>89817571</v>
          </cell>
          <cell r="D363">
            <v>144418999</v>
          </cell>
          <cell r="E363">
            <v>92956005</v>
          </cell>
          <cell r="F363">
            <v>169802063</v>
          </cell>
          <cell r="G363">
            <v>98717880</v>
          </cell>
          <cell r="H363">
            <v>140747163</v>
          </cell>
          <cell r="I363">
            <v>75040864</v>
          </cell>
          <cell r="J363">
            <v>112882947</v>
          </cell>
        </row>
        <row r="364">
          <cell r="A364" t="str">
            <v>FIAPOS E DESPERDÍCIOS DE ALGODÃO</v>
          </cell>
          <cell r="B364" t="str">
            <v>(3º Nível) FIAPOS E DESPERDÍCIOS DE ALGODÃO</v>
          </cell>
          <cell r="C364">
            <v>2333372</v>
          </cell>
          <cell r="D364">
            <v>3527382</v>
          </cell>
          <cell r="E364">
            <v>1002566</v>
          </cell>
          <cell r="F364">
            <v>1544883</v>
          </cell>
          <cell r="G364">
            <v>3070527</v>
          </cell>
          <cell r="H364">
            <v>7466230</v>
          </cell>
          <cell r="I364">
            <v>4755790</v>
          </cell>
          <cell r="J364">
            <v>9555546</v>
          </cell>
        </row>
        <row r="365">
          <cell r="A365" t="str">
            <v>FIAPOS E DESPERDÍCIOS DE LÃ OU PELOS FINOS</v>
          </cell>
          <cell r="B365" t="str">
            <v>(3º Nível) FIAPOS E DESPERDÍCIOS DE LÃ OU PELOS FINOS</v>
          </cell>
          <cell r="C365">
            <v>220189</v>
          </cell>
          <cell r="D365">
            <v>79475</v>
          </cell>
          <cell r="E365">
            <v>395974</v>
          </cell>
          <cell r="F365">
            <v>155178</v>
          </cell>
          <cell r="G365">
            <v>437273</v>
          </cell>
          <cell r="H365">
            <v>148561</v>
          </cell>
          <cell r="I365">
            <v>551862</v>
          </cell>
          <cell r="J365">
            <v>154576</v>
          </cell>
        </row>
        <row r="366">
          <cell r="A366" t="str">
            <v>FIGOS FRESCOS</v>
          </cell>
          <cell r="B366" t="str">
            <v>(3º Nível) FIGOS FRESCOS</v>
          </cell>
          <cell r="C366">
            <v>7001618</v>
          </cell>
          <cell r="D366">
            <v>1365501</v>
          </cell>
          <cell r="E366">
            <v>6377713</v>
          </cell>
          <cell r="F366">
            <v>1350240</v>
          </cell>
        </row>
        <row r="367">
          <cell r="A367" t="str">
            <v>FIGOS SECOS</v>
          </cell>
          <cell r="B367" t="str">
            <v>(3º Nível) FIGOS SECOS</v>
          </cell>
          <cell r="C367">
            <v>18617</v>
          </cell>
          <cell r="D367">
            <v>6336</v>
          </cell>
          <cell r="E367">
            <v>472</v>
          </cell>
          <cell r="F367">
            <v>127</v>
          </cell>
          <cell r="G367">
            <v>1794121</v>
          </cell>
          <cell r="H367">
            <v>415876</v>
          </cell>
          <cell r="I367">
            <v>1602647</v>
          </cell>
          <cell r="J367">
            <v>470456</v>
          </cell>
        </row>
        <row r="368">
          <cell r="A368" t="str">
            <v>FILES DE PARGOS, CONGELADOS</v>
          </cell>
          <cell r="B368" t="str">
            <v>(3º Nível) FILES DE PARGOS, CONGELADOS</v>
          </cell>
          <cell r="C368">
            <v>984916</v>
          </cell>
          <cell r="D368">
            <v>75105</v>
          </cell>
          <cell r="E368">
            <v>1801988</v>
          </cell>
          <cell r="F368">
            <v>135449</v>
          </cell>
        </row>
        <row r="369">
          <cell r="A369" t="str">
            <v>FILES DE TILÁPIA, CONGELADOS</v>
          </cell>
          <cell r="B369" t="str">
            <v>(3º Nível) FILES DE TILÁPIA, CONGELADOS</v>
          </cell>
          <cell r="C369">
            <v>113466</v>
          </cell>
          <cell r="D369">
            <v>20424</v>
          </cell>
          <cell r="E369">
            <v>673833</v>
          </cell>
          <cell r="F369">
            <v>166114</v>
          </cell>
        </row>
        <row r="370">
          <cell r="A370" t="str">
            <v>FIOS E DESPERDÍCIOS DE SEDA</v>
          </cell>
          <cell r="B370" t="str">
            <v>(3º Nível) FIOS E DESPERDÍCIOS DE SEDA</v>
          </cell>
          <cell r="C370">
            <v>32859089</v>
          </cell>
          <cell r="D370">
            <v>607005</v>
          </cell>
          <cell r="E370">
            <v>31738316</v>
          </cell>
          <cell r="F370">
            <v>547432</v>
          </cell>
          <cell r="G370">
            <v>1654995</v>
          </cell>
          <cell r="H370">
            <v>8205</v>
          </cell>
          <cell r="I370">
            <v>1162084</v>
          </cell>
          <cell r="J370">
            <v>2713</v>
          </cell>
        </row>
        <row r="371">
          <cell r="A371" t="str">
            <v>FIOS E TECIDOS DE LÃ OU DE PELOS FINOS</v>
          </cell>
          <cell r="B371" t="str">
            <v>(3º Nível) FIOS E TECIDOS DE LÃ OU DE PELOS FINOS</v>
          </cell>
          <cell r="C371">
            <v>1489072</v>
          </cell>
          <cell r="D371">
            <v>66344</v>
          </cell>
          <cell r="E371">
            <v>1137624</v>
          </cell>
          <cell r="F371">
            <v>61305</v>
          </cell>
          <cell r="G371">
            <v>5132298</v>
          </cell>
          <cell r="H371">
            <v>164740</v>
          </cell>
          <cell r="I371">
            <v>3733656</v>
          </cell>
          <cell r="J371">
            <v>79081</v>
          </cell>
        </row>
        <row r="372">
          <cell r="A372" t="str">
            <v>FIOS, LINHAS E TECIDOS DE ALGODÃO</v>
          </cell>
          <cell r="B372" t="str">
            <v>(3º Nível) FIOS, LINHAS E TECIDOS DE ALGODÃO</v>
          </cell>
          <cell r="C372">
            <v>144995856</v>
          </cell>
          <cell r="D372">
            <v>21687670</v>
          </cell>
          <cell r="E372">
            <v>139470416</v>
          </cell>
          <cell r="F372">
            <v>23287725</v>
          </cell>
          <cell r="G372">
            <v>165649444</v>
          </cell>
          <cell r="H372">
            <v>38495527</v>
          </cell>
          <cell r="I372">
            <v>127677393</v>
          </cell>
          <cell r="J372">
            <v>27242767</v>
          </cell>
        </row>
        <row r="373">
          <cell r="A373" t="str">
            <v>FLORES  DE CORTES FRESCAS</v>
          </cell>
          <cell r="B373" t="str">
            <v>(3º Nível) FLORES  DE CORTES FRESCAS</v>
          </cell>
          <cell r="C373">
            <v>205669</v>
          </cell>
          <cell r="D373">
            <v>32271</v>
          </cell>
          <cell r="E373">
            <v>134262</v>
          </cell>
          <cell r="F373">
            <v>19921</v>
          </cell>
          <cell r="G373">
            <v>6798174</v>
          </cell>
          <cell r="H373">
            <v>1437010</v>
          </cell>
          <cell r="I373">
            <v>5492850</v>
          </cell>
          <cell r="J373">
            <v>1085501</v>
          </cell>
        </row>
        <row r="374">
          <cell r="A374" t="str">
            <v>FOLHAGENS, FOLHAS E RAMOS DE PLANTAS CORTADAS FRESCAS</v>
          </cell>
          <cell r="B374" t="str">
            <v>(3º Nível) FOLHAGENS, FOLHAS E RAMOS DE PLANTAS CORTADAS FRESCAS</v>
          </cell>
          <cell r="C374">
            <v>1275732</v>
          </cell>
          <cell r="D374">
            <v>258412</v>
          </cell>
          <cell r="E374">
            <v>1547163</v>
          </cell>
          <cell r="F374">
            <v>277921</v>
          </cell>
          <cell r="G374">
            <v>48935</v>
          </cell>
          <cell r="H374">
            <v>6350</v>
          </cell>
          <cell r="I374">
            <v>59981</v>
          </cell>
          <cell r="J374">
            <v>9383</v>
          </cell>
        </row>
        <row r="375">
          <cell r="A375" t="str">
            <v>FUMO MANUFATURADO</v>
          </cell>
          <cell r="B375" t="str">
            <v>(3º Nível) FUMO MANUFATURADO</v>
          </cell>
          <cell r="C375">
            <v>83232492</v>
          </cell>
          <cell r="D375">
            <v>18136256</v>
          </cell>
          <cell r="E375">
            <v>71595176</v>
          </cell>
          <cell r="F375">
            <v>18074697</v>
          </cell>
          <cell r="G375">
            <v>6014155</v>
          </cell>
          <cell r="H375">
            <v>2203286</v>
          </cell>
          <cell r="I375">
            <v>13817725</v>
          </cell>
          <cell r="J375">
            <v>3151717</v>
          </cell>
        </row>
        <row r="376">
          <cell r="A376" t="str">
            <v>FUMO NÃO MANUFATURADO</v>
          </cell>
          <cell r="B376" t="str">
            <v>(3º Nível) FUMO NÃO MANUFATURADO</v>
          </cell>
          <cell r="C376">
            <v>2187055707</v>
          </cell>
          <cell r="D376">
            <v>383996497</v>
          </cell>
          <cell r="E376">
            <v>2017109364</v>
          </cell>
          <cell r="F376">
            <v>371282394</v>
          </cell>
          <cell r="G376">
            <v>23189648</v>
          </cell>
          <cell r="H376">
            <v>5149526</v>
          </cell>
          <cell r="I376">
            <v>25167516</v>
          </cell>
          <cell r="J376">
            <v>5318018</v>
          </cell>
        </row>
        <row r="377">
          <cell r="A377" t="str">
            <v>GALOS E GALINHAS VIVOS</v>
          </cell>
          <cell r="B377" t="str">
            <v>(3º Nível) GALOS E GALINHAS VIVOS</v>
          </cell>
          <cell r="C377">
            <v>66510953</v>
          </cell>
          <cell r="D377">
            <v>913713</v>
          </cell>
          <cell r="E377">
            <v>86143332</v>
          </cell>
          <cell r="F377">
            <v>1090842</v>
          </cell>
          <cell r="G377">
            <v>3093860</v>
          </cell>
          <cell r="H377">
            <v>4680</v>
          </cell>
          <cell r="I377">
            <v>4005854</v>
          </cell>
          <cell r="J377">
            <v>2231</v>
          </cell>
        </row>
        <row r="378">
          <cell r="A378" t="str">
            <v>GELATINAS</v>
          </cell>
          <cell r="B378" t="str">
            <v>(3º Nível) GELATINAS</v>
          </cell>
          <cell r="C378">
            <v>258019854</v>
          </cell>
          <cell r="D378">
            <v>49636458</v>
          </cell>
          <cell r="E378">
            <v>262722683</v>
          </cell>
          <cell r="F378">
            <v>51489644</v>
          </cell>
          <cell r="G378">
            <v>9298162</v>
          </cell>
          <cell r="H378">
            <v>1303094</v>
          </cell>
          <cell r="I378">
            <v>6874112</v>
          </cell>
          <cell r="J378">
            <v>1006204</v>
          </cell>
        </row>
        <row r="379">
          <cell r="A379" t="str">
            <v>GEMAS DE OVOS</v>
          </cell>
          <cell r="B379" t="str">
            <v>(3º Nível) GEMAS DE OVOS</v>
          </cell>
          <cell r="C379">
            <v>515592</v>
          </cell>
          <cell r="D379">
            <v>136572</v>
          </cell>
          <cell r="E379">
            <v>721874</v>
          </cell>
          <cell r="F379">
            <v>301046</v>
          </cell>
          <cell r="G379">
            <v>532070</v>
          </cell>
          <cell r="H379">
            <v>76010</v>
          </cell>
          <cell r="I379">
            <v>0</v>
          </cell>
          <cell r="J379">
            <v>0</v>
          </cell>
        </row>
        <row r="380">
          <cell r="A380" t="str">
            <v>GENGIBRE</v>
          </cell>
          <cell r="B380" t="str">
            <v>(3º Nível) GENGIBRE</v>
          </cell>
          <cell r="C380">
            <v>8768168</v>
          </cell>
          <cell r="D380">
            <v>6103403</v>
          </cell>
          <cell r="E380">
            <v>16046482</v>
          </cell>
          <cell r="F380">
            <v>16145296</v>
          </cell>
          <cell r="G380">
            <v>760062</v>
          </cell>
          <cell r="H380">
            <v>361421</v>
          </cell>
          <cell r="I380">
            <v>746533</v>
          </cell>
          <cell r="J380">
            <v>398077</v>
          </cell>
        </row>
        <row r="381">
          <cell r="A381" t="str">
            <v>GLUTEN DE TRIGO</v>
          </cell>
          <cell r="B381" t="str">
            <v>(3º Nível) GLUTEN DE TRIGO</v>
          </cell>
          <cell r="C381">
            <v>68</v>
          </cell>
          <cell r="D381">
            <v>25</v>
          </cell>
          <cell r="E381">
            <v>2384</v>
          </cell>
          <cell r="F381">
            <v>1411</v>
          </cell>
          <cell r="G381">
            <v>29471601</v>
          </cell>
          <cell r="H381">
            <v>18103638</v>
          </cell>
          <cell r="I381">
            <v>32491278</v>
          </cell>
          <cell r="J381">
            <v>19408575</v>
          </cell>
        </row>
        <row r="382">
          <cell r="A382" t="str">
            <v>GOIABAS FRESCAS OU SECAS</v>
          </cell>
          <cell r="B382" t="str">
            <v>(3º Nível) GOIABAS FRESCAS OU SECAS</v>
          </cell>
          <cell r="C382">
            <v>382679</v>
          </cell>
          <cell r="D382">
            <v>153037</v>
          </cell>
          <cell r="E382">
            <v>392465</v>
          </cell>
          <cell r="F382">
            <v>167451</v>
          </cell>
        </row>
        <row r="383">
          <cell r="A383" t="str">
            <v>GOMA NATURAL</v>
          </cell>
          <cell r="B383" t="str">
            <v>(3º Nível) GOMA NATURAL</v>
          </cell>
          <cell r="C383">
            <v>20</v>
          </cell>
          <cell r="D383">
            <v>12</v>
          </cell>
          <cell r="E383">
            <v>69</v>
          </cell>
          <cell r="F383">
            <v>25</v>
          </cell>
          <cell r="G383">
            <v>43</v>
          </cell>
          <cell r="H383">
            <v>6</v>
          </cell>
          <cell r="I383">
            <v>254</v>
          </cell>
          <cell r="J383">
            <v>66</v>
          </cell>
        </row>
        <row r="384">
          <cell r="A384" t="str">
            <v>GOMAS E RESINAS</v>
          </cell>
          <cell r="B384" t="str">
            <v>(3º Nível) GOMAS E RESINAS</v>
          </cell>
          <cell r="C384">
            <v>29627497</v>
          </cell>
          <cell r="D384">
            <v>25672877</v>
          </cell>
          <cell r="E384">
            <v>38176961</v>
          </cell>
          <cell r="F384">
            <v>33408912</v>
          </cell>
          <cell r="G384">
            <v>9675666</v>
          </cell>
          <cell r="H384">
            <v>3320434</v>
          </cell>
          <cell r="I384">
            <v>9533417</v>
          </cell>
          <cell r="J384">
            <v>3308351</v>
          </cell>
        </row>
        <row r="385">
          <cell r="A385" t="str">
            <v>GORDURAS DE PORCO</v>
          </cell>
          <cell r="B385" t="str">
            <v>(3º Nível) GORDURAS DE PORCO</v>
          </cell>
          <cell r="C385">
            <v>3940675</v>
          </cell>
          <cell r="D385">
            <v>3339996</v>
          </cell>
          <cell r="E385">
            <v>3160686</v>
          </cell>
          <cell r="F385">
            <v>3001578</v>
          </cell>
          <cell r="G385">
            <v>456238</v>
          </cell>
          <cell r="H385">
            <v>341843</v>
          </cell>
          <cell r="I385">
            <v>418381</v>
          </cell>
          <cell r="J385">
            <v>322434</v>
          </cell>
        </row>
        <row r="386">
          <cell r="A386" t="str">
            <v>GRÃOS-DE-BICO SECOS</v>
          </cell>
          <cell r="B386" t="str">
            <v>(3º Nível) GRÃOS-DE-BICO SECOS</v>
          </cell>
          <cell r="C386">
            <v>16168</v>
          </cell>
          <cell r="D386">
            <v>4678</v>
          </cell>
          <cell r="E386">
            <v>77570</v>
          </cell>
          <cell r="F386">
            <v>109608</v>
          </cell>
          <cell r="G386">
            <v>11785313</v>
          </cell>
          <cell r="H386">
            <v>7499157</v>
          </cell>
          <cell r="I386">
            <v>8692164</v>
          </cell>
          <cell r="J386">
            <v>8587289</v>
          </cell>
        </row>
        <row r="387">
          <cell r="A387" t="str">
            <v>INHAME</v>
          </cell>
          <cell r="B387" t="str">
            <v>(3º Nível) INHAME</v>
          </cell>
          <cell r="C387">
            <v>2410447</v>
          </cell>
          <cell r="D387">
            <v>1992308</v>
          </cell>
          <cell r="E387">
            <v>3767458</v>
          </cell>
          <cell r="F387">
            <v>3385614</v>
          </cell>
          <cell r="G387">
            <v>25</v>
          </cell>
          <cell r="H387">
            <v>14</v>
          </cell>
          <cell r="I387">
            <v>0</v>
          </cell>
          <cell r="J387">
            <v>0</v>
          </cell>
        </row>
        <row r="388">
          <cell r="A388" t="str">
            <v>IOGURTE</v>
          </cell>
          <cell r="B388" t="str">
            <v>(3º Nível) IOGURTE</v>
          </cell>
          <cell r="C388">
            <v>463528</v>
          </cell>
          <cell r="D388">
            <v>295788</v>
          </cell>
          <cell r="E388">
            <v>570023</v>
          </cell>
          <cell r="F388">
            <v>441931</v>
          </cell>
        </row>
        <row r="389">
          <cell r="A389" t="str">
            <v>KIWIS FRESCOS</v>
          </cell>
          <cell r="B389" t="str">
            <v>(3º Nível) KIWIS FRESCOS</v>
          </cell>
          <cell r="C389">
            <v>0</v>
          </cell>
          <cell r="D389">
            <v>0</v>
          </cell>
          <cell r="E389">
            <v>83819</v>
          </cell>
          <cell r="F389">
            <v>22748</v>
          </cell>
          <cell r="G389">
            <v>42323001</v>
          </cell>
          <cell r="H389">
            <v>23809496</v>
          </cell>
          <cell r="I389">
            <v>40888815</v>
          </cell>
          <cell r="J389">
            <v>30875741</v>
          </cell>
        </row>
        <row r="390">
          <cell r="A390" t="str">
            <v>LÃ  OU PELOS FINOS NÃO CARDADOS NEM PENTEADOS</v>
          </cell>
          <cell r="B390" t="str">
            <v>(3º Nível) LÃ  OU PELOS FINOS NÃO CARDADOS NEM PENTEADOS</v>
          </cell>
          <cell r="C390">
            <v>27240322</v>
          </cell>
          <cell r="D390">
            <v>7282480</v>
          </cell>
          <cell r="E390">
            <v>31223605</v>
          </cell>
          <cell r="F390">
            <v>8202998</v>
          </cell>
          <cell r="G390">
            <v>1628239</v>
          </cell>
          <cell r="H390">
            <v>603888</v>
          </cell>
          <cell r="I390">
            <v>1856668</v>
          </cell>
          <cell r="J390">
            <v>766723</v>
          </cell>
        </row>
        <row r="391">
          <cell r="A391" t="str">
            <v>LÃ OU PELOS FINOS CARDADOS OU PENTEADOS</v>
          </cell>
          <cell r="B391" t="str">
            <v>(3º Nível) LÃ OU PELOS FINOS CARDADOS OU PENTEADOS</v>
          </cell>
          <cell r="C391">
            <v>2607830</v>
          </cell>
          <cell r="D391">
            <v>378059</v>
          </cell>
          <cell r="E391">
            <v>3349754</v>
          </cell>
          <cell r="F391">
            <v>521759</v>
          </cell>
          <cell r="G391">
            <v>2341471</v>
          </cell>
          <cell r="H391">
            <v>193848</v>
          </cell>
          <cell r="I391">
            <v>3598384</v>
          </cell>
          <cell r="J391">
            <v>258220</v>
          </cell>
        </row>
        <row r="392">
          <cell r="A392" t="str">
            <v>LAGOSTAS, CONGELADAS</v>
          </cell>
          <cell r="B392" t="str">
            <v>(3º Nível) LAGOSTAS, CONGELADAS</v>
          </cell>
          <cell r="C392">
            <v>68994465</v>
          </cell>
          <cell r="D392">
            <v>2590278</v>
          </cell>
          <cell r="E392">
            <v>74128994</v>
          </cell>
          <cell r="F392">
            <v>2526494</v>
          </cell>
        </row>
        <row r="393">
          <cell r="A393" t="str">
            <v>LAGOSTAS, NÃO CONGELADAS</v>
          </cell>
          <cell r="B393" t="str">
            <v>(3º Nível) LAGOSTAS, NÃO CONGELADAS</v>
          </cell>
          <cell r="C393">
            <v>271757</v>
          </cell>
          <cell r="D393">
            <v>17000</v>
          </cell>
          <cell r="E393">
            <v>1716966</v>
          </cell>
          <cell r="F393">
            <v>69590</v>
          </cell>
        </row>
        <row r="394">
          <cell r="A394" t="str">
            <v>LARANJAS FRESCAS OU SECAS</v>
          </cell>
          <cell r="B394" t="str">
            <v>(3º Nível) LARANJAS FRESCAS OU SECAS</v>
          </cell>
          <cell r="C394">
            <v>15812529</v>
          </cell>
          <cell r="D394">
            <v>37518671</v>
          </cell>
          <cell r="E394">
            <v>10386426</v>
          </cell>
          <cell r="F394">
            <v>20538378</v>
          </cell>
          <cell r="G394">
            <v>18570878</v>
          </cell>
          <cell r="H394">
            <v>20553896</v>
          </cell>
          <cell r="I394">
            <v>19760910</v>
          </cell>
          <cell r="J394">
            <v>25830967</v>
          </cell>
        </row>
        <row r="395">
          <cell r="A395" t="str">
            <v>LEITE CONDENSADO</v>
          </cell>
          <cell r="B395" t="str">
            <v>(3º Nível) LEITE CONDENSADO</v>
          </cell>
          <cell r="C395">
            <v>25459813</v>
          </cell>
          <cell r="D395">
            <v>12213700</v>
          </cell>
          <cell r="E395">
            <v>18826679</v>
          </cell>
          <cell r="F395">
            <v>10382901</v>
          </cell>
        </row>
        <row r="396">
          <cell r="A396" t="str">
            <v>LEITE EM PÓ</v>
          </cell>
          <cell r="B396" t="str">
            <v>(3º Nível) LEITE EM PÓ</v>
          </cell>
          <cell r="C396">
            <v>16332047</v>
          </cell>
          <cell r="D396">
            <v>4137735</v>
          </cell>
          <cell r="E396">
            <v>2364339</v>
          </cell>
          <cell r="F396">
            <v>843177</v>
          </cell>
          <cell r="G396">
            <v>248677736</v>
          </cell>
          <cell r="H396">
            <v>81271312</v>
          </cell>
          <cell r="I396">
            <v>293724649</v>
          </cell>
          <cell r="J396">
            <v>106501136</v>
          </cell>
        </row>
        <row r="397">
          <cell r="A397" t="str">
            <v>LEITE FLUIDO</v>
          </cell>
          <cell r="B397" t="str">
            <v>(3º Nível) LEITE FLUIDO</v>
          </cell>
          <cell r="C397">
            <v>105635</v>
          </cell>
          <cell r="D397">
            <v>71673</v>
          </cell>
          <cell r="E397">
            <v>1021033</v>
          </cell>
          <cell r="F397">
            <v>1342076</v>
          </cell>
          <cell r="G397">
            <v>523048</v>
          </cell>
          <cell r="H397">
            <v>897595</v>
          </cell>
          <cell r="I397">
            <v>47635</v>
          </cell>
          <cell r="J397">
            <v>78474</v>
          </cell>
        </row>
        <row r="398">
          <cell r="A398" t="str">
            <v>LEITE MODIFICADO</v>
          </cell>
          <cell r="B398" t="str">
            <v>(3º Nível) LEITE MODIFICADO</v>
          </cell>
          <cell r="C398">
            <v>4994571</v>
          </cell>
          <cell r="D398">
            <v>1156520</v>
          </cell>
          <cell r="E398">
            <v>1900506</v>
          </cell>
          <cell r="F398">
            <v>465373</v>
          </cell>
          <cell r="G398">
            <v>17945002</v>
          </cell>
          <cell r="H398">
            <v>2396910</v>
          </cell>
          <cell r="I398">
            <v>14699888</v>
          </cell>
          <cell r="J398">
            <v>1810906</v>
          </cell>
        </row>
        <row r="399">
          <cell r="A399" t="str">
            <v>LEITELHO</v>
          </cell>
          <cell r="B399" t="str">
            <v>(3º Nível) LEITELHO</v>
          </cell>
          <cell r="C399">
            <v>577060</v>
          </cell>
          <cell r="D399">
            <v>512991</v>
          </cell>
          <cell r="E399">
            <v>545150</v>
          </cell>
          <cell r="F399">
            <v>531057</v>
          </cell>
          <cell r="G399">
            <v>5384124</v>
          </cell>
          <cell r="H399">
            <v>1406350</v>
          </cell>
          <cell r="I399">
            <v>2364767</v>
          </cell>
          <cell r="J399">
            <v>550493</v>
          </cell>
        </row>
        <row r="400">
          <cell r="A400" t="str">
            <v>LENTILHAS SECAS</v>
          </cell>
          <cell r="B400" t="str">
            <v>(3º Nível) LENTILHAS SECAS</v>
          </cell>
          <cell r="C400">
            <v>22533</v>
          </cell>
          <cell r="D400">
            <v>8036</v>
          </cell>
          <cell r="E400">
            <v>58132</v>
          </cell>
          <cell r="F400">
            <v>24571</v>
          </cell>
          <cell r="G400">
            <v>8780394</v>
          </cell>
          <cell r="H400">
            <v>9547292</v>
          </cell>
          <cell r="I400">
            <v>9084682</v>
          </cell>
          <cell r="J400">
            <v>14757750</v>
          </cell>
        </row>
        <row r="401">
          <cell r="A401" t="str">
            <v>LEVEDURAS E PÓS PARA LEVEDAR</v>
          </cell>
          <cell r="B401" t="str">
            <v>(3º Nível) LEVEDURAS E PÓS PARA LEVEDAR</v>
          </cell>
          <cell r="C401">
            <v>96750775</v>
          </cell>
          <cell r="D401">
            <v>53776749</v>
          </cell>
          <cell r="E401">
            <v>90457206</v>
          </cell>
          <cell r="F401">
            <v>49547811</v>
          </cell>
          <cell r="G401">
            <v>59570273</v>
          </cell>
          <cell r="H401">
            <v>28212874</v>
          </cell>
          <cell r="I401">
            <v>62805462</v>
          </cell>
          <cell r="J401">
            <v>29859347</v>
          </cell>
        </row>
        <row r="402">
          <cell r="A402" t="str">
            <v>LIMÕES E LIMAS FRESCOS OU SECOS</v>
          </cell>
          <cell r="B402" t="str">
            <v>(3º Nível) LIMÕES E LIMAS FRESCOS OU SECOS</v>
          </cell>
          <cell r="C402">
            <v>89286270</v>
          </cell>
          <cell r="D402">
            <v>94058439</v>
          </cell>
          <cell r="E402">
            <v>98692169</v>
          </cell>
          <cell r="F402">
            <v>99417388</v>
          </cell>
          <cell r="G402">
            <v>3801356</v>
          </cell>
          <cell r="H402">
            <v>3247961</v>
          </cell>
          <cell r="I402">
            <v>3494240</v>
          </cell>
          <cell r="J402">
            <v>3466722</v>
          </cell>
        </row>
        <row r="403">
          <cell r="A403" t="str">
            <v>LINHO EM BRUTO, PENTEADO OU TRABALHADO DE OUTRA FORMA</v>
          </cell>
          <cell r="B403" t="str">
            <v>(3º Nível) LINHO EM BRUTO, PENTEADO OU TRABALHADO DE OUTRA FORMA</v>
          </cell>
          <cell r="C403">
            <v>671</v>
          </cell>
          <cell r="D403">
            <v>1</v>
          </cell>
          <cell r="E403">
            <v>0</v>
          </cell>
          <cell r="F403">
            <v>0</v>
          </cell>
          <cell r="G403">
            <v>1878922</v>
          </cell>
          <cell r="H403">
            <v>574009</v>
          </cell>
          <cell r="I403">
            <v>2183704</v>
          </cell>
          <cell r="J403">
            <v>697925</v>
          </cell>
        </row>
        <row r="404">
          <cell r="A404" t="str">
            <v>LINTERES DE ALGODÃO</v>
          </cell>
          <cell r="B404" t="str">
            <v>(3º Nível) LINTERES DE ALGODÃO</v>
          </cell>
          <cell r="C404">
            <v>14180425</v>
          </cell>
          <cell r="D404">
            <v>21394592</v>
          </cell>
          <cell r="E404">
            <v>9316086</v>
          </cell>
          <cell r="F404">
            <v>16009809</v>
          </cell>
          <cell r="G404">
            <v>20682</v>
          </cell>
          <cell r="H404">
            <v>13179</v>
          </cell>
          <cell r="I404">
            <v>15</v>
          </cell>
          <cell r="J404">
            <v>1</v>
          </cell>
        </row>
        <row r="405">
          <cell r="A405" t="str">
            <v>MAÇÃS FRESCAS</v>
          </cell>
          <cell r="B405" t="str">
            <v>(3º Nível) MAÇÃS FRESCAS</v>
          </cell>
          <cell r="C405">
            <v>52660394</v>
          </cell>
          <cell r="D405">
            <v>70295028</v>
          </cell>
          <cell r="E405">
            <v>46349599</v>
          </cell>
          <cell r="F405">
            <v>61132907</v>
          </cell>
          <cell r="G405">
            <v>66961503</v>
          </cell>
          <cell r="H405">
            <v>68342870</v>
          </cell>
          <cell r="I405">
            <v>72053994</v>
          </cell>
          <cell r="J405">
            <v>78308079</v>
          </cell>
        </row>
        <row r="406">
          <cell r="A406" t="str">
            <v>MAÇÃS SECAS</v>
          </cell>
          <cell r="B406" t="str">
            <v>(3º Nível) MAÇÃS SECAS</v>
          </cell>
          <cell r="C406">
            <v>1118</v>
          </cell>
          <cell r="D406">
            <v>180</v>
          </cell>
          <cell r="E406">
            <v>53355</v>
          </cell>
          <cell r="F406">
            <v>13475</v>
          </cell>
          <cell r="G406">
            <v>156201</v>
          </cell>
          <cell r="H406">
            <v>20922</v>
          </cell>
          <cell r="I406">
            <v>73765</v>
          </cell>
          <cell r="J406">
            <v>9363</v>
          </cell>
        </row>
        <row r="407">
          <cell r="A407" t="str">
            <v>MACIS</v>
          </cell>
          <cell r="B407" t="str">
            <v>(3º Nível) MACIS</v>
          </cell>
          <cell r="C407">
            <v>0</v>
          </cell>
          <cell r="D407">
            <v>0</v>
          </cell>
          <cell r="E407">
            <v>35</v>
          </cell>
          <cell r="F407">
            <v>1</v>
          </cell>
          <cell r="G407">
            <v>5457</v>
          </cell>
          <cell r="H407">
            <v>600</v>
          </cell>
          <cell r="I407">
            <v>0</v>
          </cell>
          <cell r="J407">
            <v>0</v>
          </cell>
        </row>
        <row r="408">
          <cell r="A408" t="str">
            <v>MADEIRA COMPENSADA OU CONTRAPLACADA</v>
          </cell>
          <cell r="B408" t="str">
            <v>(3º Nível) MADEIRA COMPENSADA OU CONTRAPLACADA</v>
          </cell>
          <cell r="C408">
            <v>715260899</v>
          </cell>
          <cell r="D408">
            <v>1227719049</v>
          </cell>
          <cell r="E408">
            <v>720811213</v>
          </cell>
          <cell r="F408">
            <v>1256380586</v>
          </cell>
          <cell r="G408">
            <v>1514390</v>
          </cell>
          <cell r="H408">
            <v>682617</v>
          </cell>
          <cell r="I408">
            <v>1746513</v>
          </cell>
          <cell r="J408">
            <v>945347</v>
          </cell>
        </row>
        <row r="409">
          <cell r="A409" t="str">
            <v>MADEIRA EM BRUTO</v>
          </cell>
          <cell r="B409" t="str">
            <v>(3º Nível) MADEIRA EM BRUTO</v>
          </cell>
          <cell r="C409">
            <v>58571860</v>
          </cell>
          <cell r="D409">
            <v>374031862</v>
          </cell>
          <cell r="E409">
            <v>71887146</v>
          </cell>
          <cell r="F409">
            <v>715415011</v>
          </cell>
          <cell r="G409">
            <v>757585</v>
          </cell>
          <cell r="H409">
            <v>12778349</v>
          </cell>
          <cell r="I409">
            <v>754000</v>
          </cell>
          <cell r="J409">
            <v>12451261</v>
          </cell>
        </row>
        <row r="410">
          <cell r="A410" t="str">
            <v>MADEIRA EM ESTILHAS OU EM PARTÍCULAS</v>
          </cell>
          <cell r="B410" t="str">
            <v>(3º Nível) MADEIRA EM ESTILHAS OU EM PARTÍCULAS</v>
          </cell>
          <cell r="C410">
            <v>155507912</v>
          </cell>
          <cell r="D410">
            <v>1747788180</v>
          </cell>
          <cell r="E410">
            <v>145847670</v>
          </cell>
          <cell r="F410">
            <v>1570750802</v>
          </cell>
          <cell r="G410">
            <v>726383</v>
          </cell>
          <cell r="H410">
            <v>468326</v>
          </cell>
          <cell r="I410">
            <v>1082897</v>
          </cell>
          <cell r="J410">
            <v>590335</v>
          </cell>
        </row>
        <row r="411">
          <cell r="A411" t="str">
            <v>MADEIRA LAMINADA</v>
          </cell>
          <cell r="B411" t="str">
            <v>(3º Nível) MADEIRA LAMINADA</v>
          </cell>
          <cell r="C411">
            <v>36440912</v>
          </cell>
          <cell r="D411">
            <v>73840032</v>
          </cell>
          <cell r="E411">
            <v>41545666</v>
          </cell>
          <cell r="F411">
            <v>92564028</v>
          </cell>
          <cell r="G411">
            <v>6925224</v>
          </cell>
          <cell r="H411">
            <v>2093418</v>
          </cell>
          <cell r="I411">
            <v>7373291</v>
          </cell>
          <cell r="J411">
            <v>2060349</v>
          </cell>
        </row>
        <row r="412">
          <cell r="A412" t="str">
            <v>MADEIRA PERFILADA</v>
          </cell>
          <cell r="B412" t="str">
            <v>(3º Nível) MADEIRA PERFILADA</v>
          </cell>
          <cell r="C412">
            <v>492240456</v>
          </cell>
          <cell r="D412">
            <v>308205057</v>
          </cell>
          <cell r="E412">
            <v>532027353</v>
          </cell>
          <cell r="F412">
            <v>330633068</v>
          </cell>
          <cell r="G412">
            <v>520459</v>
          </cell>
          <cell r="H412">
            <v>209961</v>
          </cell>
          <cell r="I412">
            <v>481353</v>
          </cell>
          <cell r="J412">
            <v>197394</v>
          </cell>
        </row>
        <row r="413">
          <cell r="A413" t="str">
            <v>MADEIRA SERRADA</v>
          </cell>
          <cell r="B413" t="str">
            <v>(3º Nível) MADEIRA SERRADA</v>
          </cell>
          <cell r="C413">
            <v>701820892</v>
          </cell>
          <cell r="D413">
            <v>1450660183</v>
          </cell>
          <cell r="E413">
            <v>804813887</v>
          </cell>
          <cell r="F413">
            <v>1675254418</v>
          </cell>
          <cell r="G413">
            <v>25162081</v>
          </cell>
          <cell r="H413">
            <v>13380999</v>
          </cell>
          <cell r="I413">
            <v>23584932</v>
          </cell>
          <cell r="J413">
            <v>15920244</v>
          </cell>
        </row>
        <row r="414">
          <cell r="A414" t="str">
            <v>MAIONESE</v>
          </cell>
          <cell r="B414" t="str">
            <v>(3º Nível) MAIONESE</v>
          </cell>
          <cell r="C414">
            <v>4616909</v>
          </cell>
          <cell r="D414">
            <v>3494913</v>
          </cell>
          <cell r="E414">
            <v>4874633</v>
          </cell>
          <cell r="F414">
            <v>4120208</v>
          </cell>
          <cell r="G414">
            <v>682330</v>
          </cell>
          <cell r="H414">
            <v>324654</v>
          </cell>
          <cell r="I414">
            <v>917155</v>
          </cell>
          <cell r="J414">
            <v>432581</v>
          </cell>
        </row>
        <row r="415">
          <cell r="A415" t="str">
            <v>MALTE</v>
          </cell>
          <cell r="B415" t="str">
            <v>(3º Nível) MALTE</v>
          </cell>
          <cell r="C415">
            <v>4606863</v>
          </cell>
          <cell r="D415">
            <v>7278063</v>
          </cell>
          <cell r="E415">
            <v>3734679</v>
          </cell>
          <cell r="F415">
            <v>6489420</v>
          </cell>
          <cell r="G415">
            <v>420462690</v>
          </cell>
          <cell r="H415">
            <v>826722268</v>
          </cell>
          <cell r="I415">
            <v>461428077</v>
          </cell>
          <cell r="J415">
            <v>915744308</v>
          </cell>
        </row>
        <row r="416">
          <cell r="A416" t="str">
            <v>MAMÕES (PAPAIA) FRESCOS</v>
          </cell>
          <cell r="B416" t="str">
            <v>(3º Nível) MAMÕES (PAPAIA) FRESCOS</v>
          </cell>
          <cell r="C416">
            <v>43377012</v>
          </cell>
          <cell r="D416">
            <v>37741411</v>
          </cell>
          <cell r="E416">
            <v>49314412</v>
          </cell>
          <cell r="F416">
            <v>43873838</v>
          </cell>
        </row>
        <row r="417">
          <cell r="A417" t="str">
            <v>MANDARINAS</v>
          </cell>
          <cell r="B417" t="str">
            <v>(3º Nível) MANDARINAS</v>
          </cell>
          <cell r="C417">
            <v>289860</v>
          </cell>
          <cell r="D417">
            <v>337698</v>
          </cell>
          <cell r="E417">
            <v>703754</v>
          </cell>
          <cell r="F417">
            <v>544383</v>
          </cell>
          <cell r="G417">
            <v>6713905</v>
          </cell>
          <cell r="H417">
            <v>7008374</v>
          </cell>
          <cell r="I417">
            <v>6039705</v>
          </cell>
          <cell r="J417">
            <v>7314783</v>
          </cell>
        </row>
        <row r="418">
          <cell r="A418" t="str">
            <v>MANDIOCA</v>
          </cell>
          <cell r="B418" t="str">
            <v>(3º Nível) MANDIOCA</v>
          </cell>
          <cell r="C418">
            <v>56417</v>
          </cell>
          <cell r="D418">
            <v>44890</v>
          </cell>
          <cell r="E418">
            <v>119283</v>
          </cell>
          <cell r="F418">
            <v>81044</v>
          </cell>
          <cell r="G418">
            <v>141341</v>
          </cell>
          <cell r="H418">
            <v>1545330</v>
          </cell>
          <cell r="I418">
            <v>84504</v>
          </cell>
          <cell r="J418">
            <v>1436800</v>
          </cell>
        </row>
        <row r="419">
          <cell r="A419" t="str">
            <v>MANGAS FRESCAS OU SECAS</v>
          </cell>
          <cell r="B419" t="str">
            <v>(3º Nível) MANGAS FRESCAS OU SECAS</v>
          </cell>
          <cell r="C419">
            <v>203014657</v>
          </cell>
          <cell r="D419">
            <v>179776809</v>
          </cell>
          <cell r="E419">
            <v>205008866</v>
          </cell>
          <cell r="F419">
            <v>195263594</v>
          </cell>
          <cell r="G419">
            <v>43448</v>
          </cell>
          <cell r="H419">
            <v>6178</v>
          </cell>
          <cell r="I419">
            <v>342</v>
          </cell>
          <cell r="J419">
            <v>10</v>
          </cell>
        </row>
        <row r="420">
          <cell r="A420" t="str">
            <v>MANGOSTOES FRESCOS OU SECOS</v>
          </cell>
          <cell r="B420" t="str">
            <v>(3º Nível) MANGOSTOES FRESCOS OU SECOS</v>
          </cell>
          <cell r="C420">
            <v>0</v>
          </cell>
          <cell r="D420">
            <v>0</v>
          </cell>
          <cell r="E420">
            <v>11396</v>
          </cell>
          <cell r="F420">
            <v>4251</v>
          </cell>
        </row>
        <row r="421">
          <cell r="A421" t="str">
            <v>MANTEIGA</v>
          </cell>
          <cell r="B421" t="str">
            <v>(3º Nível) MANTEIGA</v>
          </cell>
          <cell r="C421">
            <v>1431248</v>
          </cell>
          <cell r="D421">
            <v>254878</v>
          </cell>
          <cell r="E421">
            <v>391728</v>
          </cell>
          <cell r="F421">
            <v>69045</v>
          </cell>
          <cell r="G421">
            <v>18267019</v>
          </cell>
          <cell r="H421">
            <v>3245831</v>
          </cell>
          <cell r="I421">
            <v>21895258</v>
          </cell>
          <cell r="J421">
            <v>4220150</v>
          </cell>
        </row>
        <row r="422">
          <cell r="A422" t="str">
            <v>MANTEIGA, GORDURA E OLEO DE CACAU</v>
          </cell>
          <cell r="B422" t="str">
            <v>(3º Nível) MANTEIGA, GORDURA E OLEO DE CACAU</v>
          </cell>
          <cell r="C422">
            <v>152713807</v>
          </cell>
          <cell r="D422">
            <v>27264215</v>
          </cell>
          <cell r="E422">
            <v>124613657</v>
          </cell>
          <cell r="F422">
            <v>21118609</v>
          </cell>
          <cell r="G422">
            <v>556876</v>
          </cell>
          <cell r="H422">
            <v>109143</v>
          </cell>
          <cell r="I422">
            <v>707984</v>
          </cell>
          <cell r="J422">
            <v>121589</v>
          </cell>
        </row>
        <row r="423">
          <cell r="A423" t="str">
            <v>MARGARINA</v>
          </cell>
          <cell r="B423" t="str">
            <v>(3º Nível) MARGARINA</v>
          </cell>
          <cell r="C423">
            <v>13037258</v>
          </cell>
          <cell r="D423">
            <v>11966190</v>
          </cell>
          <cell r="E423">
            <v>12173612</v>
          </cell>
          <cell r="F423">
            <v>12949423</v>
          </cell>
          <cell r="G423">
            <v>884325</v>
          </cell>
          <cell r="H423">
            <v>705050</v>
          </cell>
          <cell r="I423">
            <v>737113</v>
          </cell>
          <cell r="J423">
            <v>615885</v>
          </cell>
        </row>
        <row r="424">
          <cell r="A424" t="str">
            <v>MARMELOS FRESCOS</v>
          </cell>
          <cell r="B424" t="str">
            <v>(3º Nível) MARMELOS FRESCOS</v>
          </cell>
          <cell r="C424">
            <v>0</v>
          </cell>
          <cell r="D424">
            <v>0</v>
          </cell>
          <cell r="E424">
            <v>5367</v>
          </cell>
          <cell r="F424">
            <v>1494</v>
          </cell>
          <cell r="G424">
            <v>0</v>
          </cell>
          <cell r="H424">
            <v>0</v>
          </cell>
          <cell r="I424">
            <v>70348</v>
          </cell>
          <cell r="J424">
            <v>48718</v>
          </cell>
        </row>
        <row r="425">
          <cell r="A425" t="str">
            <v>MASSAS ALIMENTÍCIAS</v>
          </cell>
          <cell r="B425" t="str">
            <v>(3º Nível) MASSAS ALIMENTÍCIAS</v>
          </cell>
          <cell r="C425">
            <v>12587812</v>
          </cell>
          <cell r="D425">
            <v>14531590</v>
          </cell>
          <cell r="E425">
            <v>6852665</v>
          </cell>
          <cell r="F425">
            <v>5163861</v>
          </cell>
          <cell r="G425">
            <v>37883652</v>
          </cell>
          <cell r="H425">
            <v>27982332</v>
          </cell>
          <cell r="I425">
            <v>36744124</v>
          </cell>
          <cell r="J425">
            <v>28208907</v>
          </cell>
        </row>
        <row r="426">
          <cell r="A426" t="str">
            <v>MATE</v>
          </cell>
          <cell r="B426" t="str">
            <v>(3º Nível) MATE</v>
          </cell>
          <cell r="C426">
            <v>80983228</v>
          </cell>
          <cell r="D426">
            <v>33784326</v>
          </cell>
          <cell r="E426">
            <v>86780427</v>
          </cell>
          <cell r="F426">
            <v>37585215</v>
          </cell>
          <cell r="G426">
            <v>366882</v>
          </cell>
          <cell r="H426">
            <v>266855</v>
          </cell>
          <cell r="I426">
            <v>342615</v>
          </cell>
          <cell r="J426">
            <v>43139</v>
          </cell>
        </row>
        <row r="427">
          <cell r="A427" t="str">
            <v>MATERIAS CORANTES DE ORIGEM VEGETAL</v>
          </cell>
          <cell r="B427" t="str">
            <v>(3º Nível) MATERIAS CORANTES DE ORIGEM VEGETAL</v>
          </cell>
          <cell r="C427">
            <v>8089238</v>
          </cell>
          <cell r="D427">
            <v>661460</v>
          </cell>
          <cell r="E427">
            <v>6607254</v>
          </cell>
          <cell r="F427">
            <v>710636</v>
          </cell>
          <cell r="G427">
            <v>12264673</v>
          </cell>
          <cell r="H427">
            <v>485313</v>
          </cell>
          <cell r="I427">
            <v>12364568</v>
          </cell>
          <cell r="J427">
            <v>538902</v>
          </cell>
        </row>
        <row r="428">
          <cell r="A428" t="str">
            <v>MATÉRIAS PÉCTICAS, PECTINATOS E PECTATOS</v>
          </cell>
          <cell r="B428" t="str">
            <v>(3º Nível) MATÉRIAS PÉCTICAS, PECTINATOS E PECTATOS</v>
          </cell>
          <cell r="C428">
            <v>7397</v>
          </cell>
          <cell r="D428">
            <v>565</v>
          </cell>
          <cell r="E428">
            <v>5039</v>
          </cell>
          <cell r="F428">
            <v>427</v>
          </cell>
          <cell r="G428">
            <v>537267</v>
          </cell>
          <cell r="H428">
            <v>56463</v>
          </cell>
          <cell r="I428">
            <v>518212</v>
          </cell>
          <cell r="J428">
            <v>72605</v>
          </cell>
        </row>
        <row r="429">
          <cell r="A429" t="str">
            <v>MEL NATURAL</v>
          </cell>
          <cell r="B429" t="str">
            <v>(3º Nível) MEL NATURAL</v>
          </cell>
          <cell r="C429">
            <v>97094524</v>
          </cell>
          <cell r="D429">
            <v>23519470</v>
          </cell>
          <cell r="E429">
            <v>81879730</v>
          </cell>
          <cell r="F429">
            <v>27732798</v>
          </cell>
          <cell r="G429">
            <v>1128</v>
          </cell>
          <cell r="H429">
            <v>12</v>
          </cell>
          <cell r="I429">
            <v>239325</v>
          </cell>
          <cell r="J429">
            <v>52471</v>
          </cell>
        </row>
        <row r="430">
          <cell r="A430" t="str">
            <v>MELAÇOS</v>
          </cell>
          <cell r="B430" t="str">
            <v>(3º Nível) MELAÇOS</v>
          </cell>
          <cell r="C430">
            <v>53215</v>
          </cell>
          <cell r="D430">
            <v>69445</v>
          </cell>
          <cell r="E430">
            <v>79406</v>
          </cell>
          <cell r="F430">
            <v>89162</v>
          </cell>
          <cell r="G430">
            <v>873406</v>
          </cell>
          <cell r="H430">
            <v>4796802</v>
          </cell>
          <cell r="I430">
            <v>939589</v>
          </cell>
          <cell r="J430">
            <v>5329618</v>
          </cell>
        </row>
        <row r="431">
          <cell r="A431" t="str">
            <v>MELANCIAS FRESCAS</v>
          </cell>
          <cell r="B431" t="str">
            <v>(3º Nível) MELANCIAS FRESCAS</v>
          </cell>
          <cell r="C431">
            <v>36474659</v>
          </cell>
          <cell r="D431">
            <v>71929480</v>
          </cell>
          <cell r="E431">
            <v>39945550</v>
          </cell>
          <cell r="F431">
            <v>87886045</v>
          </cell>
        </row>
        <row r="432">
          <cell r="A432" t="str">
            <v>MELÕES FRESCOS</v>
          </cell>
          <cell r="B432" t="str">
            <v>(3º Nível) MELÕES FRESCOS</v>
          </cell>
          <cell r="C432">
            <v>167983044</v>
          </cell>
          <cell r="D432">
            <v>230838696</v>
          </cell>
          <cell r="E432">
            <v>147831140</v>
          </cell>
          <cell r="F432">
            <v>222743962</v>
          </cell>
        </row>
        <row r="433">
          <cell r="A433" t="str">
            <v>MILHO</v>
          </cell>
          <cell r="B433" t="str">
            <v>(3º Nível) MILHO</v>
          </cell>
          <cell r="C433">
            <v>4917951064</v>
          </cell>
          <cell r="D433">
            <v>31653090087</v>
          </cell>
          <cell r="E433">
            <v>4516400607</v>
          </cell>
          <cell r="F433">
            <v>25849042489</v>
          </cell>
          <cell r="G433">
            <v>85189311</v>
          </cell>
          <cell r="H433">
            <v>678931153</v>
          </cell>
          <cell r="I433">
            <v>164065933</v>
          </cell>
          <cell r="J433">
            <v>1094165042</v>
          </cell>
        </row>
        <row r="434">
          <cell r="A434" t="str">
            <v>MILHO DOCE PREPARADO</v>
          </cell>
          <cell r="B434" t="str">
            <v>(3º Nível) MILHO DOCE PREPARADO</v>
          </cell>
          <cell r="C434">
            <v>14956136</v>
          </cell>
          <cell r="D434">
            <v>16268843</v>
          </cell>
          <cell r="E434">
            <v>16410178</v>
          </cell>
          <cell r="F434">
            <v>18229437</v>
          </cell>
          <cell r="G434">
            <v>481283</v>
          </cell>
          <cell r="H434">
            <v>276215</v>
          </cell>
          <cell r="I434">
            <v>365524</v>
          </cell>
          <cell r="J434">
            <v>207912</v>
          </cell>
        </row>
        <row r="435">
          <cell r="A435" t="str">
            <v>MIUDEZAS DE CARNE BOVINA</v>
          </cell>
          <cell r="B435" t="str">
            <v>(3º Nível) MIUDEZAS DE CARNE BOVINA</v>
          </cell>
          <cell r="C435">
            <v>529407992</v>
          </cell>
          <cell r="D435">
            <v>184202589</v>
          </cell>
          <cell r="E435">
            <v>532229181</v>
          </cell>
          <cell r="F435">
            <v>195225411</v>
          </cell>
          <cell r="G435">
            <v>5042284</v>
          </cell>
          <cell r="H435">
            <v>3892490</v>
          </cell>
          <cell r="I435">
            <v>3902825</v>
          </cell>
          <cell r="J435">
            <v>3548017</v>
          </cell>
        </row>
        <row r="436">
          <cell r="A436" t="str">
            <v>MIUDEZAS DE CARNE DE OVINO</v>
          </cell>
          <cell r="B436" t="str">
            <v>(3º Nível) MIUDEZAS DE CARNE DE OVINO</v>
          </cell>
          <cell r="G436">
            <v>8850313</v>
          </cell>
          <cell r="H436">
            <v>1074274</v>
          </cell>
          <cell r="I436">
            <v>10636401</v>
          </cell>
          <cell r="J436">
            <v>1310133</v>
          </cell>
        </row>
        <row r="437">
          <cell r="A437" t="str">
            <v>MIUDEZAS DE CARNE SUÍNA</v>
          </cell>
          <cell r="B437" t="str">
            <v>(3º Nível) MIUDEZAS DE CARNE SUÍNA</v>
          </cell>
          <cell r="C437">
            <v>117669526</v>
          </cell>
          <cell r="D437">
            <v>79475125</v>
          </cell>
          <cell r="E437">
            <v>87512216</v>
          </cell>
          <cell r="F437">
            <v>74880772</v>
          </cell>
          <cell r="G437">
            <v>154088298</v>
          </cell>
          <cell r="H437">
            <v>16239806</v>
          </cell>
          <cell r="I437">
            <v>175419366</v>
          </cell>
          <cell r="J437">
            <v>18622947</v>
          </cell>
        </row>
        <row r="438">
          <cell r="A438" t="str">
            <v>MOLHOS E PREPARAÇÕES PARA MOLHOS</v>
          </cell>
          <cell r="B438" t="str">
            <v>(3º Nível) MOLHOS E PREPARAÇÕES PARA MOLHOS</v>
          </cell>
          <cell r="C438">
            <v>10773883</v>
          </cell>
          <cell r="D438">
            <v>7743405</v>
          </cell>
          <cell r="E438">
            <v>9998251</v>
          </cell>
          <cell r="F438">
            <v>8203441</v>
          </cell>
          <cell r="G438">
            <v>14573833</v>
          </cell>
          <cell r="H438">
            <v>6130510</v>
          </cell>
          <cell r="I438">
            <v>13970403</v>
          </cell>
          <cell r="J438">
            <v>6488305</v>
          </cell>
        </row>
        <row r="439">
          <cell r="A439" t="str">
            <v>MORANGOS CONGELADOS</v>
          </cell>
          <cell r="B439" t="str">
            <v>(3º Nível) MORANGOS CONGELADOS</v>
          </cell>
          <cell r="C439">
            <v>6201</v>
          </cell>
          <cell r="D439">
            <v>2782</v>
          </cell>
          <cell r="E439">
            <v>19340</v>
          </cell>
          <cell r="F439">
            <v>7098</v>
          </cell>
          <cell r="G439">
            <v>9547163</v>
          </cell>
          <cell r="H439">
            <v>6191351</v>
          </cell>
          <cell r="I439">
            <v>7996585</v>
          </cell>
          <cell r="J439">
            <v>5030595</v>
          </cell>
        </row>
        <row r="440">
          <cell r="A440" t="str">
            <v>MORANGOS FRESCOS</v>
          </cell>
          <cell r="B440" t="str">
            <v>(3º Nível) MORANGOS FRESCOS</v>
          </cell>
          <cell r="C440">
            <v>8282</v>
          </cell>
          <cell r="D440">
            <v>1200</v>
          </cell>
          <cell r="E440">
            <v>179307</v>
          </cell>
          <cell r="F440">
            <v>134305</v>
          </cell>
          <cell r="G440">
            <v>1674</v>
          </cell>
          <cell r="H440">
            <v>268</v>
          </cell>
          <cell r="I440">
            <v>109529</v>
          </cell>
          <cell r="J440">
            <v>14463</v>
          </cell>
        </row>
        <row r="441">
          <cell r="A441" t="str">
            <v>MORANGOS PREPARADOS OU CONSERVADOS</v>
          </cell>
          <cell r="B441" t="str">
            <v>(3º Nível) MORANGOS PREPARADOS OU CONSERVADOS</v>
          </cell>
          <cell r="C441">
            <v>206519</v>
          </cell>
          <cell r="D441">
            <v>30136</v>
          </cell>
          <cell r="E441">
            <v>160901</v>
          </cell>
          <cell r="F441">
            <v>26692</v>
          </cell>
          <cell r="G441">
            <v>60361</v>
          </cell>
          <cell r="H441">
            <v>13332</v>
          </cell>
          <cell r="I441">
            <v>11687</v>
          </cell>
          <cell r="J441">
            <v>2041</v>
          </cell>
        </row>
        <row r="442">
          <cell r="A442" t="str">
            <v>MÓVEIS DE MADEIRA</v>
          </cell>
          <cell r="B442" t="str">
            <v>(3º Nível) MÓVEIS DE MADEIRA</v>
          </cell>
          <cell r="C442">
            <v>472021124</v>
          </cell>
          <cell r="D442">
            <v>284714471</v>
          </cell>
          <cell r="E442">
            <v>530854620</v>
          </cell>
          <cell r="F442">
            <v>307027843</v>
          </cell>
          <cell r="G442">
            <v>22494797</v>
          </cell>
          <cell r="H442">
            <v>7480785</v>
          </cell>
          <cell r="I442">
            <v>26030025</v>
          </cell>
          <cell r="J442">
            <v>8654051</v>
          </cell>
        </row>
        <row r="443">
          <cell r="A443" t="str">
            <v>MUDAS DE PLANTAS NÃO ORNAMENTAIS</v>
          </cell>
          <cell r="B443" t="str">
            <v>(3º Nível) MUDAS DE PLANTAS NÃO ORNAMENTAIS</v>
          </cell>
          <cell r="C443">
            <v>656674</v>
          </cell>
          <cell r="D443">
            <v>436592</v>
          </cell>
          <cell r="E443">
            <v>221483</v>
          </cell>
          <cell r="F443">
            <v>40902</v>
          </cell>
          <cell r="G443">
            <v>8024392</v>
          </cell>
          <cell r="H443">
            <v>875252</v>
          </cell>
          <cell r="I443">
            <v>9682012</v>
          </cell>
          <cell r="J443">
            <v>1086904</v>
          </cell>
        </row>
        <row r="444">
          <cell r="A444" t="str">
            <v>MUDAS DE PLANTAS ORNAMENTAIS</v>
          </cell>
          <cell r="B444" t="str">
            <v>(3º Nível) MUDAS DE PLANTAS ORNAMENTAIS</v>
          </cell>
          <cell r="C444">
            <v>4375856</v>
          </cell>
          <cell r="D444">
            <v>356362</v>
          </cell>
          <cell r="E444">
            <v>3764458</v>
          </cell>
          <cell r="F444">
            <v>327570</v>
          </cell>
          <cell r="G444">
            <v>21154154</v>
          </cell>
          <cell r="H444">
            <v>742280</v>
          </cell>
          <cell r="I444">
            <v>26567142</v>
          </cell>
          <cell r="J444">
            <v>952374</v>
          </cell>
        </row>
        <row r="445">
          <cell r="A445" t="str">
            <v>NOZ-MOSCADA</v>
          </cell>
          <cell r="B445" t="str">
            <v>(3º Nível) NOZ-MOSCADA</v>
          </cell>
          <cell r="C445">
            <v>3490</v>
          </cell>
          <cell r="D445">
            <v>410</v>
          </cell>
          <cell r="E445">
            <v>2852</v>
          </cell>
          <cell r="F445">
            <v>236</v>
          </cell>
          <cell r="G445">
            <v>1475459</v>
          </cell>
          <cell r="H445">
            <v>237058</v>
          </cell>
          <cell r="I445">
            <v>1459722</v>
          </cell>
          <cell r="J445">
            <v>313819</v>
          </cell>
        </row>
        <row r="446">
          <cell r="A446" t="str">
            <v>NOZES</v>
          </cell>
          <cell r="B446" t="str">
            <v>(3º Nível) NOZES</v>
          </cell>
          <cell r="C446">
            <v>2489839</v>
          </cell>
          <cell r="D446">
            <v>195893</v>
          </cell>
          <cell r="E446">
            <v>6155762</v>
          </cell>
          <cell r="F446">
            <v>437644</v>
          </cell>
          <cell r="G446">
            <v>36205632</v>
          </cell>
          <cell r="H446">
            <v>4134611</v>
          </cell>
          <cell r="I446">
            <v>28759063</v>
          </cell>
          <cell r="J446">
            <v>4835778</v>
          </cell>
        </row>
        <row r="447">
          <cell r="A447" t="str">
            <v>OBRAS DE MARCENARIA OU CARPINTARIA</v>
          </cell>
          <cell r="B447" t="str">
            <v>(3º Nível) OBRAS DE MARCENARIA OU CARPINTARIA</v>
          </cell>
          <cell r="C447">
            <v>313546886</v>
          </cell>
          <cell r="D447">
            <v>186615276</v>
          </cell>
          <cell r="E447">
            <v>328052588</v>
          </cell>
          <cell r="F447">
            <v>196330834</v>
          </cell>
          <cell r="G447">
            <v>2571400</v>
          </cell>
          <cell r="H447">
            <v>992191</v>
          </cell>
          <cell r="I447">
            <v>2679945</v>
          </cell>
          <cell r="J447">
            <v>1271297</v>
          </cell>
        </row>
        <row r="448">
          <cell r="A448" t="str">
            <v>OLEO DE ALGODÃO</v>
          </cell>
          <cell r="B448" t="str">
            <v>(3º Nível) OLEO DE ALGODÃO</v>
          </cell>
          <cell r="C448">
            <v>1349902</v>
          </cell>
          <cell r="D448">
            <v>1210240</v>
          </cell>
          <cell r="E448">
            <v>427746</v>
          </cell>
          <cell r="F448">
            <v>330164</v>
          </cell>
          <cell r="G448">
            <v>119539</v>
          </cell>
          <cell r="H448">
            <v>51690</v>
          </cell>
          <cell r="I448">
            <v>2616826</v>
          </cell>
          <cell r="J448">
            <v>3880237</v>
          </cell>
        </row>
        <row r="449">
          <cell r="A449" t="str">
            <v>ÒLEO DE AMENDOIM</v>
          </cell>
          <cell r="B449" t="str">
            <v>(3º Nível) ÒLEO DE AMENDOIM</v>
          </cell>
          <cell r="C449">
            <v>71426940</v>
          </cell>
          <cell r="D449">
            <v>59846748</v>
          </cell>
          <cell r="E449">
            <v>66758500</v>
          </cell>
          <cell r="F449">
            <v>60342039</v>
          </cell>
          <cell r="G449">
            <v>291317</v>
          </cell>
          <cell r="H449">
            <v>30294</v>
          </cell>
          <cell r="I449">
            <v>485119</v>
          </cell>
          <cell r="J449">
            <v>52734</v>
          </cell>
        </row>
        <row r="450">
          <cell r="A450" t="str">
            <v>OLEO DE BABAÇU</v>
          </cell>
          <cell r="B450" t="str">
            <v>(3º Nível) OLEO DE BABAÇU</v>
          </cell>
          <cell r="C450">
            <v>943289</v>
          </cell>
          <cell r="D450">
            <v>206045</v>
          </cell>
          <cell r="E450">
            <v>912112</v>
          </cell>
          <cell r="F450">
            <v>201814</v>
          </cell>
          <cell r="G450">
            <v>789</v>
          </cell>
          <cell r="H450">
            <v>72</v>
          </cell>
          <cell r="I450">
            <v>1842</v>
          </cell>
          <cell r="J450">
            <v>150</v>
          </cell>
        </row>
        <row r="451">
          <cell r="A451" t="str">
            <v>OLEO DE COCO</v>
          </cell>
          <cell r="B451" t="str">
            <v>(3º Nível) OLEO DE COCO</v>
          </cell>
          <cell r="C451">
            <v>434977</v>
          </cell>
          <cell r="D451">
            <v>48813</v>
          </cell>
          <cell r="E451">
            <v>206936</v>
          </cell>
          <cell r="F451">
            <v>22676</v>
          </cell>
          <cell r="G451">
            <v>11936084</v>
          </cell>
          <cell r="H451">
            <v>3566707</v>
          </cell>
          <cell r="I451">
            <v>8379764</v>
          </cell>
          <cell r="J451">
            <v>3141810</v>
          </cell>
        </row>
        <row r="452">
          <cell r="A452" t="str">
            <v>OLEO DE DENDÊ OU DE PALMA</v>
          </cell>
          <cell r="B452" t="str">
            <v>(3º Nível) OLEO DE DENDÊ OU DE PALMA</v>
          </cell>
          <cell r="C452">
            <v>51553112</v>
          </cell>
          <cell r="D452">
            <v>79495217</v>
          </cell>
          <cell r="E452">
            <v>9078294</v>
          </cell>
          <cell r="F452">
            <v>14963440</v>
          </cell>
          <cell r="G452">
            <v>378251406</v>
          </cell>
          <cell r="H452">
            <v>390691002</v>
          </cell>
          <cell r="I452">
            <v>305366581</v>
          </cell>
          <cell r="J452">
            <v>406622044</v>
          </cell>
        </row>
        <row r="453">
          <cell r="A453" t="str">
            <v>OLEO DE GIRASSOL</v>
          </cell>
          <cell r="B453" t="str">
            <v>(3º Nível) OLEO DE GIRASSOL</v>
          </cell>
          <cell r="C453">
            <v>173585</v>
          </cell>
          <cell r="D453">
            <v>125388</v>
          </cell>
          <cell r="E453">
            <v>151138</v>
          </cell>
          <cell r="F453">
            <v>81811</v>
          </cell>
          <cell r="G453">
            <v>30867151</v>
          </cell>
          <cell r="H453">
            <v>39248396</v>
          </cell>
          <cell r="I453">
            <v>28052929</v>
          </cell>
          <cell r="J453">
            <v>37147663</v>
          </cell>
        </row>
        <row r="454">
          <cell r="A454" t="str">
            <v>OLEO DE MILHO</v>
          </cell>
          <cell r="B454" t="str">
            <v>(3º Nível) OLEO DE MILHO</v>
          </cell>
          <cell r="C454">
            <v>24427006</v>
          </cell>
          <cell r="D454">
            <v>30724789</v>
          </cell>
          <cell r="E454">
            <v>11611990</v>
          </cell>
          <cell r="F454">
            <v>17753228</v>
          </cell>
          <cell r="G454">
            <v>2200083</v>
          </cell>
          <cell r="H454">
            <v>3142641</v>
          </cell>
          <cell r="I454">
            <v>4515056</v>
          </cell>
          <cell r="J454">
            <v>8587271</v>
          </cell>
        </row>
        <row r="455">
          <cell r="A455" t="str">
            <v>OLEO DE SOJA EM BRUTO</v>
          </cell>
          <cell r="B455" t="str">
            <v>(3º Nível) OLEO DE SOJA EM BRUTO</v>
          </cell>
          <cell r="C455">
            <v>939279247</v>
          </cell>
          <cell r="D455">
            <v>1264520490</v>
          </cell>
          <cell r="E455">
            <v>839647286</v>
          </cell>
          <cell r="F455">
            <v>1247720368</v>
          </cell>
          <cell r="G455">
            <v>33517304</v>
          </cell>
          <cell r="H455">
            <v>46000000</v>
          </cell>
          <cell r="I455">
            <v>19495327</v>
          </cell>
          <cell r="J455">
            <v>30370000</v>
          </cell>
        </row>
        <row r="456">
          <cell r="A456" t="str">
            <v>OLEO DE SOJA REFINADO</v>
          </cell>
          <cell r="B456" t="str">
            <v>(3º Nível) OLEO DE SOJA REFINADO</v>
          </cell>
          <cell r="C456">
            <v>105808931</v>
          </cell>
          <cell r="D456">
            <v>105108748</v>
          </cell>
          <cell r="E456">
            <v>67161192</v>
          </cell>
          <cell r="F456">
            <v>75580082</v>
          </cell>
          <cell r="G456">
            <v>160494</v>
          </cell>
          <cell r="H456">
            <v>48071</v>
          </cell>
          <cell r="I456">
            <v>145475</v>
          </cell>
          <cell r="J456">
            <v>45139</v>
          </cell>
        </row>
        <row r="457">
          <cell r="A457" t="str">
            <v>OLEO ESSENCIAL DE LARANJA</v>
          </cell>
          <cell r="B457" t="str">
            <v>(3º Nível) OLEO ESSENCIAL DE LARANJA</v>
          </cell>
          <cell r="C457">
            <v>267254681</v>
          </cell>
          <cell r="D457">
            <v>30098660</v>
          </cell>
          <cell r="E457">
            <v>222308966</v>
          </cell>
          <cell r="F457">
            <v>26897869</v>
          </cell>
          <cell r="G457">
            <v>3012000</v>
          </cell>
          <cell r="H457">
            <v>181084</v>
          </cell>
          <cell r="I457">
            <v>3114994</v>
          </cell>
          <cell r="J457">
            <v>166660</v>
          </cell>
        </row>
        <row r="458">
          <cell r="A458" t="str">
            <v>OSSOS E OSSEÍNA</v>
          </cell>
          <cell r="B458" t="str">
            <v>(3º Nível) OSSOS E OSSEÍNA</v>
          </cell>
          <cell r="C458">
            <v>3440715</v>
          </cell>
          <cell r="D458">
            <v>4042198</v>
          </cell>
          <cell r="E458">
            <v>4152287</v>
          </cell>
          <cell r="F458">
            <v>6876291</v>
          </cell>
          <cell r="G458">
            <v>0</v>
          </cell>
          <cell r="H458">
            <v>0</v>
          </cell>
          <cell r="I458">
            <v>5</v>
          </cell>
          <cell r="J458">
            <v>2</v>
          </cell>
        </row>
        <row r="459">
          <cell r="A459" t="str">
            <v>OUTRAS BEBIDAS ALCÓOLICAS</v>
          </cell>
          <cell r="B459" t="str">
            <v>(3º Nível) OUTRAS BEBIDAS ALCÓOLICAS</v>
          </cell>
          <cell r="C459">
            <v>23738081</v>
          </cell>
          <cell r="D459">
            <v>17524592</v>
          </cell>
          <cell r="E459">
            <v>18519659</v>
          </cell>
          <cell r="F459">
            <v>17357053</v>
          </cell>
          <cell r="G459">
            <v>33212730</v>
          </cell>
          <cell r="H459">
            <v>64953854</v>
          </cell>
          <cell r="I459">
            <v>33449147</v>
          </cell>
          <cell r="J459">
            <v>23251375</v>
          </cell>
        </row>
        <row r="460">
          <cell r="A460" t="str">
            <v>OUTRAS BEBIDAS NÃO ALCOÓLICAS</v>
          </cell>
          <cell r="B460" t="str">
            <v>(3º Nível) OUTRAS BEBIDAS NÃO ALCOÓLICAS</v>
          </cell>
          <cell r="C460">
            <v>3273918</v>
          </cell>
          <cell r="D460">
            <v>4725954</v>
          </cell>
          <cell r="E460">
            <v>6226848</v>
          </cell>
          <cell r="F460">
            <v>10418089</v>
          </cell>
          <cell r="G460">
            <v>55480068</v>
          </cell>
          <cell r="H460">
            <v>65970793</v>
          </cell>
          <cell r="I460">
            <v>82062975</v>
          </cell>
          <cell r="J460">
            <v>91134290</v>
          </cell>
        </row>
        <row r="461">
          <cell r="A461" t="str">
            <v>OUTRAS FRUTAS CONGELADAS</v>
          </cell>
          <cell r="B461" t="str">
            <v>(3º Nível) OUTRAS FRUTAS CONGELADAS</v>
          </cell>
          <cell r="C461">
            <v>13337131</v>
          </cell>
          <cell r="D461">
            <v>4998277</v>
          </cell>
          <cell r="E461">
            <v>9127224</v>
          </cell>
          <cell r="F461">
            <v>3807771</v>
          </cell>
          <cell r="G461">
            <v>8035001</v>
          </cell>
          <cell r="H461">
            <v>2646665</v>
          </cell>
          <cell r="I461">
            <v>9582536</v>
          </cell>
          <cell r="J461">
            <v>3807615</v>
          </cell>
        </row>
        <row r="462">
          <cell r="A462" t="str">
            <v>OUTRAS FRUTAS PREPARADAS OU CONSERVADAS</v>
          </cell>
          <cell r="B462" t="str">
            <v>(3º Nível) OUTRAS FRUTAS PREPARADAS OU CONSERVADAS</v>
          </cell>
          <cell r="C462">
            <v>74886761</v>
          </cell>
          <cell r="D462">
            <v>47180893</v>
          </cell>
          <cell r="E462">
            <v>70986592</v>
          </cell>
          <cell r="F462">
            <v>40962403</v>
          </cell>
          <cell r="G462">
            <v>28897013</v>
          </cell>
          <cell r="H462">
            <v>11719731</v>
          </cell>
          <cell r="I462">
            <v>36672528</v>
          </cell>
          <cell r="J462">
            <v>15471408</v>
          </cell>
        </row>
        <row r="463">
          <cell r="A463" t="str">
            <v>OUTRAS FRUTAS SECAS OU FRESCAS</v>
          </cell>
          <cell r="B463" t="str">
            <v>(3º Nível) OUTRAS FRUTAS SECAS OU FRESCAS</v>
          </cell>
          <cell r="C463">
            <v>12594222</v>
          </cell>
          <cell r="D463">
            <v>4906034</v>
          </cell>
          <cell r="E463">
            <v>13148333</v>
          </cell>
          <cell r="F463">
            <v>6726182</v>
          </cell>
          <cell r="G463">
            <v>62803594</v>
          </cell>
          <cell r="H463">
            <v>44503276</v>
          </cell>
          <cell r="I463">
            <v>51500526</v>
          </cell>
          <cell r="J463">
            <v>35696484</v>
          </cell>
        </row>
        <row r="464">
          <cell r="A464" t="str">
            <v>OUTRAS GORDURAS E OLEOS DE ORIGEM ANIMAL</v>
          </cell>
          <cell r="B464" t="str">
            <v>(3º Nível) OUTRAS GORDURAS E OLEOS DE ORIGEM ANIMAL</v>
          </cell>
          <cell r="C464">
            <v>5333171</v>
          </cell>
          <cell r="D464">
            <v>2403893</v>
          </cell>
          <cell r="E464">
            <v>5307024</v>
          </cell>
          <cell r="F464">
            <v>3963359</v>
          </cell>
          <cell r="G464">
            <v>20202942</v>
          </cell>
          <cell r="H464">
            <v>4300346</v>
          </cell>
          <cell r="I464">
            <v>24591410</v>
          </cell>
          <cell r="J464">
            <v>4853675</v>
          </cell>
        </row>
        <row r="465">
          <cell r="A465" t="str">
            <v>OUTRAS LAGOSTAS</v>
          </cell>
          <cell r="B465" t="str">
            <v>(3º Nível) OUTRAS LAGOSTAS</v>
          </cell>
          <cell r="C465">
            <v>0</v>
          </cell>
          <cell r="D465">
            <v>0</v>
          </cell>
          <cell r="E465">
            <v>398</v>
          </cell>
          <cell r="F465">
            <v>64</v>
          </cell>
        </row>
        <row r="466">
          <cell r="A466" t="str">
            <v>OUTRAS PLANTAS VIVAS, ESTACAS E ENXERTOS</v>
          </cell>
          <cell r="B466" t="str">
            <v>(3º Nível) OUTRAS PLANTAS VIVAS, ESTACAS E ENXERTOS</v>
          </cell>
          <cell r="C466">
            <v>500130</v>
          </cell>
          <cell r="D466">
            <v>98635</v>
          </cell>
          <cell r="E466">
            <v>921762</v>
          </cell>
          <cell r="F466">
            <v>110559</v>
          </cell>
          <cell r="G466">
            <v>4641</v>
          </cell>
          <cell r="H466">
            <v>20</v>
          </cell>
          <cell r="I466">
            <v>888</v>
          </cell>
          <cell r="J466">
            <v>12</v>
          </cell>
        </row>
        <row r="467">
          <cell r="A467" t="str">
            <v>OUTRAS PREPARAÇÕES ALIMENTÍCIAS</v>
          </cell>
          <cell r="B467" t="str">
            <v>(3º Nível) OUTRAS PREPARAÇÕES ALIMENTÍCIAS</v>
          </cell>
          <cell r="C467">
            <v>134532143</v>
          </cell>
          <cell r="D467">
            <v>31842458</v>
          </cell>
          <cell r="E467">
            <v>175640669</v>
          </cell>
          <cell r="F467">
            <v>45216141</v>
          </cell>
          <cell r="G467">
            <v>205331036</v>
          </cell>
          <cell r="H467">
            <v>34503531</v>
          </cell>
          <cell r="I467">
            <v>200433020</v>
          </cell>
          <cell r="J467">
            <v>38218613</v>
          </cell>
        </row>
        <row r="468">
          <cell r="A468" t="str">
            <v>OUTRAS PREPARAÇÕES ALIMENTÍCIAS A BASE DE CEREAIS</v>
          </cell>
          <cell r="B468" t="str">
            <v>(3º Nível) OUTRAS PREPARAÇÕES ALIMENTÍCIAS A BASE DE CEREAIS</v>
          </cell>
          <cell r="C468">
            <v>39588211</v>
          </cell>
          <cell r="D468">
            <v>21292363</v>
          </cell>
          <cell r="E468">
            <v>40678988</v>
          </cell>
          <cell r="F468">
            <v>21646225</v>
          </cell>
          <cell r="G468">
            <v>52801658</v>
          </cell>
          <cell r="H468">
            <v>29751421</v>
          </cell>
          <cell r="I468">
            <v>56295089</v>
          </cell>
          <cell r="J468">
            <v>23297155</v>
          </cell>
        </row>
        <row r="469">
          <cell r="A469" t="str">
            <v>OUTRAS RAÇÕES PARA ANIMAIS DOMÉSTICOS</v>
          </cell>
          <cell r="B469" t="str">
            <v>(3º Nível) OUTRAS RAÇÕES PARA ANIMAIS DOMÉSTICOS</v>
          </cell>
          <cell r="C469">
            <v>227693235</v>
          </cell>
          <cell r="D469">
            <v>243302906</v>
          </cell>
          <cell r="E469">
            <v>239252247</v>
          </cell>
          <cell r="F469">
            <v>238455762</v>
          </cell>
          <cell r="G469">
            <v>289272300</v>
          </cell>
          <cell r="H469">
            <v>128645062</v>
          </cell>
          <cell r="I469">
            <v>268789210</v>
          </cell>
          <cell r="J469">
            <v>119384327</v>
          </cell>
        </row>
        <row r="470">
          <cell r="A470" t="str">
            <v>OUTRAS SUBSTÂNCIAS PROTEICAS</v>
          </cell>
          <cell r="B470" t="str">
            <v>(3º Nível) OUTRAS SUBSTÂNCIAS PROTEICAS</v>
          </cell>
          <cell r="C470">
            <v>65287611</v>
          </cell>
          <cell r="D470">
            <v>21524140</v>
          </cell>
          <cell r="E470">
            <v>81950708</v>
          </cell>
          <cell r="F470">
            <v>28548806</v>
          </cell>
          <cell r="G470">
            <v>32244870</v>
          </cell>
          <cell r="H470">
            <v>4492389</v>
          </cell>
          <cell r="I470">
            <v>40283651</v>
          </cell>
          <cell r="J470">
            <v>2705232</v>
          </cell>
        </row>
        <row r="471">
          <cell r="A471" t="str">
            <v>OUTROS ANIMAIS VIVOS</v>
          </cell>
          <cell r="B471" t="str">
            <v>(3º Nível) OUTROS ANIMAIS VIVOS</v>
          </cell>
          <cell r="C471">
            <v>347681</v>
          </cell>
          <cell r="D471">
            <v>832</v>
          </cell>
          <cell r="E471">
            <v>144016</v>
          </cell>
          <cell r="F471">
            <v>1896</v>
          </cell>
          <cell r="G471">
            <v>199191</v>
          </cell>
          <cell r="H471">
            <v>199</v>
          </cell>
          <cell r="I471">
            <v>196707</v>
          </cell>
          <cell r="J471">
            <v>222</v>
          </cell>
        </row>
        <row r="472">
          <cell r="A472" t="str">
            <v>OUTROS CAMARÕES</v>
          </cell>
          <cell r="B472" t="str">
            <v>(3º Nível) OUTROS CAMARÕES</v>
          </cell>
          <cell r="C472">
            <v>0</v>
          </cell>
          <cell r="D472">
            <v>0</v>
          </cell>
          <cell r="E472">
            <v>6182</v>
          </cell>
          <cell r="F472">
            <v>582</v>
          </cell>
        </row>
        <row r="473">
          <cell r="A473" t="str">
            <v>OUTROS COUROS/PELES DE BOVINOS, CURTIDO</v>
          </cell>
          <cell r="B473" t="str">
            <v>(3º Nível) OUTROS COUROS/PELES DE BOVINOS, CURTIDO</v>
          </cell>
          <cell r="C473">
            <v>586918567</v>
          </cell>
          <cell r="D473">
            <v>363717518</v>
          </cell>
          <cell r="E473">
            <v>401515048</v>
          </cell>
          <cell r="F473">
            <v>381327735</v>
          </cell>
          <cell r="G473">
            <v>19444827</v>
          </cell>
          <cell r="H473">
            <v>6557885</v>
          </cell>
          <cell r="I473">
            <v>5569872</v>
          </cell>
          <cell r="J473">
            <v>2426884</v>
          </cell>
        </row>
        <row r="474">
          <cell r="A474" t="str">
            <v>OUTROS COUROS/PELES DE CAPRINOS, CURTIDOS</v>
          </cell>
          <cell r="B474" t="str">
            <v>(3º Nível) OUTROS COUROS/PELES DE CAPRINOS, CURTIDOS</v>
          </cell>
          <cell r="C474">
            <v>5529</v>
          </cell>
          <cell r="D474">
            <v>24</v>
          </cell>
          <cell r="E474">
            <v>0</v>
          </cell>
          <cell r="F474">
            <v>0</v>
          </cell>
        </row>
        <row r="475">
          <cell r="A475" t="str">
            <v>OUTROS COUROS/PELES DE OVINOS, CURTIDAS</v>
          </cell>
          <cell r="B475" t="str">
            <v>(3º Nível) OUTROS COUROS/PELES DE OVINOS, CURTIDAS</v>
          </cell>
          <cell r="C475">
            <v>398</v>
          </cell>
          <cell r="D475">
            <v>13</v>
          </cell>
          <cell r="E475">
            <v>1206</v>
          </cell>
          <cell r="F475">
            <v>39</v>
          </cell>
          <cell r="G475">
            <v>60913</v>
          </cell>
          <cell r="H475">
            <v>717</v>
          </cell>
          <cell r="I475">
            <v>0</v>
          </cell>
          <cell r="J475">
            <v>0</v>
          </cell>
        </row>
        <row r="476">
          <cell r="A476" t="str">
            <v>OUTROS FILES DE PEIXE SECOS, SALGADOS OU DEFUMADOS</v>
          </cell>
          <cell r="B476" t="str">
            <v>(3º Nível) OUTROS FILES DE PEIXE SECOS, SALGADOS OU DEFUMADOS</v>
          </cell>
          <cell r="C476">
            <v>0</v>
          </cell>
          <cell r="D476">
            <v>0</v>
          </cell>
          <cell r="E476">
            <v>2478</v>
          </cell>
          <cell r="F476">
            <v>190</v>
          </cell>
          <cell r="G476">
            <v>1280508</v>
          </cell>
          <cell r="H476">
            <v>287500</v>
          </cell>
          <cell r="I476">
            <v>1790777</v>
          </cell>
          <cell r="J476">
            <v>411000</v>
          </cell>
        </row>
        <row r="477">
          <cell r="A477" t="str">
            <v>OUTROS FILES DE PEIXE, CONGELADOS</v>
          </cell>
          <cell r="B477" t="str">
            <v>(3º Nível) OUTROS FILES DE PEIXE, CONGELADOS</v>
          </cell>
          <cell r="C477">
            <v>3883157</v>
          </cell>
          <cell r="D477">
            <v>687382</v>
          </cell>
          <cell r="E477">
            <v>3655417</v>
          </cell>
          <cell r="F477">
            <v>677970</v>
          </cell>
          <cell r="G477">
            <v>294680016</v>
          </cell>
          <cell r="H477">
            <v>95646161</v>
          </cell>
          <cell r="I477">
            <v>295949958</v>
          </cell>
          <cell r="J477">
            <v>83461656</v>
          </cell>
        </row>
        <row r="478">
          <cell r="A478" t="str">
            <v>OUTROS FILES DE PEIXE, FRESCOS OU REFRIGERADOS</v>
          </cell>
          <cell r="B478" t="str">
            <v>(3º Nível) OUTROS FILES DE PEIXE, FRESCOS OU REFRIGERADOS</v>
          </cell>
          <cell r="C478">
            <v>4623197</v>
          </cell>
          <cell r="D478">
            <v>617875</v>
          </cell>
          <cell r="E478">
            <v>2793374</v>
          </cell>
          <cell r="F478">
            <v>416731</v>
          </cell>
          <cell r="G478">
            <v>17944786</v>
          </cell>
          <cell r="H478">
            <v>1845393</v>
          </cell>
          <cell r="I478">
            <v>10049618</v>
          </cell>
          <cell r="J478">
            <v>992830</v>
          </cell>
        </row>
        <row r="479">
          <cell r="A479" t="str">
            <v>OUTROS FILÉS DE PEIXE, FRESCOS, REFRIGERADOS OU CONGELADOS</v>
          </cell>
          <cell r="B479" t="str">
            <v>(3º Nível) OUTROS FILÉS DE PEIXE, FRESCOS, REFRIGERADOS OU CONGELADOS</v>
          </cell>
          <cell r="G479">
            <v>0</v>
          </cell>
          <cell r="H479">
            <v>0</v>
          </cell>
          <cell r="I479">
            <v>151811</v>
          </cell>
          <cell r="J479">
            <v>56964</v>
          </cell>
        </row>
        <row r="480">
          <cell r="A480" t="str">
            <v>OUTROS PEIXES CONGELADOS</v>
          </cell>
          <cell r="B480" t="str">
            <v>(3º Nível) OUTROS PEIXES CONGELADOS</v>
          </cell>
          <cell r="C480">
            <v>56171469</v>
          </cell>
          <cell r="D480">
            <v>16371789</v>
          </cell>
          <cell r="E480">
            <v>65506913</v>
          </cell>
          <cell r="F480">
            <v>19699930</v>
          </cell>
          <cell r="G480">
            <v>72092467</v>
          </cell>
          <cell r="H480">
            <v>38337599</v>
          </cell>
          <cell r="I480">
            <v>68796288</v>
          </cell>
          <cell r="J480">
            <v>31887729</v>
          </cell>
        </row>
        <row r="481">
          <cell r="A481" t="str">
            <v>OUTROS PEIXES FRESCOS OU REFRIGERADOS</v>
          </cell>
          <cell r="B481" t="str">
            <v>(3º Nível) OUTROS PEIXES FRESCOS OU REFRIGERADOS</v>
          </cell>
          <cell r="C481">
            <v>34183687</v>
          </cell>
          <cell r="D481">
            <v>5133378</v>
          </cell>
          <cell r="E481">
            <v>37599476</v>
          </cell>
          <cell r="F481">
            <v>6205391</v>
          </cell>
          <cell r="G481">
            <v>610083</v>
          </cell>
          <cell r="H481">
            <v>109097</v>
          </cell>
          <cell r="I481">
            <v>743596</v>
          </cell>
          <cell r="J481">
            <v>111341</v>
          </cell>
        </row>
        <row r="482">
          <cell r="A482" t="str">
            <v>OUTROS PEIXES SECOS, SALGADOS OU DEFUMADOS</v>
          </cell>
          <cell r="B482" t="str">
            <v>(3º Nível) OUTROS PEIXES SECOS, SALGADOS OU DEFUMADOS</v>
          </cell>
          <cell r="C482">
            <v>17054106</v>
          </cell>
          <cell r="D482">
            <v>660335</v>
          </cell>
          <cell r="E482">
            <v>22359622</v>
          </cell>
          <cell r="F482">
            <v>702623</v>
          </cell>
          <cell r="G482">
            <v>97289248</v>
          </cell>
          <cell r="H482">
            <v>25648715</v>
          </cell>
          <cell r="I482">
            <v>82709315</v>
          </cell>
          <cell r="J482">
            <v>21364070</v>
          </cell>
        </row>
        <row r="483">
          <cell r="A483" t="str">
            <v>OUTROS PRODUTOS DE ORIGEM ANIMAL</v>
          </cell>
          <cell r="B483" t="str">
            <v>(3º Nível) OUTROS PRODUTOS DE ORIGEM ANIMAL</v>
          </cell>
          <cell r="C483">
            <v>140063413</v>
          </cell>
          <cell r="D483">
            <v>70077195</v>
          </cell>
          <cell r="E483">
            <v>164960549</v>
          </cell>
          <cell r="F483">
            <v>76220394</v>
          </cell>
          <cell r="G483">
            <v>17350476</v>
          </cell>
          <cell r="H483">
            <v>18026443</v>
          </cell>
          <cell r="I483">
            <v>16232892</v>
          </cell>
          <cell r="J483">
            <v>21452061</v>
          </cell>
        </row>
        <row r="484">
          <cell r="A484" t="str">
            <v>OUTROS PRODUTOS DE ORIGEM VEGETAL</v>
          </cell>
          <cell r="B484" t="str">
            <v>(3º Nível) OUTROS PRODUTOS DE ORIGEM VEGETAL</v>
          </cell>
          <cell r="C484">
            <v>243555338</v>
          </cell>
          <cell r="D484">
            <v>265951420</v>
          </cell>
          <cell r="E484">
            <v>252310276</v>
          </cell>
          <cell r="F484">
            <v>288520955</v>
          </cell>
          <cell r="G484">
            <v>60504089</v>
          </cell>
          <cell r="H484">
            <v>34412704</v>
          </cell>
          <cell r="I484">
            <v>59007380</v>
          </cell>
          <cell r="J484">
            <v>43106925</v>
          </cell>
        </row>
        <row r="485">
          <cell r="A485" t="str">
            <v>OUTROS SUCOS</v>
          </cell>
          <cell r="B485" t="str">
            <v>(3º Nível) OUTROS SUCOS</v>
          </cell>
          <cell r="C485">
            <v>2192734</v>
          </cell>
          <cell r="D485">
            <v>875906</v>
          </cell>
          <cell r="E485">
            <v>4644475</v>
          </cell>
          <cell r="F485">
            <v>2146645</v>
          </cell>
          <cell r="G485">
            <v>1670597</v>
          </cell>
          <cell r="H485">
            <v>900656</v>
          </cell>
          <cell r="I485">
            <v>1559648</v>
          </cell>
          <cell r="J485">
            <v>881601</v>
          </cell>
        </row>
        <row r="486">
          <cell r="A486" t="str">
            <v>OVINOS VIVOS</v>
          </cell>
          <cell r="B486" t="str">
            <v>(3º Nível) OVINOS VIVOS</v>
          </cell>
          <cell r="C486">
            <v>0</v>
          </cell>
          <cell r="D486">
            <v>0</v>
          </cell>
          <cell r="E486">
            <v>980</v>
          </cell>
          <cell r="F486">
            <v>94</v>
          </cell>
          <cell r="G486">
            <v>19550</v>
          </cell>
          <cell r="H486">
            <v>570</v>
          </cell>
          <cell r="I486">
            <v>20880</v>
          </cell>
          <cell r="J486">
            <v>2478</v>
          </cell>
        </row>
        <row r="487">
          <cell r="A487" t="str">
            <v>OVOS</v>
          </cell>
          <cell r="B487" t="str">
            <v>(3º Nível) OVOS</v>
          </cell>
          <cell r="C487">
            <v>67379084</v>
          </cell>
          <cell r="D487">
            <v>20258807</v>
          </cell>
          <cell r="E487">
            <v>79967013</v>
          </cell>
          <cell r="F487">
            <v>25903879</v>
          </cell>
          <cell r="G487">
            <v>27510415</v>
          </cell>
          <cell r="H487">
            <v>310479</v>
          </cell>
          <cell r="I487">
            <v>35878961</v>
          </cell>
          <cell r="J487">
            <v>341960</v>
          </cell>
        </row>
        <row r="488">
          <cell r="A488" t="str">
            <v>PÃES, BISCOITOS E PRODUTOS DE PASTELARIA</v>
          </cell>
          <cell r="B488" t="str">
            <v>(3º Nível) PÃES, BISCOITOS E PRODUTOS DE PASTELARIA</v>
          </cell>
          <cell r="C488">
            <v>77021795</v>
          </cell>
          <cell r="D488">
            <v>37654221</v>
          </cell>
          <cell r="E488">
            <v>81400303</v>
          </cell>
          <cell r="F488">
            <v>44089000</v>
          </cell>
          <cell r="G488">
            <v>56964326</v>
          </cell>
          <cell r="H488">
            <v>17863522</v>
          </cell>
          <cell r="I488">
            <v>61922972</v>
          </cell>
          <cell r="J488">
            <v>15963111</v>
          </cell>
        </row>
        <row r="489">
          <cell r="A489" t="str">
            <v>PAINÇO</v>
          </cell>
          <cell r="B489" t="str">
            <v>(3º Nível) PAINÇO</v>
          </cell>
          <cell r="C489">
            <v>6879</v>
          </cell>
          <cell r="D489">
            <v>24500</v>
          </cell>
          <cell r="E489">
            <v>121778</v>
          </cell>
          <cell r="F489">
            <v>276057</v>
          </cell>
          <cell r="G489">
            <v>2137081</v>
          </cell>
          <cell r="H489">
            <v>5428696</v>
          </cell>
          <cell r="I489">
            <v>793264</v>
          </cell>
          <cell r="J489">
            <v>1612043</v>
          </cell>
        </row>
        <row r="490">
          <cell r="A490" t="str">
            <v>PAINÉIS DE FIBRAS OU DE PARTÍCULAS DE MADEIRA</v>
          </cell>
          <cell r="B490" t="str">
            <v>(3º Nível) PAINÉIS DE FIBRAS OU DE PARTÍCULAS DE MADEIRA</v>
          </cell>
          <cell r="C490">
            <v>340322182</v>
          </cell>
          <cell r="D490">
            <v>1051196545</v>
          </cell>
          <cell r="E490">
            <v>342673332</v>
          </cell>
          <cell r="F490">
            <v>1061617988</v>
          </cell>
          <cell r="G490">
            <v>5859334</v>
          </cell>
          <cell r="H490">
            <v>7797635</v>
          </cell>
          <cell r="I490">
            <v>6208363</v>
          </cell>
          <cell r="J490">
            <v>10734556</v>
          </cell>
        </row>
        <row r="491">
          <cell r="A491" t="str">
            <v>PALMITOS PREPARADOS OU CONSERVADOS</v>
          </cell>
          <cell r="B491" t="str">
            <v>(3º Nível) PALMITOS PREPARADOS OU CONSERVADOS</v>
          </cell>
          <cell r="C491">
            <v>1637589</v>
          </cell>
          <cell r="D491">
            <v>299860</v>
          </cell>
          <cell r="E491">
            <v>1283800</v>
          </cell>
          <cell r="F491">
            <v>240553</v>
          </cell>
          <cell r="G491">
            <v>160107</v>
          </cell>
          <cell r="H491">
            <v>47990</v>
          </cell>
          <cell r="I491">
            <v>243190</v>
          </cell>
          <cell r="J491">
            <v>66498</v>
          </cell>
        </row>
        <row r="492">
          <cell r="A492" t="str">
            <v>PAPEL</v>
          </cell>
          <cell r="B492" t="str">
            <v>(3º Nível) PAPEL</v>
          </cell>
          <cell r="C492">
            <v>1950539950</v>
          </cell>
          <cell r="D492">
            <v>2090933995</v>
          </cell>
          <cell r="E492">
            <v>2051006934</v>
          </cell>
          <cell r="F492">
            <v>2111886150</v>
          </cell>
          <cell r="G492">
            <v>896604837</v>
          </cell>
          <cell r="H492">
            <v>796540817</v>
          </cell>
          <cell r="I492">
            <v>877398653</v>
          </cell>
          <cell r="J492">
            <v>715515984</v>
          </cell>
        </row>
        <row r="493">
          <cell r="A493" t="str">
            <v>PARGOS CONGELADOS</v>
          </cell>
          <cell r="B493" t="str">
            <v>(3º Nível) PARGOS CONGELADOS</v>
          </cell>
          <cell r="C493">
            <v>21044222</v>
          </cell>
          <cell r="D493">
            <v>3428693</v>
          </cell>
          <cell r="E493">
            <v>31600442</v>
          </cell>
          <cell r="F493">
            <v>5063588</v>
          </cell>
          <cell r="G493">
            <v>0</v>
          </cell>
          <cell r="H493">
            <v>0</v>
          </cell>
          <cell r="I493">
            <v>19440</v>
          </cell>
          <cell r="J493">
            <v>27700</v>
          </cell>
        </row>
        <row r="494">
          <cell r="A494" t="str">
            <v>PASTA DE CACAU</v>
          </cell>
          <cell r="B494" t="str">
            <v>(3º Nível) PASTA DE CACAU</v>
          </cell>
          <cell r="C494">
            <v>24418129</v>
          </cell>
          <cell r="D494">
            <v>6721130</v>
          </cell>
          <cell r="E494">
            <v>26737193</v>
          </cell>
          <cell r="F494">
            <v>8125575</v>
          </cell>
          <cell r="G494">
            <v>25633046</v>
          </cell>
          <cell r="H494">
            <v>14759199</v>
          </cell>
          <cell r="I494">
            <v>20947851</v>
          </cell>
          <cell r="J494">
            <v>15130800</v>
          </cell>
        </row>
        <row r="495">
          <cell r="A495" t="str">
            <v>PEIXES ORNAMENTAIS VIVOS</v>
          </cell>
          <cell r="B495" t="str">
            <v>(3º Nível) PEIXES ORNAMENTAIS VIVOS</v>
          </cell>
          <cell r="C495">
            <v>7034800</v>
          </cell>
          <cell r="D495">
            <v>55019</v>
          </cell>
          <cell r="E495">
            <v>6813009</v>
          </cell>
          <cell r="F495">
            <v>55899</v>
          </cell>
          <cell r="G495">
            <v>286186</v>
          </cell>
          <cell r="H495">
            <v>18926</v>
          </cell>
          <cell r="I495">
            <v>243227</v>
          </cell>
          <cell r="J495">
            <v>25010</v>
          </cell>
        </row>
        <row r="496">
          <cell r="A496" t="str">
            <v>PEIXES SECOS, SALGADOS OU DEFUMADOS</v>
          </cell>
          <cell r="B496" t="str">
            <v>(3º Nível) PEIXES SECOS, SALGADOS OU DEFUMADOS</v>
          </cell>
          <cell r="C496">
            <v>22835</v>
          </cell>
          <cell r="D496">
            <v>309</v>
          </cell>
          <cell r="E496">
            <v>40254</v>
          </cell>
          <cell r="F496">
            <v>1429</v>
          </cell>
          <cell r="G496">
            <v>6911145</v>
          </cell>
          <cell r="H496">
            <v>1737300</v>
          </cell>
          <cell r="I496">
            <v>7417076</v>
          </cell>
          <cell r="J496">
            <v>1932000</v>
          </cell>
        </row>
        <row r="497">
          <cell r="A497" t="str">
            <v>PEIXES VIVOS</v>
          </cell>
          <cell r="B497" t="str">
            <v>(3º Nível) PEIXES VIVOS</v>
          </cell>
          <cell r="C497">
            <v>0</v>
          </cell>
          <cell r="D497">
            <v>0</v>
          </cell>
          <cell r="E497">
            <v>784</v>
          </cell>
          <cell r="F497">
            <v>86</v>
          </cell>
          <cell r="G497">
            <v>0</v>
          </cell>
          <cell r="H497">
            <v>0</v>
          </cell>
          <cell r="I497">
            <v>7664</v>
          </cell>
          <cell r="J497">
            <v>20</v>
          </cell>
        </row>
        <row r="498">
          <cell r="A498" t="str">
            <v>PELETERIA</v>
          </cell>
          <cell r="B498" t="str">
            <v>(3º Nível) PELETERIA</v>
          </cell>
          <cell r="C498">
            <v>39719484</v>
          </cell>
          <cell r="D498">
            <v>1793211</v>
          </cell>
          <cell r="E498">
            <v>35092164</v>
          </cell>
          <cell r="F498">
            <v>1657412</v>
          </cell>
          <cell r="G498">
            <v>4391621</v>
          </cell>
          <cell r="H498">
            <v>146381</v>
          </cell>
          <cell r="I498">
            <v>4100637</v>
          </cell>
          <cell r="J498">
            <v>176705</v>
          </cell>
        </row>
        <row r="499">
          <cell r="A499" t="str">
            <v>PENAS E PELES DE AVES</v>
          </cell>
          <cell r="B499" t="str">
            <v>(3º Nível) PENAS E PELES DE AVES</v>
          </cell>
          <cell r="C499">
            <v>4257377</v>
          </cell>
          <cell r="D499">
            <v>10831191</v>
          </cell>
          <cell r="E499">
            <v>3925914</v>
          </cell>
          <cell r="F499">
            <v>9384803</v>
          </cell>
          <cell r="G499">
            <v>645689</v>
          </cell>
          <cell r="H499">
            <v>716404</v>
          </cell>
          <cell r="I499">
            <v>1039196</v>
          </cell>
          <cell r="J499">
            <v>876530</v>
          </cell>
        </row>
        <row r="500">
          <cell r="A500" t="str">
            <v>PEPINOS PREPARADOS OU CONSERVADOS</v>
          </cell>
          <cell r="B500" t="str">
            <v>(3º Nível) PEPINOS PREPARADOS OU CONSERVADOS</v>
          </cell>
          <cell r="C500">
            <v>373322</v>
          </cell>
          <cell r="D500">
            <v>136189</v>
          </cell>
          <cell r="E500">
            <v>499950</v>
          </cell>
          <cell r="F500">
            <v>191190</v>
          </cell>
          <cell r="G500">
            <v>2712795</v>
          </cell>
          <cell r="H500">
            <v>2866502</v>
          </cell>
          <cell r="I500">
            <v>2400160</v>
          </cell>
          <cell r="J500">
            <v>2569017</v>
          </cell>
        </row>
        <row r="501">
          <cell r="A501" t="str">
            <v>PEPTONAS E SEUS DERIVADOS</v>
          </cell>
          <cell r="B501" t="str">
            <v>(3º Nível) PEPTONAS E SEUS DERIVADOS</v>
          </cell>
          <cell r="C501">
            <v>8956505</v>
          </cell>
          <cell r="D501">
            <v>1094153</v>
          </cell>
          <cell r="E501">
            <v>13706517</v>
          </cell>
          <cell r="F501">
            <v>1983149</v>
          </cell>
          <cell r="G501">
            <v>1627050</v>
          </cell>
          <cell r="H501">
            <v>262348</v>
          </cell>
          <cell r="I501">
            <v>1741586</v>
          </cell>
          <cell r="J501">
            <v>88620</v>
          </cell>
        </row>
        <row r="502">
          <cell r="A502" t="str">
            <v>PÊRAS FRESCAS</v>
          </cell>
          <cell r="B502" t="str">
            <v>(3º Nível) PÊRAS FRESCAS</v>
          </cell>
          <cell r="C502">
            <v>45</v>
          </cell>
          <cell r="D502">
            <v>20</v>
          </cell>
          <cell r="E502">
            <v>134228</v>
          </cell>
          <cell r="F502">
            <v>53466</v>
          </cell>
          <cell r="G502">
            <v>150576074</v>
          </cell>
          <cell r="H502">
            <v>157006009</v>
          </cell>
          <cell r="I502">
            <v>134703598</v>
          </cell>
          <cell r="J502">
            <v>154041806</v>
          </cell>
        </row>
        <row r="503">
          <cell r="A503" t="str">
            <v>PÊRAS PREPARADAS OU CONSERVADAS</v>
          </cell>
          <cell r="B503" t="str">
            <v>(3º Nível) PÊRAS PREPARADAS OU CONSERVADAS</v>
          </cell>
          <cell r="C503">
            <v>0</v>
          </cell>
          <cell r="D503">
            <v>0</v>
          </cell>
          <cell r="E503">
            <v>185</v>
          </cell>
          <cell r="F503">
            <v>27</v>
          </cell>
          <cell r="G503">
            <v>4270</v>
          </cell>
          <cell r="H503">
            <v>370</v>
          </cell>
          <cell r="I503">
            <v>17103</v>
          </cell>
          <cell r="J503">
            <v>1608</v>
          </cell>
        </row>
        <row r="504">
          <cell r="A504" t="str">
            <v>PÊRAS SECAS</v>
          </cell>
          <cell r="B504" t="str">
            <v>(3º Nível) PÊRAS SECAS</v>
          </cell>
          <cell r="C504">
            <v>0</v>
          </cell>
          <cell r="D504">
            <v>0</v>
          </cell>
          <cell r="E504">
            <v>5</v>
          </cell>
          <cell r="F504">
            <v>5</v>
          </cell>
          <cell r="G504">
            <v>184209</v>
          </cell>
          <cell r="H504">
            <v>28000</v>
          </cell>
          <cell r="I504">
            <v>58360</v>
          </cell>
          <cell r="J504">
            <v>11366</v>
          </cell>
        </row>
        <row r="505">
          <cell r="A505" t="str">
            <v>PÊSSEGOS FRESCOS</v>
          </cell>
          <cell r="B505" t="str">
            <v>(3º Nível) PÊSSEGOS FRESCOS</v>
          </cell>
          <cell r="C505">
            <v>8693</v>
          </cell>
          <cell r="D505">
            <v>2004</v>
          </cell>
          <cell r="E505">
            <v>34748</v>
          </cell>
          <cell r="F505">
            <v>12735</v>
          </cell>
          <cell r="G505">
            <v>14326059</v>
          </cell>
          <cell r="H505">
            <v>11998545</v>
          </cell>
          <cell r="I505">
            <v>12296574</v>
          </cell>
          <cell r="J505">
            <v>9938154</v>
          </cell>
        </row>
        <row r="506">
          <cell r="A506" t="str">
            <v>PÊSSEGOS PREPARADOS OU CONSERVADOS</v>
          </cell>
          <cell r="B506" t="str">
            <v>(3º Nível) PÊSSEGOS PREPARADOS OU CONSERVADOS</v>
          </cell>
          <cell r="C506">
            <v>2981990</v>
          </cell>
          <cell r="D506">
            <v>2656613</v>
          </cell>
          <cell r="E506">
            <v>1564392</v>
          </cell>
          <cell r="F506">
            <v>1495942</v>
          </cell>
          <cell r="G506">
            <v>5259122</v>
          </cell>
          <cell r="H506">
            <v>4959830</v>
          </cell>
          <cell r="I506">
            <v>2280770</v>
          </cell>
          <cell r="J506">
            <v>2149124</v>
          </cell>
        </row>
        <row r="507">
          <cell r="A507" t="str">
            <v>PIMENTA PIPER SECA, TRITURADA OU EM PÓ</v>
          </cell>
          <cell r="B507" t="str">
            <v>(3º Nível) PIMENTA PIPER SECA, TRITURADA OU EM PÓ</v>
          </cell>
          <cell r="C507">
            <v>248463478</v>
          </cell>
          <cell r="D507">
            <v>67964982</v>
          </cell>
          <cell r="E507">
            <v>193425096</v>
          </cell>
          <cell r="F507">
            <v>85326962</v>
          </cell>
          <cell r="G507">
            <v>2370386</v>
          </cell>
          <cell r="H507">
            <v>394455</v>
          </cell>
          <cell r="I507">
            <v>797151</v>
          </cell>
          <cell r="J507">
            <v>175364</v>
          </cell>
        </row>
        <row r="508">
          <cell r="A508" t="str">
            <v>PIMENTÕES E PIMENTAS</v>
          </cell>
          <cell r="B508" t="str">
            <v>(3º Nível) PIMENTÕES E PIMENTAS</v>
          </cell>
          <cell r="C508">
            <v>23489</v>
          </cell>
          <cell r="D508">
            <v>32999</v>
          </cell>
          <cell r="E508">
            <v>680326</v>
          </cell>
          <cell r="F508">
            <v>329945</v>
          </cell>
          <cell r="G508">
            <v>2000</v>
          </cell>
          <cell r="H508">
            <v>1000</v>
          </cell>
          <cell r="I508">
            <v>0</v>
          </cell>
          <cell r="J508">
            <v>0</v>
          </cell>
        </row>
        <row r="509">
          <cell r="A509" t="str">
            <v>PIMENTÕES E PIMENTAS SECOS, PÓ</v>
          </cell>
          <cell r="B509" t="str">
            <v>(3º Nível) PIMENTÕES E PIMENTAS SECOS, PÓ</v>
          </cell>
          <cell r="C509">
            <v>4115865</v>
          </cell>
          <cell r="D509">
            <v>2055014</v>
          </cell>
          <cell r="E509">
            <v>5856166</v>
          </cell>
          <cell r="F509">
            <v>2871177</v>
          </cell>
          <cell r="G509">
            <v>4597182</v>
          </cell>
          <cell r="H509">
            <v>2094529</v>
          </cell>
          <cell r="I509">
            <v>5002954</v>
          </cell>
          <cell r="J509">
            <v>2241687</v>
          </cell>
        </row>
        <row r="510">
          <cell r="A510" t="str">
            <v>PLANTAS ORNAMENTAIS</v>
          </cell>
          <cell r="B510" t="str">
            <v>(3º Nível) PLANTAS ORNAMENTAIS</v>
          </cell>
          <cell r="C510">
            <v>12902</v>
          </cell>
          <cell r="D510">
            <v>4511</v>
          </cell>
          <cell r="E510">
            <v>33177</v>
          </cell>
          <cell r="F510">
            <v>13427</v>
          </cell>
        </row>
        <row r="511">
          <cell r="A511" t="str">
            <v>PLANTAS PARA MEDICINA OU PERFUMARIA</v>
          </cell>
          <cell r="B511" t="str">
            <v>(3º Nível) PLANTAS PARA MEDICINA OU PERFUMARIA</v>
          </cell>
          <cell r="C511">
            <v>12524632</v>
          </cell>
          <cell r="D511">
            <v>1649412</v>
          </cell>
          <cell r="E511">
            <v>11190519</v>
          </cell>
          <cell r="F511">
            <v>1635133</v>
          </cell>
          <cell r="G511">
            <v>27368270</v>
          </cell>
          <cell r="H511">
            <v>8843293</v>
          </cell>
          <cell r="I511">
            <v>21511927</v>
          </cell>
          <cell r="J511">
            <v>8663559</v>
          </cell>
        </row>
        <row r="512">
          <cell r="A512" t="str">
            <v>POLVOS</v>
          </cell>
          <cell r="B512" t="str">
            <v>(3º Nível) POLVOS</v>
          </cell>
          <cell r="C512">
            <v>0</v>
          </cell>
          <cell r="D512">
            <v>0</v>
          </cell>
          <cell r="E512">
            <v>14355</v>
          </cell>
          <cell r="F512">
            <v>1044</v>
          </cell>
          <cell r="G512">
            <v>10015233</v>
          </cell>
          <cell r="H512">
            <v>1195857</v>
          </cell>
          <cell r="I512">
            <v>2964874</v>
          </cell>
          <cell r="J512">
            <v>285495</v>
          </cell>
        </row>
        <row r="513">
          <cell r="A513" t="str">
            <v>POMELOS</v>
          </cell>
          <cell r="B513" t="str">
            <v>(3º Nível) POMELOS</v>
          </cell>
          <cell r="C513">
            <v>0</v>
          </cell>
          <cell r="D513">
            <v>0</v>
          </cell>
          <cell r="E513">
            <v>18480</v>
          </cell>
          <cell r="F513">
            <v>4788</v>
          </cell>
          <cell r="G513">
            <v>296731</v>
          </cell>
          <cell r="H513">
            <v>264504</v>
          </cell>
          <cell r="I513">
            <v>300819</v>
          </cell>
          <cell r="J513">
            <v>278684</v>
          </cell>
        </row>
        <row r="514">
          <cell r="A514" t="str">
            <v>PREPARAÇÕES ALIMENTÍCIAS HOMOGENEIZADAS</v>
          </cell>
          <cell r="B514" t="str">
            <v>(3º Nível) PREPARAÇÕES ALIMENTÍCIAS HOMOGENEIZADAS</v>
          </cell>
          <cell r="C514">
            <v>174142</v>
          </cell>
          <cell r="D514">
            <v>26899</v>
          </cell>
          <cell r="E514">
            <v>109680</v>
          </cell>
          <cell r="F514">
            <v>21102</v>
          </cell>
          <cell r="G514">
            <v>34726</v>
          </cell>
          <cell r="H514">
            <v>41601</v>
          </cell>
          <cell r="I514">
            <v>48330</v>
          </cell>
          <cell r="J514">
            <v>71593</v>
          </cell>
        </row>
        <row r="515">
          <cell r="A515" t="str">
            <v>PREPARAÇÕES DE CRUSTÁCEOS E MOLUSCOS</v>
          </cell>
          <cell r="B515" t="str">
            <v>(3º Nível) PREPARAÇÕES DE CRUSTÁCEOS E MOLUSCOS</v>
          </cell>
          <cell r="C515">
            <v>0</v>
          </cell>
          <cell r="D515">
            <v>0</v>
          </cell>
          <cell r="E515">
            <v>36749</v>
          </cell>
          <cell r="F515">
            <v>3934</v>
          </cell>
          <cell r="G515">
            <v>1734437</v>
          </cell>
          <cell r="H515">
            <v>666639</v>
          </cell>
          <cell r="I515">
            <v>1509248</v>
          </cell>
          <cell r="J515">
            <v>573136</v>
          </cell>
        </row>
        <row r="516">
          <cell r="A516" t="str">
            <v>PREPARAÇÕES E CONSERVAS DE ATUNS</v>
          </cell>
          <cell r="B516" t="str">
            <v>(3º Nível) PREPARAÇÕES E CONSERVAS DE ATUNS</v>
          </cell>
          <cell r="C516">
            <v>9255785</v>
          </cell>
          <cell r="D516">
            <v>2222175</v>
          </cell>
          <cell r="E516">
            <v>6796962</v>
          </cell>
          <cell r="F516">
            <v>1745776</v>
          </cell>
          <cell r="G516">
            <v>26579750</v>
          </cell>
          <cell r="H516">
            <v>7839536</v>
          </cell>
          <cell r="I516">
            <v>21101673</v>
          </cell>
          <cell r="J516">
            <v>6172866</v>
          </cell>
        </row>
        <row r="517">
          <cell r="A517" t="str">
            <v>PREPARAÇÕES E CONSERVAS DE DEMAIS PEIXES</v>
          </cell>
          <cell r="B517" t="str">
            <v>(3º Nível) PREPARAÇÕES E CONSERVAS DE DEMAIS PEIXES</v>
          </cell>
          <cell r="C517">
            <v>159543</v>
          </cell>
          <cell r="D517">
            <v>31941</v>
          </cell>
          <cell r="E517">
            <v>234721</v>
          </cell>
          <cell r="F517">
            <v>48736</v>
          </cell>
          <cell r="G517">
            <v>37565370</v>
          </cell>
          <cell r="H517">
            <v>10622800</v>
          </cell>
          <cell r="I517">
            <v>36202201</v>
          </cell>
          <cell r="J517">
            <v>10747596</v>
          </cell>
        </row>
        <row r="518">
          <cell r="A518" t="str">
            <v>PREPARAÇÕES E CONSERVAS DE SARDINHAS</v>
          </cell>
          <cell r="B518" t="str">
            <v>(3º Nível) PREPARAÇÕES E CONSERVAS DE SARDINHAS</v>
          </cell>
          <cell r="C518">
            <v>2168359</v>
          </cell>
          <cell r="D518">
            <v>654495</v>
          </cell>
          <cell r="E518">
            <v>2925767</v>
          </cell>
          <cell r="F518">
            <v>936177</v>
          </cell>
          <cell r="G518">
            <v>290869</v>
          </cell>
          <cell r="H518">
            <v>76285</v>
          </cell>
          <cell r="I518">
            <v>446253</v>
          </cell>
          <cell r="J518">
            <v>122601</v>
          </cell>
        </row>
        <row r="519">
          <cell r="A519" t="str">
            <v>PREPARAÇÕES P/ ELABORAÇÃO DE BEBIDAS</v>
          </cell>
          <cell r="B519" t="str">
            <v>(3º Nível) PREPARAÇÕES P/ ELABORAÇÃO DE BEBIDAS</v>
          </cell>
          <cell r="C519">
            <v>185311179</v>
          </cell>
          <cell r="D519">
            <v>10960356</v>
          </cell>
          <cell r="E519">
            <v>169250227</v>
          </cell>
          <cell r="F519">
            <v>9498653</v>
          </cell>
          <cell r="G519">
            <v>14939362</v>
          </cell>
          <cell r="H519">
            <v>1168773</v>
          </cell>
          <cell r="I519">
            <v>25422489</v>
          </cell>
          <cell r="J519">
            <v>2966778</v>
          </cell>
        </row>
        <row r="520">
          <cell r="A520" t="str">
            <v>PREPARAÇÕES PARA ALIMENTAÇÃO INFANTIL</v>
          </cell>
          <cell r="B520" t="str">
            <v>(3º Nível) PREPARAÇÕES PARA ALIMENTAÇÃO INFANTIL</v>
          </cell>
          <cell r="C520">
            <v>17083779</v>
          </cell>
          <cell r="D520">
            <v>6070844</v>
          </cell>
          <cell r="E520">
            <v>17147777</v>
          </cell>
          <cell r="F520">
            <v>6258876</v>
          </cell>
          <cell r="G520">
            <v>58791464</v>
          </cell>
          <cell r="H520">
            <v>8351842</v>
          </cell>
          <cell r="I520">
            <v>36346932</v>
          </cell>
          <cell r="J520">
            <v>4917942</v>
          </cell>
        </row>
        <row r="521">
          <cell r="A521" t="str">
            <v>PRIMATAS VIVOS</v>
          </cell>
          <cell r="B521" t="str">
            <v>(3º Nível) PRIMATAS VIVOS</v>
          </cell>
          <cell r="G521">
            <v>143</v>
          </cell>
          <cell r="H521">
            <v>4</v>
          </cell>
          <cell r="I521">
            <v>0</v>
          </cell>
          <cell r="J521">
            <v>0</v>
          </cell>
        </row>
        <row r="522">
          <cell r="A522" t="str">
            <v>PRODUTOS DE CONFEITARIA</v>
          </cell>
          <cell r="B522" t="str">
            <v>(3º Nível) PRODUTOS DE CONFEITARIA</v>
          </cell>
          <cell r="C522">
            <v>147102640</v>
          </cell>
          <cell r="D522">
            <v>77085169</v>
          </cell>
          <cell r="E522">
            <v>142183694</v>
          </cell>
          <cell r="F522">
            <v>80007987</v>
          </cell>
          <cell r="G522">
            <v>41013716</v>
          </cell>
          <cell r="H522">
            <v>16969682</v>
          </cell>
          <cell r="I522">
            <v>54370945</v>
          </cell>
          <cell r="J522">
            <v>13878754</v>
          </cell>
        </row>
        <row r="523">
          <cell r="A523" t="str">
            <v>PRODUTOS DE LINHO</v>
          </cell>
          <cell r="B523" t="str">
            <v>(3º Nível) PRODUTOS DE LINHO</v>
          </cell>
          <cell r="C523">
            <v>1764920</v>
          </cell>
          <cell r="D523">
            <v>115838</v>
          </cell>
          <cell r="E523">
            <v>1093468</v>
          </cell>
          <cell r="F523">
            <v>62880</v>
          </cell>
          <cell r="G523">
            <v>10874948</v>
          </cell>
          <cell r="H523">
            <v>1348013</v>
          </cell>
          <cell r="I523">
            <v>16062572</v>
          </cell>
          <cell r="J523">
            <v>2065850</v>
          </cell>
        </row>
        <row r="524">
          <cell r="A524" t="str">
            <v>PRODUTOS HORTÍCOLAS HOMOGENEIZADOS PREPARADOS OU CONSERVADOS</v>
          </cell>
          <cell r="B524" t="str">
            <v>(3º Nível) PRODUTOS HORTÍCOLAS HOMOGENEIZADOS PREPARADOS OU CONSERVADOS</v>
          </cell>
          <cell r="C524">
            <v>11744</v>
          </cell>
          <cell r="D524">
            <v>755</v>
          </cell>
          <cell r="E524">
            <v>13534</v>
          </cell>
          <cell r="F524">
            <v>1257</v>
          </cell>
          <cell r="G524">
            <v>51934</v>
          </cell>
          <cell r="H524">
            <v>9147</v>
          </cell>
          <cell r="I524">
            <v>13481</v>
          </cell>
          <cell r="J524">
            <v>2756</v>
          </cell>
        </row>
        <row r="525">
          <cell r="A525" t="str">
            <v>PRODUTOS MUCILAGINOSOS E ESPESSANTES</v>
          </cell>
          <cell r="B525" t="str">
            <v>(3º Nível) PRODUTOS MUCILAGINOSOS E ESPESSANTES</v>
          </cell>
          <cell r="C525">
            <v>897288</v>
          </cell>
          <cell r="D525">
            <v>94807</v>
          </cell>
          <cell r="E525">
            <v>544195</v>
          </cell>
          <cell r="F525">
            <v>89196</v>
          </cell>
          <cell r="G525">
            <v>40123364</v>
          </cell>
          <cell r="H525">
            <v>5923048</v>
          </cell>
          <cell r="I525">
            <v>53225495</v>
          </cell>
          <cell r="J525">
            <v>6955229</v>
          </cell>
        </row>
        <row r="526">
          <cell r="A526" t="str">
            <v>PSITACIFORMES (INCL.OS PAPAGAIOS,AS ARARAS,ETC) VIVOS</v>
          </cell>
          <cell r="B526" t="str">
            <v>(3º Nível) PSITACIFORMES (INCL.OS PAPAGAIOS,AS ARARAS,ETC) VIVOS</v>
          </cell>
          <cell r="C526">
            <v>128400</v>
          </cell>
          <cell r="D526">
            <v>17</v>
          </cell>
          <cell r="E526">
            <v>168435</v>
          </cell>
          <cell r="F526">
            <v>18</v>
          </cell>
          <cell r="G526">
            <v>51667</v>
          </cell>
          <cell r="H526">
            <v>163</v>
          </cell>
          <cell r="I526">
            <v>62196</v>
          </cell>
          <cell r="J526">
            <v>165</v>
          </cell>
        </row>
        <row r="527">
          <cell r="A527" t="str">
            <v>QUEIJOS</v>
          </cell>
          <cell r="B527" t="str">
            <v>(3º Nível) QUEIJOS</v>
          </cell>
          <cell r="C527">
            <v>18036032</v>
          </cell>
          <cell r="D527">
            <v>3443370</v>
          </cell>
          <cell r="E527">
            <v>18417002</v>
          </cell>
          <cell r="F527">
            <v>3747429</v>
          </cell>
          <cell r="G527">
            <v>132884376</v>
          </cell>
          <cell r="H527">
            <v>29107003</v>
          </cell>
          <cell r="I527">
            <v>131893584</v>
          </cell>
          <cell r="J527">
            <v>31416506</v>
          </cell>
        </row>
        <row r="528">
          <cell r="A528" t="str">
            <v>REFRIGERANTE</v>
          </cell>
          <cell r="B528" t="str">
            <v>(3º Nível) REFRIGERANTE</v>
          </cell>
          <cell r="C528">
            <v>9240611</v>
          </cell>
          <cell r="D528">
            <v>22916452</v>
          </cell>
          <cell r="E528">
            <v>11711715</v>
          </cell>
          <cell r="F528">
            <v>30081981</v>
          </cell>
          <cell r="G528">
            <v>530191</v>
          </cell>
          <cell r="H528">
            <v>335689</v>
          </cell>
          <cell r="I528">
            <v>346177</v>
          </cell>
          <cell r="J528">
            <v>323851</v>
          </cell>
        </row>
        <row r="529">
          <cell r="A529" t="str">
            <v>RÉPTEIS VIVOS</v>
          </cell>
          <cell r="B529" t="str">
            <v>(3º Nível) RÉPTEIS VIVOS</v>
          </cell>
          <cell r="C529">
            <v>45070</v>
          </cell>
          <cell r="D529">
            <v>303</v>
          </cell>
          <cell r="E529">
            <v>195505</v>
          </cell>
          <cell r="F529">
            <v>396</v>
          </cell>
        </row>
        <row r="530">
          <cell r="A530" t="str">
            <v>RESÍDUOS DO CAFÉ</v>
          </cell>
          <cell r="B530" t="str">
            <v>(3º Nível) RESÍDUOS DO CAFÉ</v>
          </cell>
          <cell r="C530">
            <v>46420</v>
          </cell>
          <cell r="D530">
            <v>4440</v>
          </cell>
          <cell r="E530">
            <v>36380</v>
          </cell>
          <cell r="F530">
            <v>17113</v>
          </cell>
          <cell r="G530">
            <v>3268</v>
          </cell>
          <cell r="H530">
            <v>448</v>
          </cell>
          <cell r="I530">
            <v>535</v>
          </cell>
          <cell r="J530">
            <v>72</v>
          </cell>
        </row>
        <row r="531">
          <cell r="A531" t="str">
            <v>SALMÕES CONGELADOS</v>
          </cell>
          <cell r="B531" t="str">
            <v>(3º Nível) SALMÕES CONGELADOS</v>
          </cell>
          <cell r="C531">
            <v>57088</v>
          </cell>
          <cell r="D531">
            <v>17381</v>
          </cell>
          <cell r="E531">
            <v>256368</v>
          </cell>
          <cell r="F531">
            <v>47021</v>
          </cell>
          <cell r="G531">
            <v>19183485</v>
          </cell>
          <cell r="H531">
            <v>3795953</v>
          </cell>
          <cell r="I531">
            <v>28419217</v>
          </cell>
          <cell r="J531">
            <v>5398976</v>
          </cell>
        </row>
        <row r="532">
          <cell r="A532" t="str">
            <v>SALMÕES, FRESCOS OU REFRIGERADOS</v>
          </cell>
          <cell r="B532" t="str">
            <v>(3º Nível) SALMÕES, FRESCOS OU REFRIGERADOS</v>
          </cell>
          <cell r="C532">
            <v>0</v>
          </cell>
          <cell r="D532">
            <v>0</v>
          </cell>
          <cell r="E532">
            <v>190992</v>
          </cell>
          <cell r="F532">
            <v>46374</v>
          </cell>
          <cell r="G532">
            <v>490567675</v>
          </cell>
          <cell r="H532">
            <v>75630946</v>
          </cell>
          <cell r="I532">
            <v>524066567</v>
          </cell>
          <cell r="J532">
            <v>80091806</v>
          </cell>
        </row>
        <row r="533">
          <cell r="A533" t="str">
            <v>SALMÕES, SECOS, SALGADOS OU DEFUMDOS</v>
          </cell>
          <cell r="B533" t="str">
            <v>(3º Nível) SALMÕES, SECOS, SALGADOS OU DEFUMDOS</v>
          </cell>
          <cell r="C533">
            <v>0</v>
          </cell>
          <cell r="D533">
            <v>0</v>
          </cell>
          <cell r="E533">
            <v>10927</v>
          </cell>
          <cell r="F533">
            <v>316</v>
          </cell>
          <cell r="G533">
            <v>137773</v>
          </cell>
          <cell r="H533">
            <v>7440</v>
          </cell>
          <cell r="I533">
            <v>456007</v>
          </cell>
          <cell r="J533">
            <v>27901</v>
          </cell>
        </row>
        <row r="534">
          <cell r="A534" t="str">
            <v>SARDINHAS CONGELADAS</v>
          </cell>
          <cell r="B534" t="str">
            <v>(3º Nível) SARDINHAS CONGELADAS</v>
          </cell>
          <cell r="C534">
            <v>179751</v>
          </cell>
          <cell r="D534">
            <v>246776</v>
          </cell>
          <cell r="E534">
            <v>1650650</v>
          </cell>
          <cell r="F534">
            <v>1778725</v>
          </cell>
          <cell r="G534">
            <v>74306020</v>
          </cell>
          <cell r="H534">
            <v>86066749</v>
          </cell>
          <cell r="I534">
            <v>85907697</v>
          </cell>
          <cell r="J534">
            <v>92755784</v>
          </cell>
        </row>
        <row r="535">
          <cell r="A535" t="str">
            <v>SEBO BOVINO</v>
          </cell>
          <cell r="B535" t="str">
            <v>(3º Nível) SEBO BOVINO</v>
          </cell>
          <cell r="C535">
            <v>4067744</v>
          </cell>
          <cell r="D535">
            <v>5343222</v>
          </cell>
          <cell r="E535">
            <v>3532309</v>
          </cell>
          <cell r="F535">
            <v>3693046</v>
          </cell>
          <cell r="G535">
            <v>32182030</v>
          </cell>
          <cell r="H535">
            <v>54596146</v>
          </cell>
          <cell r="I535">
            <v>28929553</v>
          </cell>
          <cell r="J535">
            <v>59671837</v>
          </cell>
        </row>
        <row r="536">
          <cell r="A536" t="str">
            <v>SEMEAS, FARELOS E OUTROS RESÍDUOS DE MILHO</v>
          </cell>
          <cell r="B536" t="str">
            <v>(3º Nível) SEMEAS, FARELOS E OUTROS RESÍDUOS DE MILHO</v>
          </cell>
          <cell r="C536">
            <v>1956529</v>
          </cell>
          <cell r="D536">
            <v>3089164</v>
          </cell>
          <cell r="E536">
            <v>1385764</v>
          </cell>
          <cell r="F536">
            <v>2203109</v>
          </cell>
          <cell r="G536">
            <v>1760847</v>
          </cell>
          <cell r="H536">
            <v>11847110</v>
          </cell>
          <cell r="I536">
            <v>3638673</v>
          </cell>
          <cell r="J536">
            <v>30390080</v>
          </cell>
        </row>
        <row r="537">
          <cell r="A537" t="str">
            <v>SÊMEN DE BOVINO</v>
          </cell>
          <cell r="B537" t="str">
            <v>(3º Nível) SÊMEN DE BOVINO</v>
          </cell>
          <cell r="C537">
            <v>2422057</v>
          </cell>
          <cell r="D537">
            <v>512</v>
          </cell>
          <cell r="E537">
            <v>2431738</v>
          </cell>
          <cell r="F537">
            <v>489</v>
          </cell>
          <cell r="G537">
            <v>22066539</v>
          </cell>
          <cell r="H537">
            <v>8394</v>
          </cell>
          <cell r="I537">
            <v>30914947</v>
          </cell>
          <cell r="J537">
            <v>8048</v>
          </cell>
        </row>
        <row r="538">
          <cell r="A538" t="str">
            <v>SÊMEN E EMBRIÕES DE OUTROS ANIMAIS</v>
          </cell>
          <cell r="B538" t="str">
            <v>(3º Nível) SÊMEN E EMBRIÕES DE OUTROS ANIMAIS</v>
          </cell>
          <cell r="C538">
            <v>153754</v>
          </cell>
          <cell r="D538">
            <v>8</v>
          </cell>
          <cell r="E538">
            <v>144845</v>
          </cell>
          <cell r="F538">
            <v>43</v>
          </cell>
          <cell r="G538">
            <v>1189353</v>
          </cell>
          <cell r="H538">
            <v>86</v>
          </cell>
          <cell r="I538">
            <v>1127050</v>
          </cell>
          <cell r="J538">
            <v>6772</v>
          </cell>
        </row>
        <row r="539">
          <cell r="A539" t="str">
            <v>SEMENTES DE ANIS E BADIANA</v>
          </cell>
          <cell r="B539" t="str">
            <v>(3º Nível) SEMENTES DE ANIS E BADIANA</v>
          </cell>
          <cell r="C539">
            <v>2533</v>
          </cell>
          <cell r="D539">
            <v>496</v>
          </cell>
          <cell r="E539">
            <v>16548</v>
          </cell>
          <cell r="F539">
            <v>1367</v>
          </cell>
          <cell r="G539">
            <v>4869311</v>
          </cell>
          <cell r="H539">
            <v>1504373</v>
          </cell>
          <cell r="I539">
            <v>5110117</v>
          </cell>
          <cell r="J539">
            <v>1653209</v>
          </cell>
        </row>
        <row r="540">
          <cell r="A540" t="str">
            <v>SEMENTES DE CEREAIS</v>
          </cell>
          <cell r="B540" t="str">
            <v>(3º Nível) SEMENTES DE CEREAIS</v>
          </cell>
          <cell r="C540">
            <v>70988600</v>
          </cell>
          <cell r="D540">
            <v>26856639</v>
          </cell>
          <cell r="E540">
            <v>88684238</v>
          </cell>
          <cell r="F540">
            <v>29262521</v>
          </cell>
          <cell r="G540">
            <v>16457999</v>
          </cell>
          <cell r="H540">
            <v>4326830</v>
          </cell>
          <cell r="I540">
            <v>14052770</v>
          </cell>
          <cell r="J540">
            <v>3732209</v>
          </cell>
        </row>
        <row r="541">
          <cell r="A541" t="str">
            <v>SEMENTES DE COENTRO</v>
          </cell>
          <cell r="B541" t="str">
            <v>(3º Nível) SEMENTES DE COENTRO</v>
          </cell>
          <cell r="C541">
            <v>1114</v>
          </cell>
          <cell r="D541">
            <v>313</v>
          </cell>
          <cell r="E541">
            <v>28290</v>
          </cell>
          <cell r="F541">
            <v>17537</v>
          </cell>
          <cell r="G541">
            <v>2548723</v>
          </cell>
          <cell r="H541">
            <v>2379473</v>
          </cell>
          <cell r="I541">
            <v>1657867</v>
          </cell>
          <cell r="J541">
            <v>1684462</v>
          </cell>
        </row>
        <row r="542">
          <cell r="A542" t="str">
            <v>SEMENTES DE COMINHO</v>
          </cell>
          <cell r="B542" t="str">
            <v>(3º Nível) SEMENTES DE COMINHO</v>
          </cell>
          <cell r="C542">
            <v>2468</v>
          </cell>
          <cell r="D542">
            <v>284</v>
          </cell>
          <cell r="E542">
            <v>4657</v>
          </cell>
          <cell r="F542">
            <v>781</v>
          </cell>
          <cell r="G542">
            <v>12336311</v>
          </cell>
          <cell r="H542">
            <v>6359654</v>
          </cell>
          <cell r="I542">
            <v>11652118</v>
          </cell>
          <cell r="J542">
            <v>5803448</v>
          </cell>
        </row>
        <row r="543">
          <cell r="A543" t="str">
            <v>SEMENTES DE HORTÍCOLAS, LEGUMINOSAS, RAÍZES E TUBÉRCULOS</v>
          </cell>
          <cell r="B543" t="str">
            <v>(3º Nível) SEMENTES DE HORTÍCOLAS, LEGUMINOSAS, RAÍZES E TUBÉRCULOS</v>
          </cell>
          <cell r="C543">
            <v>15877368</v>
          </cell>
          <cell r="D543">
            <v>274090</v>
          </cell>
          <cell r="E543">
            <v>16728914</v>
          </cell>
          <cell r="F543">
            <v>208120</v>
          </cell>
          <cell r="G543">
            <v>80284374</v>
          </cell>
          <cell r="H543">
            <v>4937868</v>
          </cell>
          <cell r="I543">
            <v>79975211</v>
          </cell>
          <cell r="J543">
            <v>5078347</v>
          </cell>
        </row>
        <row r="544">
          <cell r="A544" t="str">
            <v>SEMENTES DE OLEAGINOSAS (EXCLUI SOJA)</v>
          </cell>
          <cell r="B544" t="str">
            <v>(3º Nível) SEMENTES DE OLEAGINOSAS (EXCLUI SOJA)</v>
          </cell>
          <cell r="C544">
            <v>7863593</v>
          </cell>
          <cell r="D544">
            <v>18711868</v>
          </cell>
          <cell r="E544">
            <v>13884240</v>
          </cell>
          <cell r="F544">
            <v>41178442</v>
          </cell>
          <cell r="G544">
            <v>18840760</v>
          </cell>
          <cell r="H544">
            <v>20674459</v>
          </cell>
          <cell r="I544">
            <v>20742830</v>
          </cell>
          <cell r="J544">
            <v>23107053</v>
          </cell>
        </row>
        <row r="545">
          <cell r="A545" t="str">
            <v>SEMENTES DE OLEAGINOSAS PARA SEMEADURA</v>
          </cell>
          <cell r="B545" t="str">
            <v>(3º Nível) SEMENTES DE OLEAGINOSAS PARA SEMEADURA</v>
          </cell>
          <cell r="C545">
            <v>6523572</v>
          </cell>
          <cell r="D545">
            <v>7187828</v>
          </cell>
          <cell r="E545">
            <v>11153009</v>
          </cell>
          <cell r="F545">
            <v>16102839</v>
          </cell>
          <cell r="G545">
            <v>3880968</v>
          </cell>
          <cell r="H545">
            <v>1450398</v>
          </cell>
          <cell r="I545">
            <v>3434380</v>
          </cell>
          <cell r="J545">
            <v>1126076</v>
          </cell>
        </row>
        <row r="546">
          <cell r="A546" t="str">
            <v>SOJA EM GRÃOS</v>
          </cell>
          <cell r="B546" t="str">
            <v>(3º Nível) SOJA EM GRÃOS</v>
          </cell>
          <cell r="C546">
            <v>26630384040</v>
          </cell>
          <cell r="D546">
            <v>69208825852</v>
          </cell>
          <cell r="E546">
            <v>31673322785</v>
          </cell>
          <cell r="F546">
            <v>83665136341</v>
          </cell>
          <cell r="G546">
            <v>78774485</v>
          </cell>
          <cell r="H546">
            <v>240815540</v>
          </cell>
          <cell r="I546">
            <v>40917680</v>
          </cell>
          <cell r="J546">
            <v>123670801</v>
          </cell>
        </row>
        <row r="547">
          <cell r="A547" t="str">
            <v>SORGO</v>
          </cell>
          <cell r="B547" t="str">
            <v>(3º Nível) SORGO</v>
          </cell>
          <cell r="C547">
            <v>106329</v>
          </cell>
          <cell r="D547">
            <v>465400</v>
          </cell>
          <cell r="E547">
            <v>5818999</v>
          </cell>
          <cell r="F547">
            <v>32630870</v>
          </cell>
        </row>
        <row r="548">
          <cell r="A548" t="str">
            <v>SORO DE LEITE</v>
          </cell>
          <cell r="B548" t="str">
            <v>(3º Nível) SORO DE LEITE</v>
          </cell>
          <cell r="C548">
            <v>65625</v>
          </cell>
          <cell r="D548">
            <v>69307</v>
          </cell>
          <cell r="E548">
            <v>231416</v>
          </cell>
          <cell r="F548">
            <v>274328</v>
          </cell>
          <cell r="G548">
            <v>23758119</v>
          </cell>
          <cell r="H548">
            <v>18249983</v>
          </cell>
          <cell r="I548">
            <v>16507571</v>
          </cell>
          <cell r="J548">
            <v>12110703</v>
          </cell>
        </row>
        <row r="549">
          <cell r="A549" t="str">
            <v>SORVETES E PREPARAÇÕES P/ SORVETES, CREMES, ETC.</v>
          </cell>
          <cell r="B549" t="str">
            <v>(3º Nível) SORVETES E PREPARAÇÕES P/ SORVETES, CREMES, ETC.</v>
          </cell>
          <cell r="C549">
            <v>4172000</v>
          </cell>
          <cell r="D549">
            <v>945408</v>
          </cell>
          <cell r="E549">
            <v>5008199</v>
          </cell>
          <cell r="F549">
            <v>1233597</v>
          </cell>
          <cell r="G549">
            <v>13380782</v>
          </cell>
          <cell r="H549">
            <v>3496354</v>
          </cell>
          <cell r="I549">
            <v>14756101</v>
          </cell>
          <cell r="J549">
            <v>3665633</v>
          </cell>
        </row>
        <row r="550">
          <cell r="A550" t="str">
            <v>SUBSTÂNCIAS ANIMAIS  PARA PREPARAÇÕES FARMACEUT.</v>
          </cell>
          <cell r="B550" t="str">
            <v>(3º Nível) SUBSTÂNCIAS ANIMAIS  PARA PREPARAÇÕES FARMACEUT.</v>
          </cell>
          <cell r="C550">
            <v>56348124</v>
          </cell>
          <cell r="D550">
            <v>2749911</v>
          </cell>
          <cell r="E550">
            <v>76680531</v>
          </cell>
          <cell r="F550">
            <v>2021436</v>
          </cell>
          <cell r="G550">
            <v>40466022</v>
          </cell>
          <cell r="H550">
            <v>1839076</v>
          </cell>
          <cell r="I550">
            <v>46164234</v>
          </cell>
          <cell r="J550">
            <v>2299341</v>
          </cell>
        </row>
        <row r="551">
          <cell r="A551" t="str">
            <v>SUCO DE TOMATE</v>
          </cell>
          <cell r="B551" t="str">
            <v>(3º Nível) SUCO DE TOMATE</v>
          </cell>
          <cell r="C551">
            <v>0</v>
          </cell>
          <cell r="D551">
            <v>0</v>
          </cell>
          <cell r="E551">
            <v>63801</v>
          </cell>
          <cell r="F551">
            <v>31860</v>
          </cell>
          <cell r="G551">
            <v>407614</v>
          </cell>
          <cell r="H551">
            <v>433521</v>
          </cell>
          <cell r="I551">
            <v>564046</v>
          </cell>
          <cell r="J551">
            <v>545888</v>
          </cell>
        </row>
        <row r="552">
          <cell r="A552" t="str">
            <v>SUCOS DE ABACAXI</v>
          </cell>
          <cell r="B552" t="str">
            <v>(3º Nível) SUCOS DE ABACAXI</v>
          </cell>
          <cell r="C552">
            <v>6571050</v>
          </cell>
          <cell r="D552">
            <v>4666169</v>
          </cell>
          <cell r="E552">
            <v>3931872</v>
          </cell>
          <cell r="F552">
            <v>3419278</v>
          </cell>
          <cell r="G552">
            <v>203334</v>
          </cell>
          <cell r="H552">
            <v>35812</v>
          </cell>
          <cell r="I552">
            <v>114012</v>
          </cell>
          <cell r="J552">
            <v>19002</v>
          </cell>
        </row>
        <row r="553">
          <cell r="A553" t="str">
            <v>SUCOS DE LARANJA</v>
          </cell>
          <cell r="B553" t="str">
            <v>(3º Nível) SUCOS DE LARANJA</v>
          </cell>
          <cell r="C553">
            <v>2183005085</v>
          </cell>
          <cell r="D553">
            <v>2407444863</v>
          </cell>
          <cell r="E553">
            <v>1890740961</v>
          </cell>
          <cell r="F553">
            <v>2272662314</v>
          </cell>
          <cell r="G553">
            <v>2826608</v>
          </cell>
          <cell r="H553">
            <v>3916503</v>
          </cell>
          <cell r="I553">
            <v>89486</v>
          </cell>
          <cell r="J553">
            <v>93141</v>
          </cell>
        </row>
        <row r="554">
          <cell r="A554" t="str">
            <v>SUCOS DE MAÇÃ</v>
          </cell>
          <cell r="B554" t="str">
            <v>(3º Nível) SUCOS DE MAÇÃ</v>
          </cell>
          <cell r="C554">
            <v>20177232</v>
          </cell>
          <cell r="D554">
            <v>17428539</v>
          </cell>
          <cell r="E554">
            <v>26423655</v>
          </cell>
          <cell r="F554">
            <v>25391381</v>
          </cell>
          <cell r="G554">
            <v>539938</v>
          </cell>
          <cell r="H554">
            <v>480033</v>
          </cell>
          <cell r="I554">
            <v>187757</v>
          </cell>
          <cell r="J554">
            <v>192054</v>
          </cell>
        </row>
        <row r="555">
          <cell r="A555" t="str">
            <v>SUCOS DE OUTROS CÍTRICOS</v>
          </cell>
          <cell r="B555" t="str">
            <v>(3º Nível) SUCOS DE OUTROS CÍTRICOS</v>
          </cell>
          <cell r="C555">
            <v>36570075</v>
          </cell>
          <cell r="D555">
            <v>16107626</v>
          </cell>
          <cell r="E555">
            <v>36416815</v>
          </cell>
          <cell r="F555">
            <v>20936277</v>
          </cell>
          <cell r="G555">
            <v>2203952</v>
          </cell>
          <cell r="H555">
            <v>2057288</v>
          </cell>
          <cell r="I555">
            <v>81344</v>
          </cell>
          <cell r="J555">
            <v>49543</v>
          </cell>
        </row>
        <row r="556">
          <cell r="A556" t="str">
            <v>SUCOS DE UVA</v>
          </cell>
          <cell r="B556" t="str">
            <v>(3º Nível) SUCOS DE UVA</v>
          </cell>
          <cell r="C556">
            <v>5014887</v>
          </cell>
          <cell r="D556">
            <v>1767033</v>
          </cell>
          <cell r="E556">
            <v>5654735</v>
          </cell>
          <cell r="F556">
            <v>2385280</v>
          </cell>
          <cell r="G556">
            <v>231668</v>
          </cell>
          <cell r="H556">
            <v>221306</v>
          </cell>
          <cell r="I556">
            <v>53282</v>
          </cell>
          <cell r="J556">
            <v>61372</v>
          </cell>
        </row>
        <row r="557">
          <cell r="A557" t="str">
            <v>SUCOS E EXTRATOS VEGETAIS</v>
          </cell>
          <cell r="B557" t="str">
            <v>(3º Nível) SUCOS E EXTRATOS VEGETAIS</v>
          </cell>
          <cell r="C557">
            <v>102270039</v>
          </cell>
          <cell r="D557">
            <v>15187362</v>
          </cell>
          <cell r="E557">
            <v>109167109</v>
          </cell>
          <cell r="F557">
            <v>19084877</v>
          </cell>
          <cell r="G557">
            <v>72569408</v>
          </cell>
          <cell r="H557">
            <v>2877431</v>
          </cell>
          <cell r="I557">
            <v>79507256</v>
          </cell>
          <cell r="J557">
            <v>2902349</v>
          </cell>
        </row>
        <row r="558">
          <cell r="A558" t="str">
            <v>SUÍNOS VIVOS</v>
          </cell>
          <cell r="B558" t="str">
            <v>(3º Nível) SUÍNOS VIVOS</v>
          </cell>
          <cell r="C558">
            <v>4689126</v>
          </cell>
          <cell r="D558">
            <v>475179</v>
          </cell>
          <cell r="E558">
            <v>7134378</v>
          </cell>
          <cell r="F558">
            <v>886218</v>
          </cell>
          <cell r="G558">
            <v>1607968</v>
          </cell>
          <cell r="H558">
            <v>122780</v>
          </cell>
          <cell r="I558">
            <v>1679735</v>
          </cell>
          <cell r="J558">
            <v>92419</v>
          </cell>
        </row>
        <row r="559">
          <cell r="A559" t="str">
            <v>SURUBINS CONGELADOS</v>
          </cell>
          <cell r="B559" t="str">
            <v>(3º Nível) SURUBINS CONGELADOS</v>
          </cell>
          <cell r="C559">
            <v>94189</v>
          </cell>
          <cell r="D559">
            <v>26408</v>
          </cell>
          <cell r="E559">
            <v>19452</v>
          </cell>
          <cell r="F559">
            <v>6576</v>
          </cell>
          <cell r="G559">
            <v>4000</v>
          </cell>
          <cell r="H559">
            <v>1000</v>
          </cell>
          <cell r="I559">
            <v>0</v>
          </cell>
          <cell r="J559">
            <v>0</v>
          </cell>
        </row>
        <row r="560">
          <cell r="A560" t="str">
            <v>SURUBINS, FRESCOS OU REFRIGERADOS</v>
          </cell>
          <cell r="B560" t="str">
            <v>(3º Nível) SURUBINS, FRESCOS OU REFRIGERADOS</v>
          </cell>
          <cell r="C560">
            <v>79759</v>
          </cell>
          <cell r="D560">
            <v>22068</v>
          </cell>
          <cell r="E560">
            <v>60935</v>
          </cell>
          <cell r="F560">
            <v>18719</v>
          </cell>
        </row>
        <row r="561">
          <cell r="A561" t="str">
            <v>TAMARAS FRESCAS</v>
          </cell>
          <cell r="B561" t="str">
            <v>(3º Nível) TAMARAS FRESCAS</v>
          </cell>
          <cell r="C561">
            <v>11983</v>
          </cell>
          <cell r="D561">
            <v>3070</v>
          </cell>
          <cell r="E561">
            <v>10343</v>
          </cell>
          <cell r="F561">
            <v>1909</v>
          </cell>
          <cell r="G561">
            <v>310344</v>
          </cell>
          <cell r="H561">
            <v>48500</v>
          </cell>
          <cell r="I561">
            <v>89718</v>
          </cell>
          <cell r="J561">
            <v>18337</v>
          </cell>
        </row>
        <row r="562">
          <cell r="A562" t="str">
            <v>TAMARAS SECAS</v>
          </cell>
          <cell r="B562" t="str">
            <v>(3º Nível) TAMARAS SECAS</v>
          </cell>
          <cell r="C562">
            <v>873</v>
          </cell>
          <cell r="D562">
            <v>144</v>
          </cell>
          <cell r="E562">
            <v>1515</v>
          </cell>
          <cell r="F562">
            <v>172</v>
          </cell>
          <cell r="G562">
            <v>2426091</v>
          </cell>
          <cell r="H562">
            <v>850896</v>
          </cell>
          <cell r="I562">
            <v>3121685</v>
          </cell>
          <cell r="J562">
            <v>1098563</v>
          </cell>
        </row>
        <row r="563">
          <cell r="A563" t="str">
            <v>TANGERINAS, MANDARINAS E SATOSUMAS FRESCAS OU SECAS</v>
          </cell>
          <cell r="B563" t="str">
            <v>(3º Nível) TANGERINAS, MANDARINAS E SATOSUMAS FRESCAS OU SECAS</v>
          </cell>
          <cell r="C563">
            <v>0</v>
          </cell>
          <cell r="D563">
            <v>0</v>
          </cell>
          <cell r="E563">
            <v>684</v>
          </cell>
          <cell r="F563">
            <v>660</v>
          </cell>
          <cell r="G563">
            <v>994191</v>
          </cell>
          <cell r="H563">
            <v>1416399</v>
          </cell>
          <cell r="I563">
            <v>722549</v>
          </cell>
          <cell r="J563">
            <v>942327</v>
          </cell>
        </row>
        <row r="564">
          <cell r="A564" t="str">
            <v>TAPIOCA E SEUS SUCEDÂNEOS</v>
          </cell>
          <cell r="B564" t="str">
            <v>(3º Nível) TAPIOCA E SEUS SUCEDÂNEOS</v>
          </cell>
          <cell r="C564">
            <v>3295092</v>
          </cell>
          <cell r="D564">
            <v>2022982</v>
          </cell>
          <cell r="E564">
            <v>3649587</v>
          </cell>
          <cell r="F564">
            <v>2299885</v>
          </cell>
          <cell r="G564">
            <v>18961</v>
          </cell>
          <cell r="H564">
            <v>18851</v>
          </cell>
          <cell r="I564">
            <v>9982</v>
          </cell>
          <cell r="J564">
            <v>9132</v>
          </cell>
        </row>
        <row r="565">
          <cell r="A565" t="str">
            <v>TECIDOS E OUTROS PRODUTOS TÊXTEIS DE SEDA</v>
          </cell>
          <cell r="B565" t="str">
            <v>(3º Nível) TECIDOS E OUTROS PRODUTOS TÊXTEIS DE SEDA</v>
          </cell>
          <cell r="C565">
            <v>522474</v>
          </cell>
          <cell r="D565">
            <v>1867</v>
          </cell>
          <cell r="E565">
            <v>461447</v>
          </cell>
          <cell r="F565">
            <v>2092</v>
          </cell>
          <cell r="G565">
            <v>13152177</v>
          </cell>
          <cell r="H565">
            <v>93376</v>
          </cell>
          <cell r="I565">
            <v>10433204</v>
          </cell>
          <cell r="J565">
            <v>104799</v>
          </cell>
        </row>
        <row r="566">
          <cell r="A566" t="str">
            <v>TILÁPIAS CONGELADAS</v>
          </cell>
          <cell r="B566" t="str">
            <v>(3º Nível) TILÁPIAS CONGELADAS</v>
          </cell>
          <cell r="C566">
            <v>0</v>
          </cell>
          <cell r="D566">
            <v>0</v>
          </cell>
          <cell r="E566">
            <v>103494</v>
          </cell>
          <cell r="F566">
            <v>41903</v>
          </cell>
        </row>
        <row r="567">
          <cell r="A567" t="str">
            <v>TILÁPIAS, FRESCAS OU REFRIGERADAS</v>
          </cell>
          <cell r="B567" t="str">
            <v>(3º Nível) TILÁPIAS, FRESCAS OU REFRIGERADAS</v>
          </cell>
          <cell r="C567">
            <v>208302</v>
          </cell>
          <cell r="D567">
            <v>75212</v>
          </cell>
          <cell r="E567">
            <v>251333</v>
          </cell>
          <cell r="F567">
            <v>107932</v>
          </cell>
        </row>
        <row r="568">
          <cell r="A568" t="str">
            <v>TILÁPIAS, VIVAS</v>
          </cell>
          <cell r="B568" t="str">
            <v>(3º Nível) TILÁPIAS, VIVAS</v>
          </cell>
          <cell r="C568">
            <v>0</v>
          </cell>
          <cell r="D568">
            <v>0</v>
          </cell>
          <cell r="E568">
            <v>27702</v>
          </cell>
          <cell r="F568">
            <v>1735</v>
          </cell>
          <cell r="G568">
            <v>726</v>
          </cell>
          <cell r="H568">
            <v>604</v>
          </cell>
          <cell r="I568">
            <v>4849</v>
          </cell>
          <cell r="J568">
            <v>600</v>
          </cell>
        </row>
        <row r="569">
          <cell r="A569" t="str">
            <v>TOMATES</v>
          </cell>
          <cell r="B569" t="str">
            <v>(3º Nível) TOMATES</v>
          </cell>
          <cell r="C569">
            <v>1789627</v>
          </cell>
          <cell r="D569">
            <v>5084821</v>
          </cell>
          <cell r="E569">
            <v>2526713</v>
          </cell>
          <cell r="F569">
            <v>28852037</v>
          </cell>
          <cell r="G569">
            <v>373536</v>
          </cell>
          <cell r="H569">
            <v>403488</v>
          </cell>
          <cell r="I569">
            <v>851376</v>
          </cell>
          <cell r="J569">
            <v>1079910</v>
          </cell>
        </row>
        <row r="570">
          <cell r="A570" t="str">
            <v>TOMATES PREPARADOS OU CONSERVADOS</v>
          </cell>
          <cell r="B570" t="str">
            <v>(3º Nível) TOMATES PREPARADOS OU CONSERVADOS</v>
          </cell>
          <cell r="C570">
            <v>2672591</v>
          </cell>
          <cell r="D570">
            <v>2019276</v>
          </cell>
          <cell r="E570">
            <v>2693617</v>
          </cell>
          <cell r="F570">
            <v>2637561</v>
          </cell>
          <cell r="G570">
            <v>39165663</v>
          </cell>
          <cell r="H570">
            <v>48175645</v>
          </cell>
          <cell r="I570">
            <v>35215768</v>
          </cell>
          <cell r="J570">
            <v>45448714</v>
          </cell>
        </row>
        <row r="571">
          <cell r="A571" t="str">
            <v>TRIGO</v>
          </cell>
          <cell r="B571" t="str">
            <v>(3º Nível) TRIGO</v>
          </cell>
          <cell r="C571">
            <v>35762226</v>
          </cell>
          <cell r="D571">
            <v>205530545</v>
          </cell>
          <cell r="E571">
            <v>120805517</v>
          </cell>
          <cell r="F571">
            <v>582473279</v>
          </cell>
          <cell r="G571">
            <v>1175275886</v>
          </cell>
          <cell r="H571">
            <v>6009453854</v>
          </cell>
          <cell r="I571">
            <v>1674938851</v>
          </cell>
          <cell r="J571">
            <v>7115905632</v>
          </cell>
        </row>
        <row r="572">
          <cell r="A572" t="str">
            <v>TRIGO MOURISCO</v>
          </cell>
          <cell r="B572" t="str">
            <v>(3º Nível) TRIGO MOURISCO</v>
          </cell>
          <cell r="C572">
            <v>885138</v>
          </cell>
          <cell r="D572">
            <v>2092647</v>
          </cell>
          <cell r="E572">
            <v>797075</v>
          </cell>
          <cell r="F572">
            <v>1708657</v>
          </cell>
        </row>
        <row r="573">
          <cell r="A573" t="str">
            <v>TRUTAS CONGELADAS</v>
          </cell>
          <cell r="B573" t="str">
            <v>(3º Nível) TRUTAS CONGELADAS</v>
          </cell>
          <cell r="G573">
            <v>508998</v>
          </cell>
          <cell r="H573">
            <v>90758</v>
          </cell>
          <cell r="I573">
            <v>812853</v>
          </cell>
          <cell r="J573">
            <v>129745</v>
          </cell>
        </row>
        <row r="574">
          <cell r="A574" t="str">
            <v>TRUTAS, VIVAS</v>
          </cell>
          <cell r="B574" t="str">
            <v>(3º Nível) TRUTAS, VIVAS</v>
          </cell>
          <cell r="C574">
            <v>0</v>
          </cell>
          <cell r="D574">
            <v>0</v>
          </cell>
          <cell r="E574">
            <v>1615</v>
          </cell>
          <cell r="F574">
            <v>390</v>
          </cell>
          <cell r="G574">
            <v>408181</v>
          </cell>
          <cell r="H574">
            <v>74848</v>
          </cell>
          <cell r="I574">
            <v>328202</v>
          </cell>
          <cell r="J574">
            <v>52000</v>
          </cell>
        </row>
        <row r="575">
          <cell r="A575" t="str">
            <v>UÍSQUE</v>
          </cell>
          <cell r="B575" t="str">
            <v>(3º Nível) UÍSQUE</v>
          </cell>
          <cell r="C575">
            <v>3309719</v>
          </cell>
          <cell r="D575">
            <v>885644</v>
          </cell>
          <cell r="E575">
            <v>2644698</v>
          </cell>
          <cell r="F575">
            <v>806449</v>
          </cell>
          <cell r="G575">
            <v>125867602</v>
          </cell>
          <cell r="H575">
            <v>457990268</v>
          </cell>
          <cell r="I575">
            <v>99786835</v>
          </cell>
          <cell r="J575">
            <v>33758588</v>
          </cell>
        </row>
        <row r="576">
          <cell r="A576" t="str">
            <v>UVAS FRESCAS</v>
          </cell>
          <cell r="B576" t="str">
            <v>(3º Nível) UVAS FRESCAS</v>
          </cell>
          <cell r="C576">
            <v>93022677</v>
          </cell>
          <cell r="D576">
            <v>43154036</v>
          </cell>
          <cell r="E576">
            <v>108020153</v>
          </cell>
          <cell r="F576">
            <v>47279454</v>
          </cell>
          <cell r="G576">
            <v>32750503</v>
          </cell>
          <cell r="H576">
            <v>20234938</v>
          </cell>
          <cell r="I576">
            <v>22831270</v>
          </cell>
          <cell r="J576">
            <v>14937408</v>
          </cell>
        </row>
        <row r="577">
          <cell r="A577" t="str">
            <v>UVAS SECAS</v>
          </cell>
          <cell r="B577" t="str">
            <v>(3º Nível) UVAS SECAS</v>
          </cell>
          <cell r="C577">
            <v>5504</v>
          </cell>
          <cell r="D577">
            <v>1579</v>
          </cell>
          <cell r="E577">
            <v>17475</v>
          </cell>
          <cell r="F577">
            <v>4178</v>
          </cell>
          <cell r="G577">
            <v>43616168</v>
          </cell>
          <cell r="H577">
            <v>24627365</v>
          </cell>
          <cell r="I577">
            <v>53291101</v>
          </cell>
          <cell r="J577">
            <v>27527843</v>
          </cell>
        </row>
        <row r="578">
          <cell r="A578" t="str">
            <v>VESTUÁRIO E OUTROS PRODUTOS TÊXTEIS DE ALGODÃO</v>
          </cell>
          <cell r="B578" t="str">
            <v>(3º Nível) VESTUÁRIO E OUTROS PRODUTOS TÊXTEIS DE ALGODÃO</v>
          </cell>
          <cell r="C578">
            <v>117063566</v>
          </cell>
          <cell r="D578">
            <v>7947808</v>
          </cell>
          <cell r="E578">
            <v>104054839</v>
          </cell>
          <cell r="F578">
            <v>7844708</v>
          </cell>
          <cell r="G578">
            <v>600434799</v>
          </cell>
          <cell r="H578">
            <v>42208292</v>
          </cell>
          <cell r="I578">
            <v>616638299</v>
          </cell>
          <cell r="J578">
            <v>37950095</v>
          </cell>
        </row>
        <row r="579">
          <cell r="A579" t="str">
            <v>VESTUÁRIOS E PRODUTOS TÊXTEIS DE LÃ</v>
          </cell>
          <cell r="B579" t="str">
            <v>(3º Nível) VESTUÁRIOS E PRODUTOS TÊXTEIS DE LÃ</v>
          </cell>
          <cell r="C579">
            <v>1416206</v>
          </cell>
          <cell r="D579">
            <v>37343</v>
          </cell>
          <cell r="E579">
            <v>1330648</v>
          </cell>
          <cell r="F579">
            <v>32699</v>
          </cell>
          <cell r="G579">
            <v>15538251</v>
          </cell>
          <cell r="H579">
            <v>377803</v>
          </cell>
          <cell r="I579">
            <v>13613913</v>
          </cell>
          <cell r="J579">
            <v>338887</v>
          </cell>
        </row>
        <row r="580">
          <cell r="A580" t="str">
            <v>VINAGRE</v>
          </cell>
          <cell r="B580" t="str">
            <v>(3º Nível) VINAGRE</v>
          </cell>
          <cell r="C580">
            <v>1404650</v>
          </cell>
          <cell r="D580">
            <v>3532431</v>
          </cell>
          <cell r="E580">
            <v>1170089</v>
          </cell>
          <cell r="F580">
            <v>3335893</v>
          </cell>
          <cell r="G580">
            <v>3207206</v>
          </cell>
          <cell r="H580">
            <v>1355078</v>
          </cell>
          <cell r="I580">
            <v>2615093</v>
          </cell>
          <cell r="J580">
            <v>1092341</v>
          </cell>
        </row>
        <row r="581">
          <cell r="A581" t="str">
            <v>VINHO</v>
          </cell>
          <cell r="B581" t="str">
            <v>(3º Nível) VINHO</v>
          </cell>
          <cell r="C581">
            <v>9752994</v>
          </cell>
          <cell r="D581">
            <v>3801910</v>
          </cell>
          <cell r="E581">
            <v>9214365</v>
          </cell>
          <cell r="F581">
            <v>4686280</v>
          </cell>
          <cell r="G581">
            <v>391440353</v>
          </cell>
          <cell r="H581">
            <v>162426118</v>
          </cell>
          <cell r="I581">
            <v>376347032</v>
          </cell>
          <cell r="J581">
            <v>122270931</v>
          </cell>
        </row>
        <row r="582">
          <cell r="A582" t="str">
            <v>VODKA</v>
          </cell>
          <cell r="B582" t="str">
            <v>(3º Nível) VODKA</v>
          </cell>
          <cell r="C582">
            <v>2248651</v>
          </cell>
          <cell r="D582">
            <v>1514182</v>
          </cell>
          <cell r="E582">
            <v>1505398</v>
          </cell>
          <cell r="F582">
            <v>942026</v>
          </cell>
          <cell r="G582">
            <v>16966742</v>
          </cell>
          <cell r="H582">
            <v>39091032</v>
          </cell>
          <cell r="I582">
            <v>13097125</v>
          </cell>
          <cell r="J582">
            <v>14036902</v>
          </cell>
        </row>
        <row r="583">
          <cell r="A583" t="str">
            <v>WAFFLES E 'WAFERS'</v>
          </cell>
          <cell r="B583" t="str">
            <v>(3º Nível) WAFFLES E 'WAFERS'</v>
          </cell>
          <cell r="C583">
            <v>46984586</v>
          </cell>
          <cell r="D583">
            <v>19293239</v>
          </cell>
          <cell r="E583">
            <v>50237586</v>
          </cell>
          <cell r="F583">
            <v>20752889</v>
          </cell>
          <cell r="G583">
            <v>14832280</v>
          </cell>
          <cell r="H583">
            <v>22039855</v>
          </cell>
          <cell r="I583">
            <v>15062841</v>
          </cell>
          <cell r="J583">
            <v>6817204</v>
          </cell>
        </row>
        <row r="584">
          <cell r="A584" t="e">
            <v>#VALUE!</v>
          </cell>
        </row>
        <row r="585">
          <cell r="A585" t="e">
            <v>#VALUE!</v>
          </cell>
        </row>
        <row r="586">
          <cell r="A586" t="e">
            <v>#VALUE!</v>
          </cell>
        </row>
        <row r="587">
          <cell r="A587" t="e">
            <v>#VALUE!</v>
          </cell>
        </row>
        <row r="588">
          <cell r="A588" t="e">
            <v>#VALUE!</v>
          </cell>
        </row>
        <row r="589">
          <cell r="A589" t="e">
            <v>#VALUE!</v>
          </cell>
        </row>
        <row r="590">
          <cell r="A590" t="e">
            <v>#VALUE!</v>
          </cell>
        </row>
        <row r="591">
          <cell r="A591" t="e">
            <v>#VALUE!</v>
          </cell>
        </row>
        <row r="592">
          <cell r="A592" t="e">
            <v>#VALUE!</v>
          </cell>
        </row>
        <row r="593">
          <cell r="A593" t="e">
            <v>#VALUE!</v>
          </cell>
        </row>
        <row r="594">
          <cell r="A594" t="e">
            <v>#VALUE!</v>
          </cell>
        </row>
        <row r="595">
          <cell r="A595" t="e">
            <v>#VALUE!</v>
          </cell>
        </row>
        <row r="596">
          <cell r="A596" t="e">
            <v>#VALUE!</v>
          </cell>
        </row>
        <row r="597">
          <cell r="A597" t="e">
            <v>#VALUE!</v>
          </cell>
        </row>
        <row r="598">
          <cell r="A598" t="e">
            <v>#VALUE!</v>
          </cell>
        </row>
        <row r="599">
          <cell r="A599" t="e">
            <v>#VALUE!</v>
          </cell>
        </row>
        <row r="600">
          <cell r="A600" t="e">
            <v>#VALUE!</v>
          </cell>
        </row>
      </sheetData>
      <sheetData sheetId="3">
        <row r="5">
          <cell r="B5">
            <v>9968051727</v>
          </cell>
          <cell r="C5">
            <v>9796079942</v>
          </cell>
          <cell r="D5">
            <v>1084286271</v>
          </cell>
          <cell r="E5">
            <v>1181758127</v>
          </cell>
          <cell r="H5">
            <v>40319659002</v>
          </cell>
          <cell r="I5">
            <v>39823765545</v>
          </cell>
          <cell r="J5">
            <v>5994506064</v>
          </cell>
          <cell r="K5">
            <v>5970626254</v>
          </cell>
          <cell r="N5">
            <v>97472895809</v>
          </cell>
          <cell r="O5">
            <v>100671411750</v>
          </cell>
          <cell r="P5">
            <v>14005452110</v>
          </cell>
          <cell r="Q5">
            <v>14013711247</v>
          </cell>
        </row>
        <row r="35">
          <cell r="B35">
            <v>19325063725</v>
          </cell>
          <cell r="C35">
            <v>21256975722</v>
          </cell>
          <cell r="D35">
            <v>13260789020</v>
          </cell>
          <cell r="E35">
            <v>14972204907</v>
          </cell>
          <cell r="H35">
            <v>93703867043</v>
          </cell>
          <cell r="I35">
            <v>92848986298</v>
          </cell>
          <cell r="J35">
            <v>69475757526</v>
          </cell>
          <cell r="K35">
            <v>70738006281</v>
          </cell>
          <cell r="N35">
            <v>223522380370</v>
          </cell>
          <cell r="O35">
            <v>238409111936</v>
          </cell>
          <cell r="P35">
            <v>161330822300</v>
          </cell>
          <cell r="Q35">
            <v>182492817617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8C10-A5D7-4284-B5D3-7506A9FEDDF5}">
  <sheetPr>
    <tabColor rgb="FFFF0000"/>
  </sheetPr>
  <dimension ref="A1:AD490"/>
  <sheetViews>
    <sheetView showGridLines="0" tabSelected="1" topLeftCell="B1" zoomScaleNormal="100" zoomScaleSheetLayoutView="75" workbookViewId="0">
      <selection activeCell="C4" sqref="C4"/>
    </sheetView>
  </sheetViews>
  <sheetFormatPr defaultRowHeight="9" x14ac:dyDescent="0.2"/>
  <cols>
    <col min="1" max="1" width="37.42578125" style="78" hidden="1" customWidth="1"/>
    <col min="2" max="2" width="28.28515625" style="78" bestFit="1" customWidth="1"/>
    <col min="3" max="4" width="8" style="78" customWidth="1"/>
    <col min="5" max="5" width="5.42578125" style="78" bestFit="1" customWidth="1"/>
    <col min="6" max="7" width="8" style="78" customWidth="1"/>
    <col min="8" max="8" width="5.42578125" style="78" bestFit="1" customWidth="1"/>
    <col min="9" max="10" width="8" style="78" customWidth="1"/>
    <col min="11" max="11" width="5.42578125" style="78" bestFit="1" customWidth="1"/>
    <col min="12" max="13" width="7.85546875" style="78" customWidth="1"/>
    <col min="14" max="14" width="5.42578125" style="78" bestFit="1" customWidth="1"/>
    <col min="15" max="16" width="7.85546875" style="78" customWidth="1"/>
    <col min="17" max="17" width="5.42578125" style="78" bestFit="1" customWidth="1"/>
    <col min="18" max="19" width="7.7109375" style="78" customWidth="1"/>
    <col min="20" max="20" width="5.42578125" style="78" bestFit="1" customWidth="1"/>
    <col min="21" max="22" width="10.28515625" style="78" bestFit="1" customWidth="1"/>
    <col min="23" max="23" width="5.42578125" style="78" bestFit="1" customWidth="1"/>
    <col min="24" max="25" width="10.28515625" style="78" customWidth="1"/>
    <col min="26" max="26" width="5.42578125" style="78" bestFit="1" customWidth="1"/>
    <col min="27" max="28" width="10.28515625" style="78" customWidth="1"/>
    <col min="29" max="29" width="5.42578125" style="78" bestFit="1" customWidth="1"/>
    <col min="30" max="256" width="9.140625" style="2"/>
    <col min="257" max="257" width="0" style="2" hidden="1" customWidth="1"/>
    <col min="258" max="258" width="28.28515625" style="2" bestFit="1" customWidth="1"/>
    <col min="259" max="260" width="8" style="2" customWidth="1"/>
    <col min="261" max="261" width="5.42578125" style="2" bestFit="1" customWidth="1"/>
    <col min="262" max="263" width="8" style="2" customWidth="1"/>
    <col min="264" max="264" width="5.42578125" style="2" bestFit="1" customWidth="1"/>
    <col min="265" max="266" width="8" style="2" customWidth="1"/>
    <col min="267" max="267" width="5.42578125" style="2" bestFit="1" customWidth="1"/>
    <col min="268" max="269" width="7.85546875" style="2" customWidth="1"/>
    <col min="270" max="270" width="5.42578125" style="2" bestFit="1" customWidth="1"/>
    <col min="271" max="272" width="7.85546875" style="2" customWidth="1"/>
    <col min="273" max="273" width="5.42578125" style="2" bestFit="1" customWidth="1"/>
    <col min="274" max="275" width="7.7109375" style="2" customWidth="1"/>
    <col min="276" max="276" width="5.42578125" style="2" bestFit="1" customWidth="1"/>
    <col min="277" max="278" width="10.28515625" style="2" bestFit="1" customWidth="1"/>
    <col min="279" max="279" width="5.42578125" style="2" bestFit="1" customWidth="1"/>
    <col min="280" max="281" width="10.28515625" style="2" customWidth="1"/>
    <col min="282" max="282" width="5.42578125" style="2" bestFit="1" customWidth="1"/>
    <col min="283" max="284" width="10.28515625" style="2" customWidth="1"/>
    <col min="285" max="285" width="5.42578125" style="2" bestFit="1" customWidth="1"/>
    <col min="286" max="512" width="9.140625" style="2"/>
    <col min="513" max="513" width="0" style="2" hidden="1" customWidth="1"/>
    <col min="514" max="514" width="28.28515625" style="2" bestFit="1" customWidth="1"/>
    <col min="515" max="516" width="8" style="2" customWidth="1"/>
    <col min="517" max="517" width="5.42578125" style="2" bestFit="1" customWidth="1"/>
    <col min="518" max="519" width="8" style="2" customWidth="1"/>
    <col min="520" max="520" width="5.42578125" style="2" bestFit="1" customWidth="1"/>
    <col min="521" max="522" width="8" style="2" customWidth="1"/>
    <col min="523" max="523" width="5.42578125" style="2" bestFit="1" customWidth="1"/>
    <col min="524" max="525" width="7.85546875" style="2" customWidth="1"/>
    <col min="526" max="526" width="5.42578125" style="2" bestFit="1" customWidth="1"/>
    <col min="527" max="528" width="7.85546875" style="2" customWidth="1"/>
    <col min="529" max="529" width="5.42578125" style="2" bestFit="1" customWidth="1"/>
    <col min="530" max="531" width="7.7109375" style="2" customWidth="1"/>
    <col min="532" max="532" width="5.42578125" style="2" bestFit="1" customWidth="1"/>
    <col min="533" max="534" width="10.28515625" style="2" bestFit="1" customWidth="1"/>
    <col min="535" max="535" width="5.42578125" style="2" bestFit="1" customWidth="1"/>
    <col min="536" max="537" width="10.28515625" style="2" customWidth="1"/>
    <col min="538" max="538" width="5.42578125" style="2" bestFit="1" customWidth="1"/>
    <col min="539" max="540" width="10.28515625" style="2" customWidth="1"/>
    <col min="541" max="541" width="5.42578125" style="2" bestFit="1" customWidth="1"/>
    <col min="542" max="768" width="9.140625" style="2"/>
    <col min="769" max="769" width="0" style="2" hidden="1" customWidth="1"/>
    <col min="770" max="770" width="28.28515625" style="2" bestFit="1" customWidth="1"/>
    <col min="771" max="772" width="8" style="2" customWidth="1"/>
    <col min="773" max="773" width="5.42578125" style="2" bestFit="1" customWidth="1"/>
    <col min="774" max="775" width="8" style="2" customWidth="1"/>
    <col min="776" max="776" width="5.42578125" style="2" bestFit="1" customWidth="1"/>
    <col min="777" max="778" width="8" style="2" customWidth="1"/>
    <col min="779" max="779" width="5.42578125" style="2" bestFit="1" customWidth="1"/>
    <col min="780" max="781" width="7.85546875" style="2" customWidth="1"/>
    <col min="782" max="782" width="5.42578125" style="2" bestFit="1" customWidth="1"/>
    <col min="783" max="784" width="7.85546875" style="2" customWidth="1"/>
    <col min="785" max="785" width="5.42578125" style="2" bestFit="1" customWidth="1"/>
    <col min="786" max="787" width="7.7109375" style="2" customWidth="1"/>
    <col min="788" max="788" width="5.42578125" style="2" bestFit="1" customWidth="1"/>
    <col min="789" max="790" width="10.28515625" style="2" bestFit="1" customWidth="1"/>
    <col min="791" max="791" width="5.42578125" style="2" bestFit="1" customWidth="1"/>
    <col min="792" max="793" width="10.28515625" style="2" customWidth="1"/>
    <col min="794" max="794" width="5.42578125" style="2" bestFit="1" customWidth="1"/>
    <col min="795" max="796" width="10.28515625" style="2" customWidth="1"/>
    <col min="797" max="797" width="5.42578125" style="2" bestFit="1" customWidth="1"/>
    <col min="798" max="1024" width="9.140625" style="2"/>
    <col min="1025" max="1025" width="0" style="2" hidden="1" customWidth="1"/>
    <col min="1026" max="1026" width="28.28515625" style="2" bestFit="1" customWidth="1"/>
    <col min="1027" max="1028" width="8" style="2" customWidth="1"/>
    <col min="1029" max="1029" width="5.42578125" style="2" bestFit="1" customWidth="1"/>
    <col min="1030" max="1031" width="8" style="2" customWidth="1"/>
    <col min="1032" max="1032" width="5.42578125" style="2" bestFit="1" customWidth="1"/>
    <col min="1033" max="1034" width="8" style="2" customWidth="1"/>
    <col min="1035" max="1035" width="5.42578125" style="2" bestFit="1" customWidth="1"/>
    <col min="1036" max="1037" width="7.85546875" style="2" customWidth="1"/>
    <col min="1038" max="1038" width="5.42578125" style="2" bestFit="1" customWidth="1"/>
    <col min="1039" max="1040" width="7.85546875" style="2" customWidth="1"/>
    <col min="1041" max="1041" width="5.42578125" style="2" bestFit="1" customWidth="1"/>
    <col min="1042" max="1043" width="7.7109375" style="2" customWidth="1"/>
    <col min="1044" max="1044" width="5.42578125" style="2" bestFit="1" customWidth="1"/>
    <col min="1045" max="1046" width="10.28515625" style="2" bestFit="1" customWidth="1"/>
    <col min="1047" max="1047" width="5.42578125" style="2" bestFit="1" customWidth="1"/>
    <col min="1048" max="1049" width="10.28515625" style="2" customWidth="1"/>
    <col min="1050" max="1050" width="5.42578125" style="2" bestFit="1" customWidth="1"/>
    <col min="1051" max="1052" width="10.28515625" style="2" customWidth="1"/>
    <col min="1053" max="1053" width="5.42578125" style="2" bestFit="1" customWidth="1"/>
    <col min="1054" max="1280" width="9.140625" style="2"/>
    <col min="1281" max="1281" width="0" style="2" hidden="1" customWidth="1"/>
    <col min="1282" max="1282" width="28.28515625" style="2" bestFit="1" customWidth="1"/>
    <col min="1283" max="1284" width="8" style="2" customWidth="1"/>
    <col min="1285" max="1285" width="5.42578125" style="2" bestFit="1" customWidth="1"/>
    <col min="1286" max="1287" width="8" style="2" customWidth="1"/>
    <col min="1288" max="1288" width="5.42578125" style="2" bestFit="1" customWidth="1"/>
    <col min="1289" max="1290" width="8" style="2" customWidth="1"/>
    <col min="1291" max="1291" width="5.42578125" style="2" bestFit="1" customWidth="1"/>
    <col min="1292" max="1293" width="7.85546875" style="2" customWidth="1"/>
    <col min="1294" max="1294" width="5.42578125" style="2" bestFit="1" customWidth="1"/>
    <col min="1295" max="1296" width="7.85546875" style="2" customWidth="1"/>
    <col min="1297" max="1297" width="5.42578125" style="2" bestFit="1" customWidth="1"/>
    <col min="1298" max="1299" width="7.7109375" style="2" customWidth="1"/>
    <col min="1300" max="1300" width="5.42578125" style="2" bestFit="1" customWidth="1"/>
    <col min="1301" max="1302" width="10.28515625" style="2" bestFit="1" customWidth="1"/>
    <col min="1303" max="1303" width="5.42578125" style="2" bestFit="1" customWidth="1"/>
    <col min="1304" max="1305" width="10.28515625" style="2" customWidth="1"/>
    <col min="1306" max="1306" width="5.42578125" style="2" bestFit="1" customWidth="1"/>
    <col min="1307" max="1308" width="10.28515625" style="2" customWidth="1"/>
    <col min="1309" max="1309" width="5.42578125" style="2" bestFit="1" customWidth="1"/>
    <col min="1310" max="1536" width="9.140625" style="2"/>
    <col min="1537" max="1537" width="0" style="2" hidden="1" customWidth="1"/>
    <col min="1538" max="1538" width="28.28515625" style="2" bestFit="1" customWidth="1"/>
    <col min="1539" max="1540" width="8" style="2" customWidth="1"/>
    <col min="1541" max="1541" width="5.42578125" style="2" bestFit="1" customWidth="1"/>
    <col min="1542" max="1543" width="8" style="2" customWidth="1"/>
    <col min="1544" max="1544" width="5.42578125" style="2" bestFit="1" customWidth="1"/>
    <col min="1545" max="1546" width="8" style="2" customWidth="1"/>
    <col min="1547" max="1547" width="5.42578125" style="2" bestFit="1" customWidth="1"/>
    <col min="1548" max="1549" width="7.85546875" style="2" customWidth="1"/>
    <col min="1550" max="1550" width="5.42578125" style="2" bestFit="1" customWidth="1"/>
    <col min="1551" max="1552" width="7.85546875" style="2" customWidth="1"/>
    <col min="1553" max="1553" width="5.42578125" style="2" bestFit="1" customWidth="1"/>
    <col min="1554" max="1555" width="7.7109375" style="2" customWidth="1"/>
    <col min="1556" max="1556" width="5.42578125" style="2" bestFit="1" customWidth="1"/>
    <col min="1557" max="1558" width="10.28515625" style="2" bestFit="1" customWidth="1"/>
    <col min="1559" max="1559" width="5.42578125" style="2" bestFit="1" customWidth="1"/>
    <col min="1560" max="1561" width="10.28515625" style="2" customWidth="1"/>
    <col min="1562" max="1562" width="5.42578125" style="2" bestFit="1" customWidth="1"/>
    <col min="1563" max="1564" width="10.28515625" style="2" customWidth="1"/>
    <col min="1565" max="1565" width="5.42578125" style="2" bestFit="1" customWidth="1"/>
    <col min="1566" max="1792" width="9.140625" style="2"/>
    <col min="1793" max="1793" width="0" style="2" hidden="1" customWidth="1"/>
    <col min="1794" max="1794" width="28.28515625" style="2" bestFit="1" customWidth="1"/>
    <col min="1795" max="1796" width="8" style="2" customWidth="1"/>
    <col min="1797" max="1797" width="5.42578125" style="2" bestFit="1" customWidth="1"/>
    <col min="1798" max="1799" width="8" style="2" customWidth="1"/>
    <col min="1800" max="1800" width="5.42578125" style="2" bestFit="1" customWidth="1"/>
    <col min="1801" max="1802" width="8" style="2" customWidth="1"/>
    <col min="1803" max="1803" width="5.42578125" style="2" bestFit="1" customWidth="1"/>
    <col min="1804" max="1805" width="7.85546875" style="2" customWidth="1"/>
    <col min="1806" max="1806" width="5.42578125" style="2" bestFit="1" customWidth="1"/>
    <col min="1807" max="1808" width="7.85546875" style="2" customWidth="1"/>
    <col min="1809" max="1809" width="5.42578125" style="2" bestFit="1" customWidth="1"/>
    <col min="1810" max="1811" width="7.7109375" style="2" customWidth="1"/>
    <col min="1812" max="1812" width="5.42578125" style="2" bestFit="1" customWidth="1"/>
    <col min="1813" max="1814" width="10.28515625" style="2" bestFit="1" customWidth="1"/>
    <col min="1815" max="1815" width="5.42578125" style="2" bestFit="1" customWidth="1"/>
    <col min="1816" max="1817" width="10.28515625" style="2" customWidth="1"/>
    <col min="1818" max="1818" width="5.42578125" style="2" bestFit="1" customWidth="1"/>
    <col min="1819" max="1820" width="10.28515625" style="2" customWidth="1"/>
    <col min="1821" max="1821" width="5.42578125" style="2" bestFit="1" customWidth="1"/>
    <col min="1822" max="2048" width="9.140625" style="2"/>
    <col min="2049" max="2049" width="0" style="2" hidden="1" customWidth="1"/>
    <col min="2050" max="2050" width="28.28515625" style="2" bestFit="1" customWidth="1"/>
    <col min="2051" max="2052" width="8" style="2" customWidth="1"/>
    <col min="2053" max="2053" width="5.42578125" style="2" bestFit="1" customWidth="1"/>
    <col min="2054" max="2055" width="8" style="2" customWidth="1"/>
    <col min="2056" max="2056" width="5.42578125" style="2" bestFit="1" customWidth="1"/>
    <col min="2057" max="2058" width="8" style="2" customWidth="1"/>
    <col min="2059" max="2059" width="5.42578125" style="2" bestFit="1" customWidth="1"/>
    <col min="2060" max="2061" width="7.85546875" style="2" customWidth="1"/>
    <col min="2062" max="2062" width="5.42578125" style="2" bestFit="1" customWidth="1"/>
    <col min="2063" max="2064" width="7.85546875" style="2" customWidth="1"/>
    <col min="2065" max="2065" width="5.42578125" style="2" bestFit="1" customWidth="1"/>
    <col min="2066" max="2067" width="7.7109375" style="2" customWidth="1"/>
    <col min="2068" max="2068" width="5.42578125" style="2" bestFit="1" customWidth="1"/>
    <col min="2069" max="2070" width="10.28515625" style="2" bestFit="1" customWidth="1"/>
    <col min="2071" max="2071" width="5.42578125" style="2" bestFit="1" customWidth="1"/>
    <col min="2072" max="2073" width="10.28515625" style="2" customWidth="1"/>
    <col min="2074" max="2074" width="5.42578125" style="2" bestFit="1" customWidth="1"/>
    <col min="2075" max="2076" width="10.28515625" style="2" customWidth="1"/>
    <col min="2077" max="2077" width="5.42578125" style="2" bestFit="1" customWidth="1"/>
    <col min="2078" max="2304" width="9.140625" style="2"/>
    <col min="2305" max="2305" width="0" style="2" hidden="1" customWidth="1"/>
    <col min="2306" max="2306" width="28.28515625" style="2" bestFit="1" customWidth="1"/>
    <col min="2307" max="2308" width="8" style="2" customWidth="1"/>
    <col min="2309" max="2309" width="5.42578125" style="2" bestFit="1" customWidth="1"/>
    <col min="2310" max="2311" width="8" style="2" customWidth="1"/>
    <col min="2312" max="2312" width="5.42578125" style="2" bestFit="1" customWidth="1"/>
    <col min="2313" max="2314" width="8" style="2" customWidth="1"/>
    <col min="2315" max="2315" width="5.42578125" style="2" bestFit="1" customWidth="1"/>
    <col min="2316" max="2317" width="7.85546875" style="2" customWidth="1"/>
    <col min="2318" max="2318" width="5.42578125" style="2" bestFit="1" customWidth="1"/>
    <col min="2319" max="2320" width="7.85546875" style="2" customWidth="1"/>
    <col min="2321" max="2321" width="5.42578125" style="2" bestFit="1" customWidth="1"/>
    <col min="2322" max="2323" width="7.7109375" style="2" customWidth="1"/>
    <col min="2324" max="2324" width="5.42578125" style="2" bestFit="1" customWidth="1"/>
    <col min="2325" max="2326" width="10.28515625" style="2" bestFit="1" customWidth="1"/>
    <col min="2327" max="2327" width="5.42578125" style="2" bestFit="1" customWidth="1"/>
    <col min="2328" max="2329" width="10.28515625" style="2" customWidth="1"/>
    <col min="2330" max="2330" width="5.42578125" style="2" bestFit="1" customWidth="1"/>
    <col min="2331" max="2332" width="10.28515625" style="2" customWidth="1"/>
    <col min="2333" max="2333" width="5.42578125" style="2" bestFit="1" customWidth="1"/>
    <col min="2334" max="2560" width="9.140625" style="2"/>
    <col min="2561" max="2561" width="0" style="2" hidden="1" customWidth="1"/>
    <col min="2562" max="2562" width="28.28515625" style="2" bestFit="1" customWidth="1"/>
    <col min="2563" max="2564" width="8" style="2" customWidth="1"/>
    <col min="2565" max="2565" width="5.42578125" style="2" bestFit="1" customWidth="1"/>
    <col min="2566" max="2567" width="8" style="2" customWidth="1"/>
    <col min="2568" max="2568" width="5.42578125" style="2" bestFit="1" customWidth="1"/>
    <col min="2569" max="2570" width="8" style="2" customWidth="1"/>
    <col min="2571" max="2571" width="5.42578125" style="2" bestFit="1" customWidth="1"/>
    <col min="2572" max="2573" width="7.85546875" style="2" customWidth="1"/>
    <col min="2574" max="2574" width="5.42578125" style="2" bestFit="1" customWidth="1"/>
    <col min="2575" max="2576" width="7.85546875" style="2" customWidth="1"/>
    <col min="2577" max="2577" width="5.42578125" style="2" bestFit="1" customWidth="1"/>
    <col min="2578" max="2579" width="7.7109375" style="2" customWidth="1"/>
    <col min="2580" max="2580" width="5.42578125" style="2" bestFit="1" customWidth="1"/>
    <col min="2581" max="2582" width="10.28515625" style="2" bestFit="1" customWidth="1"/>
    <col min="2583" max="2583" width="5.42578125" style="2" bestFit="1" customWidth="1"/>
    <col min="2584" max="2585" width="10.28515625" style="2" customWidth="1"/>
    <col min="2586" max="2586" width="5.42578125" style="2" bestFit="1" customWidth="1"/>
    <col min="2587" max="2588" width="10.28515625" style="2" customWidth="1"/>
    <col min="2589" max="2589" width="5.42578125" style="2" bestFit="1" customWidth="1"/>
    <col min="2590" max="2816" width="9.140625" style="2"/>
    <col min="2817" max="2817" width="0" style="2" hidden="1" customWidth="1"/>
    <col min="2818" max="2818" width="28.28515625" style="2" bestFit="1" customWidth="1"/>
    <col min="2819" max="2820" width="8" style="2" customWidth="1"/>
    <col min="2821" max="2821" width="5.42578125" style="2" bestFit="1" customWidth="1"/>
    <col min="2822" max="2823" width="8" style="2" customWidth="1"/>
    <col min="2824" max="2824" width="5.42578125" style="2" bestFit="1" customWidth="1"/>
    <col min="2825" max="2826" width="8" style="2" customWidth="1"/>
    <col min="2827" max="2827" width="5.42578125" style="2" bestFit="1" customWidth="1"/>
    <col min="2828" max="2829" width="7.85546875" style="2" customWidth="1"/>
    <col min="2830" max="2830" width="5.42578125" style="2" bestFit="1" customWidth="1"/>
    <col min="2831" max="2832" width="7.85546875" style="2" customWidth="1"/>
    <col min="2833" max="2833" width="5.42578125" style="2" bestFit="1" customWidth="1"/>
    <col min="2834" max="2835" width="7.7109375" style="2" customWidth="1"/>
    <col min="2836" max="2836" width="5.42578125" style="2" bestFit="1" customWidth="1"/>
    <col min="2837" max="2838" width="10.28515625" style="2" bestFit="1" customWidth="1"/>
    <col min="2839" max="2839" width="5.42578125" style="2" bestFit="1" customWidth="1"/>
    <col min="2840" max="2841" width="10.28515625" style="2" customWidth="1"/>
    <col min="2842" max="2842" width="5.42578125" style="2" bestFit="1" customWidth="1"/>
    <col min="2843" max="2844" width="10.28515625" style="2" customWidth="1"/>
    <col min="2845" max="2845" width="5.42578125" style="2" bestFit="1" customWidth="1"/>
    <col min="2846" max="3072" width="9.140625" style="2"/>
    <col min="3073" max="3073" width="0" style="2" hidden="1" customWidth="1"/>
    <col min="3074" max="3074" width="28.28515625" style="2" bestFit="1" customWidth="1"/>
    <col min="3075" max="3076" width="8" style="2" customWidth="1"/>
    <col min="3077" max="3077" width="5.42578125" style="2" bestFit="1" customWidth="1"/>
    <col min="3078" max="3079" width="8" style="2" customWidth="1"/>
    <col min="3080" max="3080" width="5.42578125" style="2" bestFit="1" customWidth="1"/>
    <col min="3081" max="3082" width="8" style="2" customWidth="1"/>
    <col min="3083" max="3083" width="5.42578125" style="2" bestFit="1" customWidth="1"/>
    <col min="3084" max="3085" width="7.85546875" style="2" customWidth="1"/>
    <col min="3086" max="3086" width="5.42578125" style="2" bestFit="1" customWidth="1"/>
    <col min="3087" max="3088" width="7.85546875" style="2" customWidth="1"/>
    <col min="3089" max="3089" width="5.42578125" style="2" bestFit="1" customWidth="1"/>
    <col min="3090" max="3091" width="7.7109375" style="2" customWidth="1"/>
    <col min="3092" max="3092" width="5.42578125" style="2" bestFit="1" customWidth="1"/>
    <col min="3093" max="3094" width="10.28515625" style="2" bestFit="1" customWidth="1"/>
    <col min="3095" max="3095" width="5.42578125" style="2" bestFit="1" customWidth="1"/>
    <col min="3096" max="3097" width="10.28515625" style="2" customWidth="1"/>
    <col min="3098" max="3098" width="5.42578125" style="2" bestFit="1" customWidth="1"/>
    <col min="3099" max="3100" width="10.28515625" style="2" customWidth="1"/>
    <col min="3101" max="3101" width="5.42578125" style="2" bestFit="1" customWidth="1"/>
    <col min="3102" max="3328" width="9.140625" style="2"/>
    <col min="3329" max="3329" width="0" style="2" hidden="1" customWidth="1"/>
    <col min="3330" max="3330" width="28.28515625" style="2" bestFit="1" customWidth="1"/>
    <col min="3331" max="3332" width="8" style="2" customWidth="1"/>
    <col min="3333" max="3333" width="5.42578125" style="2" bestFit="1" customWidth="1"/>
    <col min="3334" max="3335" width="8" style="2" customWidth="1"/>
    <col min="3336" max="3336" width="5.42578125" style="2" bestFit="1" customWidth="1"/>
    <col min="3337" max="3338" width="8" style="2" customWidth="1"/>
    <col min="3339" max="3339" width="5.42578125" style="2" bestFit="1" customWidth="1"/>
    <col min="3340" max="3341" width="7.85546875" style="2" customWidth="1"/>
    <col min="3342" max="3342" width="5.42578125" style="2" bestFit="1" customWidth="1"/>
    <col min="3343" max="3344" width="7.85546875" style="2" customWidth="1"/>
    <col min="3345" max="3345" width="5.42578125" style="2" bestFit="1" customWidth="1"/>
    <col min="3346" max="3347" width="7.7109375" style="2" customWidth="1"/>
    <col min="3348" max="3348" width="5.42578125" style="2" bestFit="1" customWidth="1"/>
    <col min="3349" max="3350" width="10.28515625" style="2" bestFit="1" customWidth="1"/>
    <col min="3351" max="3351" width="5.42578125" style="2" bestFit="1" customWidth="1"/>
    <col min="3352" max="3353" width="10.28515625" style="2" customWidth="1"/>
    <col min="3354" max="3354" width="5.42578125" style="2" bestFit="1" customWidth="1"/>
    <col min="3355" max="3356" width="10.28515625" style="2" customWidth="1"/>
    <col min="3357" max="3357" width="5.42578125" style="2" bestFit="1" customWidth="1"/>
    <col min="3358" max="3584" width="9.140625" style="2"/>
    <col min="3585" max="3585" width="0" style="2" hidden="1" customWidth="1"/>
    <col min="3586" max="3586" width="28.28515625" style="2" bestFit="1" customWidth="1"/>
    <col min="3587" max="3588" width="8" style="2" customWidth="1"/>
    <col min="3589" max="3589" width="5.42578125" style="2" bestFit="1" customWidth="1"/>
    <col min="3590" max="3591" width="8" style="2" customWidth="1"/>
    <col min="3592" max="3592" width="5.42578125" style="2" bestFit="1" customWidth="1"/>
    <col min="3593" max="3594" width="8" style="2" customWidth="1"/>
    <col min="3595" max="3595" width="5.42578125" style="2" bestFit="1" customWidth="1"/>
    <col min="3596" max="3597" width="7.85546875" style="2" customWidth="1"/>
    <col min="3598" max="3598" width="5.42578125" style="2" bestFit="1" customWidth="1"/>
    <col min="3599" max="3600" width="7.85546875" style="2" customWidth="1"/>
    <col min="3601" max="3601" width="5.42578125" style="2" bestFit="1" customWidth="1"/>
    <col min="3602" max="3603" width="7.7109375" style="2" customWidth="1"/>
    <col min="3604" max="3604" width="5.42578125" style="2" bestFit="1" customWidth="1"/>
    <col min="3605" max="3606" width="10.28515625" style="2" bestFit="1" customWidth="1"/>
    <col min="3607" max="3607" width="5.42578125" style="2" bestFit="1" customWidth="1"/>
    <col min="3608" max="3609" width="10.28515625" style="2" customWidth="1"/>
    <col min="3610" max="3610" width="5.42578125" style="2" bestFit="1" customWidth="1"/>
    <col min="3611" max="3612" width="10.28515625" style="2" customWidth="1"/>
    <col min="3613" max="3613" width="5.42578125" style="2" bestFit="1" customWidth="1"/>
    <col min="3614" max="3840" width="9.140625" style="2"/>
    <col min="3841" max="3841" width="0" style="2" hidden="1" customWidth="1"/>
    <col min="3842" max="3842" width="28.28515625" style="2" bestFit="1" customWidth="1"/>
    <col min="3843" max="3844" width="8" style="2" customWidth="1"/>
    <col min="3845" max="3845" width="5.42578125" style="2" bestFit="1" customWidth="1"/>
    <col min="3846" max="3847" width="8" style="2" customWidth="1"/>
    <col min="3848" max="3848" width="5.42578125" style="2" bestFit="1" customWidth="1"/>
    <col min="3849" max="3850" width="8" style="2" customWidth="1"/>
    <col min="3851" max="3851" width="5.42578125" style="2" bestFit="1" customWidth="1"/>
    <col min="3852" max="3853" width="7.85546875" style="2" customWidth="1"/>
    <col min="3854" max="3854" width="5.42578125" style="2" bestFit="1" customWidth="1"/>
    <col min="3855" max="3856" width="7.85546875" style="2" customWidth="1"/>
    <col min="3857" max="3857" width="5.42578125" style="2" bestFit="1" customWidth="1"/>
    <col min="3858" max="3859" width="7.7109375" style="2" customWidth="1"/>
    <col min="3860" max="3860" width="5.42578125" style="2" bestFit="1" customWidth="1"/>
    <col min="3861" max="3862" width="10.28515625" style="2" bestFit="1" customWidth="1"/>
    <col min="3863" max="3863" width="5.42578125" style="2" bestFit="1" customWidth="1"/>
    <col min="3864" max="3865" width="10.28515625" style="2" customWidth="1"/>
    <col min="3866" max="3866" width="5.42578125" style="2" bestFit="1" customWidth="1"/>
    <col min="3867" max="3868" width="10.28515625" style="2" customWidth="1"/>
    <col min="3869" max="3869" width="5.42578125" style="2" bestFit="1" customWidth="1"/>
    <col min="3870" max="4096" width="9.140625" style="2"/>
    <col min="4097" max="4097" width="0" style="2" hidden="1" customWidth="1"/>
    <col min="4098" max="4098" width="28.28515625" style="2" bestFit="1" customWidth="1"/>
    <col min="4099" max="4100" width="8" style="2" customWidth="1"/>
    <col min="4101" max="4101" width="5.42578125" style="2" bestFit="1" customWidth="1"/>
    <col min="4102" max="4103" width="8" style="2" customWidth="1"/>
    <col min="4104" max="4104" width="5.42578125" style="2" bestFit="1" customWidth="1"/>
    <col min="4105" max="4106" width="8" style="2" customWidth="1"/>
    <col min="4107" max="4107" width="5.42578125" style="2" bestFit="1" customWidth="1"/>
    <col min="4108" max="4109" width="7.85546875" style="2" customWidth="1"/>
    <col min="4110" max="4110" width="5.42578125" style="2" bestFit="1" customWidth="1"/>
    <col min="4111" max="4112" width="7.85546875" style="2" customWidth="1"/>
    <col min="4113" max="4113" width="5.42578125" style="2" bestFit="1" customWidth="1"/>
    <col min="4114" max="4115" width="7.7109375" style="2" customWidth="1"/>
    <col min="4116" max="4116" width="5.42578125" style="2" bestFit="1" customWidth="1"/>
    <col min="4117" max="4118" width="10.28515625" style="2" bestFit="1" customWidth="1"/>
    <col min="4119" max="4119" width="5.42578125" style="2" bestFit="1" customWidth="1"/>
    <col min="4120" max="4121" width="10.28515625" style="2" customWidth="1"/>
    <col min="4122" max="4122" width="5.42578125" style="2" bestFit="1" customWidth="1"/>
    <col min="4123" max="4124" width="10.28515625" style="2" customWidth="1"/>
    <col min="4125" max="4125" width="5.42578125" style="2" bestFit="1" customWidth="1"/>
    <col min="4126" max="4352" width="9.140625" style="2"/>
    <col min="4353" max="4353" width="0" style="2" hidden="1" customWidth="1"/>
    <col min="4354" max="4354" width="28.28515625" style="2" bestFit="1" customWidth="1"/>
    <col min="4355" max="4356" width="8" style="2" customWidth="1"/>
    <col min="4357" max="4357" width="5.42578125" style="2" bestFit="1" customWidth="1"/>
    <col min="4358" max="4359" width="8" style="2" customWidth="1"/>
    <col min="4360" max="4360" width="5.42578125" style="2" bestFit="1" customWidth="1"/>
    <col min="4361" max="4362" width="8" style="2" customWidth="1"/>
    <col min="4363" max="4363" width="5.42578125" style="2" bestFit="1" customWidth="1"/>
    <col min="4364" max="4365" width="7.85546875" style="2" customWidth="1"/>
    <col min="4366" max="4366" width="5.42578125" style="2" bestFit="1" customWidth="1"/>
    <col min="4367" max="4368" width="7.85546875" style="2" customWidth="1"/>
    <col min="4369" max="4369" width="5.42578125" style="2" bestFit="1" customWidth="1"/>
    <col min="4370" max="4371" width="7.7109375" style="2" customWidth="1"/>
    <col min="4372" max="4372" width="5.42578125" style="2" bestFit="1" customWidth="1"/>
    <col min="4373" max="4374" width="10.28515625" style="2" bestFit="1" customWidth="1"/>
    <col min="4375" max="4375" width="5.42578125" style="2" bestFit="1" customWidth="1"/>
    <col min="4376" max="4377" width="10.28515625" style="2" customWidth="1"/>
    <col min="4378" max="4378" width="5.42578125" style="2" bestFit="1" customWidth="1"/>
    <col min="4379" max="4380" width="10.28515625" style="2" customWidth="1"/>
    <col min="4381" max="4381" width="5.42578125" style="2" bestFit="1" customWidth="1"/>
    <col min="4382" max="4608" width="9.140625" style="2"/>
    <col min="4609" max="4609" width="0" style="2" hidden="1" customWidth="1"/>
    <col min="4610" max="4610" width="28.28515625" style="2" bestFit="1" customWidth="1"/>
    <col min="4611" max="4612" width="8" style="2" customWidth="1"/>
    <col min="4613" max="4613" width="5.42578125" style="2" bestFit="1" customWidth="1"/>
    <col min="4614" max="4615" width="8" style="2" customWidth="1"/>
    <col min="4616" max="4616" width="5.42578125" style="2" bestFit="1" customWidth="1"/>
    <col min="4617" max="4618" width="8" style="2" customWidth="1"/>
    <col min="4619" max="4619" width="5.42578125" style="2" bestFit="1" customWidth="1"/>
    <col min="4620" max="4621" width="7.85546875" style="2" customWidth="1"/>
    <col min="4622" max="4622" width="5.42578125" style="2" bestFit="1" customWidth="1"/>
    <col min="4623" max="4624" width="7.85546875" style="2" customWidth="1"/>
    <col min="4625" max="4625" width="5.42578125" style="2" bestFit="1" customWidth="1"/>
    <col min="4626" max="4627" width="7.7109375" style="2" customWidth="1"/>
    <col min="4628" max="4628" width="5.42578125" style="2" bestFit="1" customWidth="1"/>
    <col min="4629" max="4630" width="10.28515625" style="2" bestFit="1" customWidth="1"/>
    <col min="4631" max="4631" width="5.42578125" style="2" bestFit="1" customWidth="1"/>
    <col min="4632" max="4633" width="10.28515625" style="2" customWidth="1"/>
    <col min="4634" max="4634" width="5.42578125" style="2" bestFit="1" customWidth="1"/>
    <col min="4635" max="4636" width="10.28515625" style="2" customWidth="1"/>
    <col min="4637" max="4637" width="5.42578125" style="2" bestFit="1" customWidth="1"/>
    <col min="4638" max="4864" width="9.140625" style="2"/>
    <col min="4865" max="4865" width="0" style="2" hidden="1" customWidth="1"/>
    <col min="4866" max="4866" width="28.28515625" style="2" bestFit="1" customWidth="1"/>
    <col min="4867" max="4868" width="8" style="2" customWidth="1"/>
    <col min="4869" max="4869" width="5.42578125" style="2" bestFit="1" customWidth="1"/>
    <col min="4870" max="4871" width="8" style="2" customWidth="1"/>
    <col min="4872" max="4872" width="5.42578125" style="2" bestFit="1" customWidth="1"/>
    <col min="4873" max="4874" width="8" style="2" customWidth="1"/>
    <col min="4875" max="4875" width="5.42578125" style="2" bestFit="1" customWidth="1"/>
    <col min="4876" max="4877" width="7.85546875" style="2" customWidth="1"/>
    <col min="4878" max="4878" width="5.42578125" style="2" bestFit="1" customWidth="1"/>
    <col min="4879" max="4880" width="7.85546875" style="2" customWidth="1"/>
    <col min="4881" max="4881" width="5.42578125" style="2" bestFit="1" customWidth="1"/>
    <col min="4882" max="4883" width="7.7109375" style="2" customWidth="1"/>
    <col min="4884" max="4884" width="5.42578125" style="2" bestFit="1" customWidth="1"/>
    <col min="4885" max="4886" width="10.28515625" style="2" bestFit="1" customWidth="1"/>
    <col min="4887" max="4887" width="5.42578125" style="2" bestFit="1" customWidth="1"/>
    <col min="4888" max="4889" width="10.28515625" style="2" customWidth="1"/>
    <col min="4890" max="4890" width="5.42578125" style="2" bestFit="1" customWidth="1"/>
    <col min="4891" max="4892" width="10.28515625" style="2" customWidth="1"/>
    <col min="4893" max="4893" width="5.42578125" style="2" bestFit="1" customWidth="1"/>
    <col min="4894" max="5120" width="9.140625" style="2"/>
    <col min="5121" max="5121" width="0" style="2" hidden="1" customWidth="1"/>
    <col min="5122" max="5122" width="28.28515625" style="2" bestFit="1" customWidth="1"/>
    <col min="5123" max="5124" width="8" style="2" customWidth="1"/>
    <col min="5125" max="5125" width="5.42578125" style="2" bestFit="1" customWidth="1"/>
    <col min="5126" max="5127" width="8" style="2" customWidth="1"/>
    <col min="5128" max="5128" width="5.42578125" style="2" bestFit="1" customWidth="1"/>
    <col min="5129" max="5130" width="8" style="2" customWidth="1"/>
    <col min="5131" max="5131" width="5.42578125" style="2" bestFit="1" customWidth="1"/>
    <col min="5132" max="5133" width="7.85546875" style="2" customWidth="1"/>
    <col min="5134" max="5134" width="5.42578125" style="2" bestFit="1" customWidth="1"/>
    <col min="5135" max="5136" width="7.85546875" style="2" customWidth="1"/>
    <col min="5137" max="5137" width="5.42578125" style="2" bestFit="1" customWidth="1"/>
    <col min="5138" max="5139" width="7.7109375" style="2" customWidth="1"/>
    <col min="5140" max="5140" width="5.42578125" style="2" bestFit="1" customWidth="1"/>
    <col min="5141" max="5142" width="10.28515625" style="2" bestFit="1" customWidth="1"/>
    <col min="5143" max="5143" width="5.42578125" style="2" bestFit="1" customWidth="1"/>
    <col min="5144" max="5145" width="10.28515625" style="2" customWidth="1"/>
    <col min="5146" max="5146" width="5.42578125" style="2" bestFit="1" customWidth="1"/>
    <col min="5147" max="5148" width="10.28515625" style="2" customWidth="1"/>
    <col min="5149" max="5149" width="5.42578125" style="2" bestFit="1" customWidth="1"/>
    <col min="5150" max="5376" width="9.140625" style="2"/>
    <col min="5377" max="5377" width="0" style="2" hidden="1" customWidth="1"/>
    <col min="5378" max="5378" width="28.28515625" style="2" bestFit="1" customWidth="1"/>
    <col min="5379" max="5380" width="8" style="2" customWidth="1"/>
    <col min="5381" max="5381" width="5.42578125" style="2" bestFit="1" customWidth="1"/>
    <col min="5382" max="5383" width="8" style="2" customWidth="1"/>
    <col min="5384" max="5384" width="5.42578125" style="2" bestFit="1" customWidth="1"/>
    <col min="5385" max="5386" width="8" style="2" customWidth="1"/>
    <col min="5387" max="5387" width="5.42578125" style="2" bestFit="1" customWidth="1"/>
    <col min="5388" max="5389" width="7.85546875" style="2" customWidth="1"/>
    <col min="5390" max="5390" width="5.42578125" style="2" bestFit="1" customWidth="1"/>
    <col min="5391" max="5392" width="7.85546875" style="2" customWidth="1"/>
    <col min="5393" max="5393" width="5.42578125" style="2" bestFit="1" customWidth="1"/>
    <col min="5394" max="5395" width="7.7109375" style="2" customWidth="1"/>
    <col min="5396" max="5396" width="5.42578125" style="2" bestFit="1" customWidth="1"/>
    <col min="5397" max="5398" width="10.28515625" style="2" bestFit="1" customWidth="1"/>
    <col min="5399" max="5399" width="5.42578125" style="2" bestFit="1" customWidth="1"/>
    <col min="5400" max="5401" width="10.28515625" style="2" customWidth="1"/>
    <col min="5402" max="5402" width="5.42578125" style="2" bestFit="1" customWidth="1"/>
    <col min="5403" max="5404" width="10.28515625" style="2" customWidth="1"/>
    <col min="5405" max="5405" width="5.42578125" style="2" bestFit="1" customWidth="1"/>
    <col min="5406" max="5632" width="9.140625" style="2"/>
    <col min="5633" max="5633" width="0" style="2" hidden="1" customWidth="1"/>
    <col min="5634" max="5634" width="28.28515625" style="2" bestFit="1" customWidth="1"/>
    <col min="5635" max="5636" width="8" style="2" customWidth="1"/>
    <col min="5637" max="5637" width="5.42578125" style="2" bestFit="1" customWidth="1"/>
    <col min="5638" max="5639" width="8" style="2" customWidth="1"/>
    <col min="5640" max="5640" width="5.42578125" style="2" bestFit="1" customWidth="1"/>
    <col min="5641" max="5642" width="8" style="2" customWidth="1"/>
    <col min="5643" max="5643" width="5.42578125" style="2" bestFit="1" customWidth="1"/>
    <col min="5644" max="5645" width="7.85546875" style="2" customWidth="1"/>
    <col min="5646" max="5646" width="5.42578125" style="2" bestFit="1" customWidth="1"/>
    <col min="5647" max="5648" width="7.85546875" style="2" customWidth="1"/>
    <col min="5649" max="5649" width="5.42578125" style="2" bestFit="1" customWidth="1"/>
    <col min="5650" max="5651" width="7.7109375" style="2" customWidth="1"/>
    <col min="5652" max="5652" width="5.42578125" style="2" bestFit="1" customWidth="1"/>
    <col min="5653" max="5654" width="10.28515625" style="2" bestFit="1" customWidth="1"/>
    <col min="5655" max="5655" width="5.42578125" style="2" bestFit="1" customWidth="1"/>
    <col min="5656" max="5657" width="10.28515625" style="2" customWidth="1"/>
    <col min="5658" max="5658" width="5.42578125" style="2" bestFit="1" customWidth="1"/>
    <col min="5659" max="5660" width="10.28515625" style="2" customWidth="1"/>
    <col min="5661" max="5661" width="5.42578125" style="2" bestFit="1" customWidth="1"/>
    <col min="5662" max="5888" width="9.140625" style="2"/>
    <col min="5889" max="5889" width="0" style="2" hidden="1" customWidth="1"/>
    <col min="5890" max="5890" width="28.28515625" style="2" bestFit="1" customWidth="1"/>
    <col min="5891" max="5892" width="8" style="2" customWidth="1"/>
    <col min="5893" max="5893" width="5.42578125" style="2" bestFit="1" customWidth="1"/>
    <col min="5894" max="5895" width="8" style="2" customWidth="1"/>
    <col min="5896" max="5896" width="5.42578125" style="2" bestFit="1" customWidth="1"/>
    <col min="5897" max="5898" width="8" style="2" customWidth="1"/>
    <col min="5899" max="5899" width="5.42578125" style="2" bestFit="1" customWidth="1"/>
    <col min="5900" max="5901" width="7.85546875" style="2" customWidth="1"/>
    <col min="5902" max="5902" width="5.42578125" style="2" bestFit="1" customWidth="1"/>
    <col min="5903" max="5904" width="7.85546875" style="2" customWidth="1"/>
    <col min="5905" max="5905" width="5.42578125" style="2" bestFit="1" customWidth="1"/>
    <col min="5906" max="5907" width="7.7109375" style="2" customWidth="1"/>
    <col min="5908" max="5908" width="5.42578125" style="2" bestFit="1" customWidth="1"/>
    <col min="5909" max="5910" width="10.28515625" style="2" bestFit="1" customWidth="1"/>
    <col min="5911" max="5911" width="5.42578125" style="2" bestFit="1" customWidth="1"/>
    <col min="5912" max="5913" width="10.28515625" style="2" customWidth="1"/>
    <col min="5914" max="5914" width="5.42578125" style="2" bestFit="1" customWidth="1"/>
    <col min="5915" max="5916" width="10.28515625" style="2" customWidth="1"/>
    <col min="5917" max="5917" width="5.42578125" style="2" bestFit="1" customWidth="1"/>
    <col min="5918" max="6144" width="9.140625" style="2"/>
    <col min="6145" max="6145" width="0" style="2" hidden="1" customWidth="1"/>
    <col min="6146" max="6146" width="28.28515625" style="2" bestFit="1" customWidth="1"/>
    <col min="6147" max="6148" width="8" style="2" customWidth="1"/>
    <col min="6149" max="6149" width="5.42578125" style="2" bestFit="1" customWidth="1"/>
    <col min="6150" max="6151" width="8" style="2" customWidth="1"/>
    <col min="6152" max="6152" width="5.42578125" style="2" bestFit="1" customWidth="1"/>
    <col min="6153" max="6154" width="8" style="2" customWidth="1"/>
    <col min="6155" max="6155" width="5.42578125" style="2" bestFit="1" customWidth="1"/>
    <col min="6156" max="6157" width="7.85546875" style="2" customWidth="1"/>
    <col min="6158" max="6158" width="5.42578125" style="2" bestFit="1" customWidth="1"/>
    <col min="6159" max="6160" width="7.85546875" style="2" customWidth="1"/>
    <col min="6161" max="6161" width="5.42578125" style="2" bestFit="1" customWidth="1"/>
    <col min="6162" max="6163" width="7.7109375" style="2" customWidth="1"/>
    <col min="6164" max="6164" width="5.42578125" style="2" bestFit="1" customWidth="1"/>
    <col min="6165" max="6166" width="10.28515625" style="2" bestFit="1" customWidth="1"/>
    <col min="6167" max="6167" width="5.42578125" style="2" bestFit="1" customWidth="1"/>
    <col min="6168" max="6169" width="10.28515625" style="2" customWidth="1"/>
    <col min="6170" max="6170" width="5.42578125" style="2" bestFit="1" customWidth="1"/>
    <col min="6171" max="6172" width="10.28515625" style="2" customWidth="1"/>
    <col min="6173" max="6173" width="5.42578125" style="2" bestFit="1" customWidth="1"/>
    <col min="6174" max="6400" width="9.140625" style="2"/>
    <col min="6401" max="6401" width="0" style="2" hidden="1" customWidth="1"/>
    <col min="6402" max="6402" width="28.28515625" style="2" bestFit="1" customWidth="1"/>
    <col min="6403" max="6404" width="8" style="2" customWidth="1"/>
    <col min="6405" max="6405" width="5.42578125" style="2" bestFit="1" customWidth="1"/>
    <col min="6406" max="6407" width="8" style="2" customWidth="1"/>
    <col min="6408" max="6408" width="5.42578125" style="2" bestFit="1" customWidth="1"/>
    <col min="6409" max="6410" width="8" style="2" customWidth="1"/>
    <col min="6411" max="6411" width="5.42578125" style="2" bestFit="1" customWidth="1"/>
    <col min="6412" max="6413" width="7.85546875" style="2" customWidth="1"/>
    <col min="6414" max="6414" width="5.42578125" style="2" bestFit="1" customWidth="1"/>
    <col min="6415" max="6416" width="7.85546875" style="2" customWidth="1"/>
    <col min="6417" max="6417" width="5.42578125" style="2" bestFit="1" customWidth="1"/>
    <col min="6418" max="6419" width="7.7109375" style="2" customWidth="1"/>
    <col min="6420" max="6420" width="5.42578125" style="2" bestFit="1" customWidth="1"/>
    <col min="6421" max="6422" width="10.28515625" style="2" bestFit="1" customWidth="1"/>
    <col min="6423" max="6423" width="5.42578125" style="2" bestFit="1" customWidth="1"/>
    <col min="6424" max="6425" width="10.28515625" style="2" customWidth="1"/>
    <col min="6426" max="6426" width="5.42578125" style="2" bestFit="1" customWidth="1"/>
    <col min="6427" max="6428" width="10.28515625" style="2" customWidth="1"/>
    <col min="6429" max="6429" width="5.42578125" style="2" bestFit="1" customWidth="1"/>
    <col min="6430" max="6656" width="9.140625" style="2"/>
    <col min="6657" max="6657" width="0" style="2" hidden="1" customWidth="1"/>
    <col min="6658" max="6658" width="28.28515625" style="2" bestFit="1" customWidth="1"/>
    <col min="6659" max="6660" width="8" style="2" customWidth="1"/>
    <col min="6661" max="6661" width="5.42578125" style="2" bestFit="1" customWidth="1"/>
    <col min="6662" max="6663" width="8" style="2" customWidth="1"/>
    <col min="6664" max="6664" width="5.42578125" style="2" bestFit="1" customWidth="1"/>
    <col min="6665" max="6666" width="8" style="2" customWidth="1"/>
    <col min="6667" max="6667" width="5.42578125" style="2" bestFit="1" customWidth="1"/>
    <col min="6668" max="6669" width="7.85546875" style="2" customWidth="1"/>
    <col min="6670" max="6670" width="5.42578125" style="2" bestFit="1" customWidth="1"/>
    <col min="6671" max="6672" width="7.85546875" style="2" customWidth="1"/>
    <col min="6673" max="6673" width="5.42578125" style="2" bestFit="1" customWidth="1"/>
    <col min="6674" max="6675" width="7.7109375" style="2" customWidth="1"/>
    <col min="6676" max="6676" width="5.42578125" style="2" bestFit="1" customWidth="1"/>
    <col min="6677" max="6678" width="10.28515625" style="2" bestFit="1" customWidth="1"/>
    <col min="6679" max="6679" width="5.42578125" style="2" bestFit="1" customWidth="1"/>
    <col min="6680" max="6681" width="10.28515625" style="2" customWidth="1"/>
    <col min="6682" max="6682" width="5.42578125" style="2" bestFit="1" customWidth="1"/>
    <col min="6683" max="6684" width="10.28515625" style="2" customWidth="1"/>
    <col min="6685" max="6685" width="5.42578125" style="2" bestFit="1" customWidth="1"/>
    <col min="6686" max="6912" width="9.140625" style="2"/>
    <col min="6913" max="6913" width="0" style="2" hidden="1" customWidth="1"/>
    <col min="6914" max="6914" width="28.28515625" style="2" bestFit="1" customWidth="1"/>
    <col min="6915" max="6916" width="8" style="2" customWidth="1"/>
    <col min="6917" max="6917" width="5.42578125" style="2" bestFit="1" customWidth="1"/>
    <col min="6918" max="6919" width="8" style="2" customWidth="1"/>
    <col min="6920" max="6920" width="5.42578125" style="2" bestFit="1" customWidth="1"/>
    <col min="6921" max="6922" width="8" style="2" customWidth="1"/>
    <col min="6923" max="6923" width="5.42578125" style="2" bestFit="1" customWidth="1"/>
    <col min="6924" max="6925" width="7.85546875" style="2" customWidth="1"/>
    <col min="6926" max="6926" width="5.42578125" style="2" bestFit="1" customWidth="1"/>
    <col min="6927" max="6928" width="7.85546875" style="2" customWidth="1"/>
    <col min="6929" max="6929" width="5.42578125" style="2" bestFit="1" customWidth="1"/>
    <col min="6930" max="6931" width="7.7109375" style="2" customWidth="1"/>
    <col min="6932" max="6932" width="5.42578125" style="2" bestFit="1" customWidth="1"/>
    <col min="6933" max="6934" width="10.28515625" style="2" bestFit="1" customWidth="1"/>
    <col min="6935" max="6935" width="5.42578125" style="2" bestFit="1" customWidth="1"/>
    <col min="6936" max="6937" width="10.28515625" style="2" customWidth="1"/>
    <col min="6938" max="6938" width="5.42578125" style="2" bestFit="1" customWidth="1"/>
    <col min="6939" max="6940" width="10.28515625" style="2" customWidth="1"/>
    <col min="6941" max="6941" width="5.42578125" style="2" bestFit="1" customWidth="1"/>
    <col min="6942" max="7168" width="9.140625" style="2"/>
    <col min="7169" max="7169" width="0" style="2" hidden="1" customWidth="1"/>
    <col min="7170" max="7170" width="28.28515625" style="2" bestFit="1" customWidth="1"/>
    <col min="7171" max="7172" width="8" style="2" customWidth="1"/>
    <col min="7173" max="7173" width="5.42578125" style="2" bestFit="1" customWidth="1"/>
    <col min="7174" max="7175" width="8" style="2" customWidth="1"/>
    <col min="7176" max="7176" width="5.42578125" style="2" bestFit="1" customWidth="1"/>
    <col min="7177" max="7178" width="8" style="2" customWidth="1"/>
    <col min="7179" max="7179" width="5.42578125" style="2" bestFit="1" customWidth="1"/>
    <col min="7180" max="7181" width="7.85546875" style="2" customWidth="1"/>
    <col min="7182" max="7182" width="5.42578125" style="2" bestFit="1" customWidth="1"/>
    <col min="7183" max="7184" width="7.85546875" style="2" customWidth="1"/>
    <col min="7185" max="7185" width="5.42578125" style="2" bestFit="1" customWidth="1"/>
    <col min="7186" max="7187" width="7.7109375" style="2" customWidth="1"/>
    <col min="7188" max="7188" width="5.42578125" style="2" bestFit="1" customWidth="1"/>
    <col min="7189" max="7190" width="10.28515625" style="2" bestFit="1" customWidth="1"/>
    <col min="7191" max="7191" width="5.42578125" style="2" bestFit="1" customWidth="1"/>
    <col min="7192" max="7193" width="10.28515625" style="2" customWidth="1"/>
    <col min="7194" max="7194" width="5.42578125" style="2" bestFit="1" customWidth="1"/>
    <col min="7195" max="7196" width="10.28515625" style="2" customWidth="1"/>
    <col min="7197" max="7197" width="5.42578125" style="2" bestFit="1" customWidth="1"/>
    <col min="7198" max="7424" width="9.140625" style="2"/>
    <col min="7425" max="7425" width="0" style="2" hidden="1" customWidth="1"/>
    <col min="7426" max="7426" width="28.28515625" style="2" bestFit="1" customWidth="1"/>
    <col min="7427" max="7428" width="8" style="2" customWidth="1"/>
    <col min="7429" max="7429" width="5.42578125" style="2" bestFit="1" customWidth="1"/>
    <col min="7430" max="7431" width="8" style="2" customWidth="1"/>
    <col min="7432" max="7432" width="5.42578125" style="2" bestFit="1" customWidth="1"/>
    <col min="7433" max="7434" width="8" style="2" customWidth="1"/>
    <col min="7435" max="7435" width="5.42578125" style="2" bestFit="1" customWidth="1"/>
    <col min="7436" max="7437" width="7.85546875" style="2" customWidth="1"/>
    <col min="7438" max="7438" width="5.42578125" style="2" bestFit="1" customWidth="1"/>
    <col min="7439" max="7440" width="7.85546875" style="2" customWidth="1"/>
    <col min="7441" max="7441" width="5.42578125" style="2" bestFit="1" customWidth="1"/>
    <col min="7442" max="7443" width="7.7109375" style="2" customWidth="1"/>
    <col min="7444" max="7444" width="5.42578125" style="2" bestFit="1" customWidth="1"/>
    <col min="7445" max="7446" width="10.28515625" style="2" bestFit="1" customWidth="1"/>
    <col min="7447" max="7447" width="5.42578125" style="2" bestFit="1" customWidth="1"/>
    <col min="7448" max="7449" width="10.28515625" style="2" customWidth="1"/>
    <col min="7450" max="7450" width="5.42578125" style="2" bestFit="1" customWidth="1"/>
    <col min="7451" max="7452" width="10.28515625" style="2" customWidth="1"/>
    <col min="7453" max="7453" width="5.42578125" style="2" bestFit="1" customWidth="1"/>
    <col min="7454" max="7680" width="9.140625" style="2"/>
    <col min="7681" max="7681" width="0" style="2" hidden="1" customWidth="1"/>
    <col min="7682" max="7682" width="28.28515625" style="2" bestFit="1" customWidth="1"/>
    <col min="7683" max="7684" width="8" style="2" customWidth="1"/>
    <col min="7685" max="7685" width="5.42578125" style="2" bestFit="1" customWidth="1"/>
    <col min="7686" max="7687" width="8" style="2" customWidth="1"/>
    <col min="7688" max="7688" width="5.42578125" style="2" bestFit="1" customWidth="1"/>
    <col min="7689" max="7690" width="8" style="2" customWidth="1"/>
    <col min="7691" max="7691" width="5.42578125" style="2" bestFit="1" customWidth="1"/>
    <col min="7692" max="7693" width="7.85546875" style="2" customWidth="1"/>
    <col min="7694" max="7694" width="5.42578125" style="2" bestFit="1" customWidth="1"/>
    <col min="7695" max="7696" width="7.85546875" style="2" customWidth="1"/>
    <col min="7697" max="7697" width="5.42578125" style="2" bestFit="1" customWidth="1"/>
    <col min="7698" max="7699" width="7.7109375" style="2" customWidth="1"/>
    <col min="7700" max="7700" width="5.42578125" style="2" bestFit="1" customWidth="1"/>
    <col min="7701" max="7702" width="10.28515625" style="2" bestFit="1" customWidth="1"/>
    <col min="7703" max="7703" width="5.42578125" style="2" bestFit="1" customWidth="1"/>
    <col min="7704" max="7705" width="10.28515625" style="2" customWidth="1"/>
    <col min="7706" max="7706" width="5.42578125" style="2" bestFit="1" customWidth="1"/>
    <col min="7707" max="7708" width="10.28515625" style="2" customWidth="1"/>
    <col min="7709" max="7709" width="5.42578125" style="2" bestFit="1" customWidth="1"/>
    <col min="7710" max="7936" width="9.140625" style="2"/>
    <col min="7937" max="7937" width="0" style="2" hidden="1" customWidth="1"/>
    <col min="7938" max="7938" width="28.28515625" style="2" bestFit="1" customWidth="1"/>
    <col min="7939" max="7940" width="8" style="2" customWidth="1"/>
    <col min="7941" max="7941" width="5.42578125" style="2" bestFit="1" customWidth="1"/>
    <col min="7942" max="7943" width="8" style="2" customWidth="1"/>
    <col min="7944" max="7944" width="5.42578125" style="2" bestFit="1" customWidth="1"/>
    <col min="7945" max="7946" width="8" style="2" customWidth="1"/>
    <col min="7947" max="7947" width="5.42578125" style="2" bestFit="1" customWidth="1"/>
    <col min="7948" max="7949" width="7.85546875" style="2" customWidth="1"/>
    <col min="7950" max="7950" width="5.42578125" style="2" bestFit="1" customWidth="1"/>
    <col min="7951" max="7952" width="7.85546875" style="2" customWidth="1"/>
    <col min="7953" max="7953" width="5.42578125" style="2" bestFit="1" customWidth="1"/>
    <col min="7954" max="7955" width="7.7109375" style="2" customWidth="1"/>
    <col min="7956" max="7956" width="5.42578125" style="2" bestFit="1" customWidth="1"/>
    <col min="7957" max="7958" width="10.28515625" style="2" bestFit="1" customWidth="1"/>
    <col min="7959" max="7959" width="5.42578125" style="2" bestFit="1" customWidth="1"/>
    <col min="7960" max="7961" width="10.28515625" style="2" customWidth="1"/>
    <col min="7962" max="7962" width="5.42578125" style="2" bestFit="1" customWidth="1"/>
    <col min="7963" max="7964" width="10.28515625" style="2" customWidth="1"/>
    <col min="7965" max="7965" width="5.42578125" style="2" bestFit="1" customWidth="1"/>
    <col min="7966" max="8192" width="9.140625" style="2"/>
    <col min="8193" max="8193" width="0" style="2" hidden="1" customWidth="1"/>
    <col min="8194" max="8194" width="28.28515625" style="2" bestFit="1" customWidth="1"/>
    <col min="8195" max="8196" width="8" style="2" customWidth="1"/>
    <col min="8197" max="8197" width="5.42578125" style="2" bestFit="1" customWidth="1"/>
    <col min="8198" max="8199" width="8" style="2" customWidth="1"/>
    <col min="8200" max="8200" width="5.42578125" style="2" bestFit="1" customWidth="1"/>
    <col min="8201" max="8202" width="8" style="2" customWidth="1"/>
    <col min="8203" max="8203" width="5.42578125" style="2" bestFit="1" customWidth="1"/>
    <col min="8204" max="8205" width="7.85546875" style="2" customWidth="1"/>
    <col min="8206" max="8206" width="5.42578125" style="2" bestFit="1" customWidth="1"/>
    <col min="8207" max="8208" width="7.85546875" style="2" customWidth="1"/>
    <col min="8209" max="8209" width="5.42578125" style="2" bestFit="1" customWidth="1"/>
    <col min="8210" max="8211" width="7.7109375" style="2" customWidth="1"/>
    <col min="8212" max="8212" width="5.42578125" style="2" bestFit="1" customWidth="1"/>
    <col min="8213" max="8214" width="10.28515625" style="2" bestFit="1" customWidth="1"/>
    <col min="8215" max="8215" width="5.42578125" style="2" bestFit="1" customWidth="1"/>
    <col min="8216" max="8217" width="10.28515625" style="2" customWidth="1"/>
    <col min="8218" max="8218" width="5.42578125" style="2" bestFit="1" customWidth="1"/>
    <col min="8219" max="8220" width="10.28515625" style="2" customWidth="1"/>
    <col min="8221" max="8221" width="5.42578125" style="2" bestFit="1" customWidth="1"/>
    <col min="8222" max="8448" width="9.140625" style="2"/>
    <col min="8449" max="8449" width="0" style="2" hidden="1" customWidth="1"/>
    <col min="8450" max="8450" width="28.28515625" style="2" bestFit="1" customWidth="1"/>
    <col min="8451" max="8452" width="8" style="2" customWidth="1"/>
    <col min="8453" max="8453" width="5.42578125" style="2" bestFit="1" customWidth="1"/>
    <col min="8454" max="8455" width="8" style="2" customWidth="1"/>
    <col min="8456" max="8456" width="5.42578125" style="2" bestFit="1" customWidth="1"/>
    <col min="8457" max="8458" width="8" style="2" customWidth="1"/>
    <col min="8459" max="8459" width="5.42578125" style="2" bestFit="1" customWidth="1"/>
    <col min="8460" max="8461" width="7.85546875" style="2" customWidth="1"/>
    <col min="8462" max="8462" width="5.42578125" style="2" bestFit="1" customWidth="1"/>
    <col min="8463" max="8464" width="7.85546875" style="2" customWidth="1"/>
    <col min="8465" max="8465" width="5.42578125" style="2" bestFit="1" customWidth="1"/>
    <col min="8466" max="8467" width="7.7109375" style="2" customWidth="1"/>
    <col min="8468" max="8468" width="5.42578125" style="2" bestFit="1" customWidth="1"/>
    <col min="8469" max="8470" width="10.28515625" style="2" bestFit="1" customWidth="1"/>
    <col min="8471" max="8471" width="5.42578125" style="2" bestFit="1" customWidth="1"/>
    <col min="8472" max="8473" width="10.28515625" style="2" customWidth="1"/>
    <col min="8474" max="8474" width="5.42578125" style="2" bestFit="1" customWidth="1"/>
    <col min="8475" max="8476" width="10.28515625" style="2" customWidth="1"/>
    <col min="8477" max="8477" width="5.42578125" style="2" bestFit="1" customWidth="1"/>
    <col min="8478" max="8704" width="9.140625" style="2"/>
    <col min="8705" max="8705" width="0" style="2" hidden="1" customWidth="1"/>
    <col min="8706" max="8706" width="28.28515625" style="2" bestFit="1" customWidth="1"/>
    <col min="8707" max="8708" width="8" style="2" customWidth="1"/>
    <col min="8709" max="8709" width="5.42578125" style="2" bestFit="1" customWidth="1"/>
    <col min="8710" max="8711" width="8" style="2" customWidth="1"/>
    <col min="8712" max="8712" width="5.42578125" style="2" bestFit="1" customWidth="1"/>
    <col min="8713" max="8714" width="8" style="2" customWidth="1"/>
    <col min="8715" max="8715" width="5.42578125" style="2" bestFit="1" customWidth="1"/>
    <col min="8716" max="8717" width="7.85546875" style="2" customWidth="1"/>
    <col min="8718" max="8718" width="5.42578125" style="2" bestFit="1" customWidth="1"/>
    <col min="8719" max="8720" width="7.85546875" style="2" customWidth="1"/>
    <col min="8721" max="8721" width="5.42578125" style="2" bestFit="1" customWidth="1"/>
    <col min="8722" max="8723" width="7.7109375" style="2" customWidth="1"/>
    <col min="8724" max="8724" width="5.42578125" style="2" bestFit="1" customWidth="1"/>
    <col min="8725" max="8726" width="10.28515625" style="2" bestFit="1" customWidth="1"/>
    <col min="8727" max="8727" width="5.42578125" style="2" bestFit="1" customWidth="1"/>
    <col min="8728" max="8729" width="10.28515625" style="2" customWidth="1"/>
    <col min="8730" max="8730" width="5.42578125" style="2" bestFit="1" customWidth="1"/>
    <col min="8731" max="8732" width="10.28515625" style="2" customWidth="1"/>
    <col min="8733" max="8733" width="5.42578125" style="2" bestFit="1" customWidth="1"/>
    <col min="8734" max="8960" width="9.140625" style="2"/>
    <col min="8961" max="8961" width="0" style="2" hidden="1" customWidth="1"/>
    <col min="8962" max="8962" width="28.28515625" style="2" bestFit="1" customWidth="1"/>
    <col min="8963" max="8964" width="8" style="2" customWidth="1"/>
    <col min="8965" max="8965" width="5.42578125" style="2" bestFit="1" customWidth="1"/>
    <col min="8966" max="8967" width="8" style="2" customWidth="1"/>
    <col min="8968" max="8968" width="5.42578125" style="2" bestFit="1" customWidth="1"/>
    <col min="8969" max="8970" width="8" style="2" customWidth="1"/>
    <col min="8971" max="8971" width="5.42578125" style="2" bestFit="1" customWidth="1"/>
    <col min="8972" max="8973" width="7.85546875" style="2" customWidth="1"/>
    <col min="8974" max="8974" width="5.42578125" style="2" bestFit="1" customWidth="1"/>
    <col min="8975" max="8976" width="7.85546875" style="2" customWidth="1"/>
    <col min="8977" max="8977" width="5.42578125" style="2" bestFit="1" customWidth="1"/>
    <col min="8978" max="8979" width="7.7109375" style="2" customWidth="1"/>
    <col min="8980" max="8980" width="5.42578125" style="2" bestFit="1" customWidth="1"/>
    <col min="8981" max="8982" width="10.28515625" style="2" bestFit="1" customWidth="1"/>
    <col min="8983" max="8983" width="5.42578125" style="2" bestFit="1" customWidth="1"/>
    <col min="8984" max="8985" width="10.28515625" style="2" customWidth="1"/>
    <col min="8986" max="8986" width="5.42578125" style="2" bestFit="1" customWidth="1"/>
    <col min="8987" max="8988" width="10.28515625" style="2" customWidth="1"/>
    <col min="8989" max="8989" width="5.42578125" style="2" bestFit="1" customWidth="1"/>
    <col min="8990" max="9216" width="9.140625" style="2"/>
    <col min="9217" max="9217" width="0" style="2" hidden="1" customWidth="1"/>
    <col min="9218" max="9218" width="28.28515625" style="2" bestFit="1" customWidth="1"/>
    <col min="9219" max="9220" width="8" style="2" customWidth="1"/>
    <col min="9221" max="9221" width="5.42578125" style="2" bestFit="1" customWidth="1"/>
    <col min="9222" max="9223" width="8" style="2" customWidth="1"/>
    <col min="9224" max="9224" width="5.42578125" style="2" bestFit="1" customWidth="1"/>
    <col min="9225" max="9226" width="8" style="2" customWidth="1"/>
    <col min="9227" max="9227" width="5.42578125" style="2" bestFit="1" customWidth="1"/>
    <col min="9228" max="9229" width="7.85546875" style="2" customWidth="1"/>
    <col min="9230" max="9230" width="5.42578125" style="2" bestFit="1" customWidth="1"/>
    <col min="9231" max="9232" width="7.85546875" style="2" customWidth="1"/>
    <col min="9233" max="9233" width="5.42578125" style="2" bestFit="1" customWidth="1"/>
    <col min="9234" max="9235" width="7.7109375" style="2" customWidth="1"/>
    <col min="9236" max="9236" width="5.42578125" style="2" bestFit="1" customWidth="1"/>
    <col min="9237" max="9238" width="10.28515625" style="2" bestFit="1" customWidth="1"/>
    <col min="9239" max="9239" width="5.42578125" style="2" bestFit="1" customWidth="1"/>
    <col min="9240" max="9241" width="10.28515625" style="2" customWidth="1"/>
    <col min="9242" max="9242" width="5.42578125" style="2" bestFit="1" customWidth="1"/>
    <col min="9243" max="9244" width="10.28515625" style="2" customWidth="1"/>
    <col min="9245" max="9245" width="5.42578125" style="2" bestFit="1" customWidth="1"/>
    <col min="9246" max="9472" width="9.140625" style="2"/>
    <col min="9473" max="9473" width="0" style="2" hidden="1" customWidth="1"/>
    <col min="9474" max="9474" width="28.28515625" style="2" bestFit="1" customWidth="1"/>
    <col min="9475" max="9476" width="8" style="2" customWidth="1"/>
    <col min="9477" max="9477" width="5.42578125" style="2" bestFit="1" customWidth="1"/>
    <col min="9478" max="9479" width="8" style="2" customWidth="1"/>
    <col min="9480" max="9480" width="5.42578125" style="2" bestFit="1" customWidth="1"/>
    <col min="9481" max="9482" width="8" style="2" customWidth="1"/>
    <col min="9483" max="9483" width="5.42578125" style="2" bestFit="1" customWidth="1"/>
    <col min="9484" max="9485" width="7.85546875" style="2" customWidth="1"/>
    <col min="9486" max="9486" width="5.42578125" style="2" bestFit="1" customWidth="1"/>
    <col min="9487" max="9488" width="7.85546875" style="2" customWidth="1"/>
    <col min="9489" max="9489" width="5.42578125" style="2" bestFit="1" customWidth="1"/>
    <col min="9490" max="9491" width="7.7109375" style="2" customWidth="1"/>
    <col min="9492" max="9492" width="5.42578125" style="2" bestFit="1" customWidth="1"/>
    <col min="9493" max="9494" width="10.28515625" style="2" bestFit="1" customWidth="1"/>
    <col min="9495" max="9495" width="5.42578125" style="2" bestFit="1" customWidth="1"/>
    <col min="9496" max="9497" width="10.28515625" style="2" customWidth="1"/>
    <col min="9498" max="9498" width="5.42578125" style="2" bestFit="1" customWidth="1"/>
    <col min="9499" max="9500" width="10.28515625" style="2" customWidth="1"/>
    <col min="9501" max="9501" width="5.42578125" style="2" bestFit="1" customWidth="1"/>
    <col min="9502" max="9728" width="9.140625" style="2"/>
    <col min="9729" max="9729" width="0" style="2" hidden="1" customWidth="1"/>
    <col min="9730" max="9730" width="28.28515625" style="2" bestFit="1" customWidth="1"/>
    <col min="9731" max="9732" width="8" style="2" customWidth="1"/>
    <col min="9733" max="9733" width="5.42578125" style="2" bestFit="1" customWidth="1"/>
    <col min="9734" max="9735" width="8" style="2" customWidth="1"/>
    <col min="9736" max="9736" width="5.42578125" style="2" bestFit="1" customWidth="1"/>
    <col min="9737" max="9738" width="8" style="2" customWidth="1"/>
    <col min="9739" max="9739" width="5.42578125" style="2" bestFit="1" customWidth="1"/>
    <col min="9740" max="9741" width="7.85546875" style="2" customWidth="1"/>
    <col min="9742" max="9742" width="5.42578125" style="2" bestFit="1" customWidth="1"/>
    <col min="9743" max="9744" width="7.85546875" style="2" customWidth="1"/>
    <col min="9745" max="9745" width="5.42578125" style="2" bestFit="1" customWidth="1"/>
    <col min="9746" max="9747" width="7.7109375" style="2" customWidth="1"/>
    <col min="9748" max="9748" width="5.42578125" style="2" bestFit="1" customWidth="1"/>
    <col min="9749" max="9750" width="10.28515625" style="2" bestFit="1" customWidth="1"/>
    <col min="9751" max="9751" width="5.42578125" style="2" bestFit="1" customWidth="1"/>
    <col min="9752" max="9753" width="10.28515625" style="2" customWidth="1"/>
    <col min="9754" max="9754" width="5.42578125" style="2" bestFit="1" customWidth="1"/>
    <col min="9755" max="9756" width="10.28515625" style="2" customWidth="1"/>
    <col min="9757" max="9757" width="5.42578125" style="2" bestFit="1" customWidth="1"/>
    <col min="9758" max="9984" width="9.140625" style="2"/>
    <col min="9985" max="9985" width="0" style="2" hidden="1" customWidth="1"/>
    <col min="9986" max="9986" width="28.28515625" style="2" bestFit="1" customWidth="1"/>
    <col min="9987" max="9988" width="8" style="2" customWidth="1"/>
    <col min="9989" max="9989" width="5.42578125" style="2" bestFit="1" customWidth="1"/>
    <col min="9990" max="9991" width="8" style="2" customWidth="1"/>
    <col min="9992" max="9992" width="5.42578125" style="2" bestFit="1" customWidth="1"/>
    <col min="9993" max="9994" width="8" style="2" customWidth="1"/>
    <col min="9995" max="9995" width="5.42578125" style="2" bestFit="1" customWidth="1"/>
    <col min="9996" max="9997" width="7.85546875" style="2" customWidth="1"/>
    <col min="9998" max="9998" width="5.42578125" style="2" bestFit="1" customWidth="1"/>
    <col min="9999" max="10000" width="7.85546875" style="2" customWidth="1"/>
    <col min="10001" max="10001" width="5.42578125" style="2" bestFit="1" customWidth="1"/>
    <col min="10002" max="10003" width="7.7109375" style="2" customWidth="1"/>
    <col min="10004" max="10004" width="5.42578125" style="2" bestFit="1" customWidth="1"/>
    <col min="10005" max="10006" width="10.28515625" style="2" bestFit="1" customWidth="1"/>
    <col min="10007" max="10007" width="5.42578125" style="2" bestFit="1" customWidth="1"/>
    <col min="10008" max="10009" width="10.28515625" style="2" customWidth="1"/>
    <col min="10010" max="10010" width="5.42578125" style="2" bestFit="1" customWidth="1"/>
    <col min="10011" max="10012" width="10.28515625" style="2" customWidth="1"/>
    <col min="10013" max="10013" width="5.42578125" style="2" bestFit="1" customWidth="1"/>
    <col min="10014" max="10240" width="9.140625" style="2"/>
    <col min="10241" max="10241" width="0" style="2" hidden="1" customWidth="1"/>
    <col min="10242" max="10242" width="28.28515625" style="2" bestFit="1" customWidth="1"/>
    <col min="10243" max="10244" width="8" style="2" customWidth="1"/>
    <col min="10245" max="10245" width="5.42578125" style="2" bestFit="1" customWidth="1"/>
    <col min="10246" max="10247" width="8" style="2" customWidth="1"/>
    <col min="10248" max="10248" width="5.42578125" style="2" bestFit="1" customWidth="1"/>
    <col min="10249" max="10250" width="8" style="2" customWidth="1"/>
    <col min="10251" max="10251" width="5.42578125" style="2" bestFit="1" customWidth="1"/>
    <col min="10252" max="10253" width="7.85546875" style="2" customWidth="1"/>
    <col min="10254" max="10254" width="5.42578125" style="2" bestFit="1" customWidth="1"/>
    <col min="10255" max="10256" width="7.85546875" style="2" customWidth="1"/>
    <col min="10257" max="10257" width="5.42578125" style="2" bestFit="1" customWidth="1"/>
    <col min="10258" max="10259" width="7.7109375" style="2" customWidth="1"/>
    <col min="10260" max="10260" width="5.42578125" style="2" bestFit="1" customWidth="1"/>
    <col min="10261" max="10262" width="10.28515625" style="2" bestFit="1" customWidth="1"/>
    <col min="10263" max="10263" width="5.42578125" style="2" bestFit="1" customWidth="1"/>
    <col min="10264" max="10265" width="10.28515625" style="2" customWidth="1"/>
    <col min="10266" max="10266" width="5.42578125" style="2" bestFit="1" customWidth="1"/>
    <col min="10267" max="10268" width="10.28515625" style="2" customWidth="1"/>
    <col min="10269" max="10269" width="5.42578125" style="2" bestFit="1" customWidth="1"/>
    <col min="10270" max="10496" width="9.140625" style="2"/>
    <col min="10497" max="10497" width="0" style="2" hidden="1" customWidth="1"/>
    <col min="10498" max="10498" width="28.28515625" style="2" bestFit="1" customWidth="1"/>
    <col min="10499" max="10500" width="8" style="2" customWidth="1"/>
    <col min="10501" max="10501" width="5.42578125" style="2" bestFit="1" customWidth="1"/>
    <col min="10502" max="10503" width="8" style="2" customWidth="1"/>
    <col min="10504" max="10504" width="5.42578125" style="2" bestFit="1" customWidth="1"/>
    <col min="10505" max="10506" width="8" style="2" customWidth="1"/>
    <col min="10507" max="10507" width="5.42578125" style="2" bestFit="1" customWidth="1"/>
    <col min="10508" max="10509" width="7.85546875" style="2" customWidth="1"/>
    <col min="10510" max="10510" width="5.42578125" style="2" bestFit="1" customWidth="1"/>
    <col min="10511" max="10512" width="7.85546875" style="2" customWidth="1"/>
    <col min="10513" max="10513" width="5.42578125" style="2" bestFit="1" customWidth="1"/>
    <col min="10514" max="10515" width="7.7109375" style="2" customWidth="1"/>
    <col min="10516" max="10516" width="5.42578125" style="2" bestFit="1" customWidth="1"/>
    <col min="10517" max="10518" width="10.28515625" style="2" bestFit="1" customWidth="1"/>
    <col min="10519" max="10519" width="5.42578125" style="2" bestFit="1" customWidth="1"/>
    <col min="10520" max="10521" width="10.28515625" style="2" customWidth="1"/>
    <col min="10522" max="10522" width="5.42578125" style="2" bestFit="1" customWidth="1"/>
    <col min="10523" max="10524" width="10.28515625" style="2" customWidth="1"/>
    <col min="10525" max="10525" width="5.42578125" style="2" bestFit="1" customWidth="1"/>
    <col min="10526" max="10752" width="9.140625" style="2"/>
    <col min="10753" max="10753" width="0" style="2" hidden="1" customWidth="1"/>
    <col min="10754" max="10754" width="28.28515625" style="2" bestFit="1" customWidth="1"/>
    <col min="10755" max="10756" width="8" style="2" customWidth="1"/>
    <col min="10757" max="10757" width="5.42578125" style="2" bestFit="1" customWidth="1"/>
    <col min="10758" max="10759" width="8" style="2" customWidth="1"/>
    <col min="10760" max="10760" width="5.42578125" style="2" bestFit="1" customWidth="1"/>
    <col min="10761" max="10762" width="8" style="2" customWidth="1"/>
    <col min="10763" max="10763" width="5.42578125" style="2" bestFit="1" customWidth="1"/>
    <col min="10764" max="10765" width="7.85546875" style="2" customWidth="1"/>
    <col min="10766" max="10766" width="5.42578125" style="2" bestFit="1" customWidth="1"/>
    <col min="10767" max="10768" width="7.85546875" style="2" customWidth="1"/>
    <col min="10769" max="10769" width="5.42578125" style="2" bestFit="1" customWidth="1"/>
    <col min="10770" max="10771" width="7.7109375" style="2" customWidth="1"/>
    <col min="10772" max="10772" width="5.42578125" style="2" bestFit="1" customWidth="1"/>
    <col min="10773" max="10774" width="10.28515625" style="2" bestFit="1" customWidth="1"/>
    <col min="10775" max="10775" width="5.42578125" style="2" bestFit="1" customWidth="1"/>
    <col min="10776" max="10777" width="10.28515625" style="2" customWidth="1"/>
    <col min="10778" max="10778" width="5.42578125" style="2" bestFit="1" customWidth="1"/>
    <col min="10779" max="10780" width="10.28515625" style="2" customWidth="1"/>
    <col min="10781" max="10781" width="5.42578125" style="2" bestFit="1" customWidth="1"/>
    <col min="10782" max="11008" width="9.140625" style="2"/>
    <col min="11009" max="11009" width="0" style="2" hidden="1" customWidth="1"/>
    <col min="11010" max="11010" width="28.28515625" style="2" bestFit="1" customWidth="1"/>
    <col min="11011" max="11012" width="8" style="2" customWidth="1"/>
    <col min="11013" max="11013" width="5.42578125" style="2" bestFit="1" customWidth="1"/>
    <col min="11014" max="11015" width="8" style="2" customWidth="1"/>
    <col min="11016" max="11016" width="5.42578125" style="2" bestFit="1" customWidth="1"/>
    <col min="11017" max="11018" width="8" style="2" customWidth="1"/>
    <col min="11019" max="11019" width="5.42578125" style="2" bestFit="1" customWidth="1"/>
    <col min="11020" max="11021" width="7.85546875" style="2" customWidth="1"/>
    <col min="11022" max="11022" width="5.42578125" style="2" bestFit="1" customWidth="1"/>
    <col min="11023" max="11024" width="7.85546875" style="2" customWidth="1"/>
    <col min="11025" max="11025" width="5.42578125" style="2" bestFit="1" customWidth="1"/>
    <col min="11026" max="11027" width="7.7109375" style="2" customWidth="1"/>
    <col min="11028" max="11028" width="5.42578125" style="2" bestFit="1" customWidth="1"/>
    <col min="11029" max="11030" width="10.28515625" style="2" bestFit="1" customWidth="1"/>
    <col min="11031" max="11031" width="5.42578125" style="2" bestFit="1" customWidth="1"/>
    <col min="11032" max="11033" width="10.28515625" style="2" customWidth="1"/>
    <col min="11034" max="11034" width="5.42578125" style="2" bestFit="1" customWidth="1"/>
    <col min="11035" max="11036" width="10.28515625" style="2" customWidth="1"/>
    <col min="11037" max="11037" width="5.42578125" style="2" bestFit="1" customWidth="1"/>
    <col min="11038" max="11264" width="9.140625" style="2"/>
    <col min="11265" max="11265" width="0" style="2" hidden="1" customWidth="1"/>
    <col min="11266" max="11266" width="28.28515625" style="2" bestFit="1" customWidth="1"/>
    <col min="11267" max="11268" width="8" style="2" customWidth="1"/>
    <col min="11269" max="11269" width="5.42578125" style="2" bestFit="1" customWidth="1"/>
    <col min="11270" max="11271" width="8" style="2" customWidth="1"/>
    <col min="11272" max="11272" width="5.42578125" style="2" bestFit="1" customWidth="1"/>
    <col min="11273" max="11274" width="8" style="2" customWidth="1"/>
    <col min="11275" max="11275" width="5.42578125" style="2" bestFit="1" customWidth="1"/>
    <col min="11276" max="11277" width="7.85546875" style="2" customWidth="1"/>
    <col min="11278" max="11278" width="5.42578125" style="2" bestFit="1" customWidth="1"/>
    <col min="11279" max="11280" width="7.85546875" style="2" customWidth="1"/>
    <col min="11281" max="11281" width="5.42578125" style="2" bestFit="1" customWidth="1"/>
    <col min="11282" max="11283" width="7.7109375" style="2" customWidth="1"/>
    <col min="11284" max="11284" width="5.42578125" style="2" bestFit="1" customWidth="1"/>
    <col min="11285" max="11286" width="10.28515625" style="2" bestFit="1" customWidth="1"/>
    <col min="11287" max="11287" width="5.42578125" style="2" bestFit="1" customWidth="1"/>
    <col min="11288" max="11289" width="10.28515625" style="2" customWidth="1"/>
    <col min="11290" max="11290" width="5.42578125" style="2" bestFit="1" customWidth="1"/>
    <col min="11291" max="11292" width="10.28515625" style="2" customWidth="1"/>
    <col min="11293" max="11293" width="5.42578125" style="2" bestFit="1" customWidth="1"/>
    <col min="11294" max="11520" width="9.140625" style="2"/>
    <col min="11521" max="11521" width="0" style="2" hidden="1" customWidth="1"/>
    <col min="11522" max="11522" width="28.28515625" style="2" bestFit="1" customWidth="1"/>
    <col min="11523" max="11524" width="8" style="2" customWidth="1"/>
    <col min="11525" max="11525" width="5.42578125" style="2" bestFit="1" customWidth="1"/>
    <col min="11526" max="11527" width="8" style="2" customWidth="1"/>
    <col min="11528" max="11528" width="5.42578125" style="2" bestFit="1" customWidth="1"/>
    <col min="11529" max="11530" width="8" style="2" customWidth="1"/>
    <col min="11531" max="11531" width="5.42578125" style="2" bestFit="1" customWidth="1"/>
    <col min="11532" max="11533" width="7.85546875" style="2" customWidth="1"/>
    <col min="11534" max="11534" width="5.42578125" style="2" bestFit="1" customWidth="1"/>
    <col min="11535" max="11536" width="7.85546875" style="2" customWidth="1"/>
    <col min="11537" max="11537" width="5.42578125" style="2" bestFit="1" customWidth="1"/>
    <col min="11538" max="11539" width="7.7109375" style="2" customWidth="1"/>
    <col min="11540" max="11540" width="5.42578125" style="2" bestFit="1" customWidth="1"/>
    <col min="11541" max="11542" width="10.28515625" style="2" bestFit="1" customWidth="1"/>
    <col min="11543" max="11543" width="5.42578125" style="2" bestFit="1" customWidth="1"/>
    <col min="11544" max="11545" width="10.28515625" style="2" customWidth="1"/>
    <col min="11546" max="11546" width="5.42578125" style="2" bestFit="1" customWidth="1"/>
    <col min="11547" max="11548" width="10.28515625" style="2" customWidth="1"/>
    <col min="11549" max="11549" width="5.42578125" style="2" bestFit="1" customWidth="1"/>
    <col min="11550" max="11776" width="9.140625" style="2"/>
    <col min="11777" max="11777" width="0" style="2" hidden="1" customWidth="1"/>
    <col min="11778" max="11778" width="28.28515625" style="2" bestFit="1" customWidth="1"/>
    <col min="11779" max="11780" width="8" style="2" customWidth="1"/>
    <col min="11781" max="11781" width="5.42578125" style="2" bestFit="1" customWidth="1"/>
    <col min="11782" max="11783" width="8" style="2" customWidth="1"/>
    <col min="11784" max="11784" width="5.42578125" style="2" bestFit="1" customWidth="1"/>
    <col min="11785" max="11786" width="8" style="2" customWidth="1"/>
    <col min="11787" max="11787" width="5.42578125" style="2" bestFit="1" customWidth="1"/>
    <col min="11788" max="11789" width="7.85546875" style="2" customWidth="1"/>
    <col min="11790" max="11790" width="5.42578125" style="2" bestFit="1" customWidth="1"/>
    <col min="11791" max="11792" width="7.85546875" style="2" customWidth="1"/>
    <col min="11793" max="11793" width="5.42578125" style="2" bestFit="1" customWidth="1"/>
    <col min="11794" max="11795" width="7.7109375" style="2" customWidth="1"/>
    <col min="11796" max="11796" width="5.42578125" style="2" bestFit="1" customWidth="1"/>
    <col min="11797" max="11798" width="10.28515625" style="2" bestFit="1" customWidth="1"/>
    <col min="11799" max="11799" width="5.42578125" style="2" bestFit="1" customWidth="1"/>
    <col min="11800" max="11801" width="10.28515625" style="2" customWidth="1"/>
    <col min="11802" max="11802" width="5.42578125" style="2" bestFit="1" customWidth="1"/>
    <col min="11803" max="11804" width="10.28515625" style="2" customWidth="1"/>
    <col min="11805" max="11805" width="5.42578125" style="2" bestFit="1" customWidth="1"/>
    <col min="11806" max="12032" width="9.140625" style="2"/>
    <col min="12033" max="12033" width="0" style="2" hidden="1" customWidth="1"/>
    <col min="12034" max="12034" width="28.28515625" style="2" bestFit="1" customWidth="1"/>
    <col min="12035" max="12036" width="8" style="2" customWidth="1"/>
    <col min="12037" max="12037" width="5.42578125" style="2" bestFit="1" customWidth="1"/>
    <col min="12038" max="12039" width="8" style="2" customWidth="1"/>
    <col min="12040" max="12040" width="5.42578125" style="2" bestFit="1" customWidth="1"/>
    <col min="12041" max="12042" width="8" style="2" customWidth="1"/>
    <col min="12043" max="12043" width="5.42578125" style="2" bestFit="1" customWidth="1"/>
    <col min="12044" max="12045" width="7.85546875" style="2" customWidth="1"/>
    <col min="12046" max="12046" width="5.42578125" style="2" bestFit="1" customWidth="1"/>
    <col min="12047" max="12048" width="7.85546875" style="2" customWidth="1"/>
    <col min="12049" max="12049" width="5.42578125" style="2" bestFit="1" customWidth="1"/>
    <col min="12050" max="12051" width="7.7109375" style="2" customWidth="1"/>
    <col min="12052" max="12052" width="5.42578125" style="2" bestFit="1" customWidth="1"/>
    <col min="12053" max="12054" width="10.28515625" style="2" bestFit="1" customWidth="1"/>
    <col min="12055" max="12055" width="5.42578125" style="2" bestFit="1" customWidth="1"/>
    <col min="12056" max="12057" width="10.28515625" style="2" customWidth="1"/>
    <col min="12058" max="12058" width="5.42578125" style="2" bestFit="1" customWidth="1"/>
    <col min="12059" max="12060" width="10.28515625" style="2" customWidth="1"/>
    <col min="12061" max="12061" width="5.42578125" style="2" bestFit="1" customWidth="1"/>
    <col min="12062" max="12288" width="9.140625" style="2"/>
    <col min="12289" max="12289" width="0" style="2" hidden="1" customWidth="1"/>
    <col min="12290" max="12290" width="28.28515625" style="2" bestFit="1" customWidth="1"/>
    <col min="12291" max="12292" width="8" style="2" customWidth="1"/>
    <col min="12293" max="12293" width="5.42578125" style="2" bestFit="1" customWidth="1"/>
    <col min="12294" max="12295" width="8" style="2" customWidth="1"/>
    <col min="12296" max="12296" width="5.42578125" style="2" bestFit="1" customWidth="1"/>
    <col min="12297" max="12298" width="8" style="2" customWidth="1"/>
    <col min="12299" max="12299" width="5.42578125" style="2" bestFit="1" customWidth="1"/>
    <col min="12300" max="12301" width="7.85546875" style="2" customWidth="1"/>
    <col min="12302" max="12302" width="5.42578125" style="2" bestFit="1" customWidth="1"/>
    <col min="12303" max="12304" width="7.85546875" style="2" customWidth="1"/>
    <col min="12305" max="12305" width="5.42578125" style="2" bestFit="1" customWidth="1"/>
    <col min="12306" max="12307" width="7.7109375" style="2" customWidth="1"/>
    <col min="12308" max="12308" width="5.42578125" style="2" bestFit="1" customWidth="1"/>
    <col min="12309" max="12310" width="10.28515625" style="2" bestFit="1" customWidth="1"/>
    <col min="12311" max="12311" width="5.42578125" style="2" bestFit="1" customWidth="1"/>
    <col min="12312" max="12313" width="10.28515625" style="2" customWidth="1"/>
    <col min="12314" max="12314" width="5.42578125" style="2" bestFit="1" customWidth="1"/>
    <col min="12315" max="12316" width="10.28515625" style="2" customWidth="1"/>
    <col min="12317" max="12317" width="5.42578125" style="2" bestFit="1" customWidth="1"/>
    <col min="12318" max="12544" width="9.140625" style="2"/>
    <col min="12545" max="12545" width="0" style="2" hidden="1" customWidth="1"/>
    <col min="12546" max="12546" width="28.28515625" style="2" bestFit="1" customWidth="1"/>
    <col min="12547" max="12548" width="8" style="2" customWidth="1"/>
    <col min="12549" max="12549" width="5.42578125" style="2" bestFit="1" customWidth="1"/>
    <col min="12550" max="12551" width="8" style="2" customWidth="1"/>
    <col min="12552" max="12552" width="5.42578125" style="2" bestFit="1" customWidth="1"/>
    <col min="12553" max="12554" width="8" style="2" customWidth="1"/>
    <col min="12555" max="12555" width="5.42578125" style="2" bestFit="1" customWidth="1"/>
    <col min="12556" max="12557" width="7.85546875" style="2" customWidth="1"/>
    <col min="12558" max="12558" width="5.42578125" style="2" bestFit="1" customWidth="1"/>
    <col min="12559" max="12560" width="7.85546875" style="2" customWidth="1"/>
    <col min="12561" max="12561" width="5.42578125" style="2" bestFit="1" customWidth="1"/>
    <col min="12562" max="12563" width="7.7109375" style="2" customWidth="1"/>
    <col min="12564" max="12564" width="5.42578125" style="2" bestFit="1" customWidth="1"/>
    <col min="12565" max="12566" width="10.28515625" style="2" bestFit="1" customWidth="1"/>
    <col min="12567" max="12567" width="5.42578125" style="2" bestFit="1" customWidth="1"/>
    <col min="12568" max="12569" width="10.28515625" style="2" customWidth="1"/>
    <col min="12570" max="12570" width="5.42578125" style="2" bestFit="1" customWidth="1"/>
    <col min="12571" max="12572" width="10.28515625" style="2" customWidth="1"/>
    <col min="12573" max="12573" width="5.42578125" style="2" bestFit="1" customWidth="1"/>
    <col min="12574" max="12800" width="9.140625" style="2"/>
    <col min="12801" max="12801" width="0" style="2" hidden="1" customWidth="1"/>
    <col min="12802" max="12802" width="28.28515625" style="2" bestFit="1" customWidth="1"/>
    <col min="12803" max="12804" width="8" style="2" customWidth="1"/>
    <col min="12805" max="12805" width="5.42578125" style="2" bestFit="1" customWidth="1"/>
    <col min="12806" max="12807" width="8" style="2" customWidth="1"/>
    <col min="12808" max="12808" width="5.42578125" style="2" bestFit="1" customWidth="1"/>
    <col min="12809" max="12810" width="8" style="2" customWidth="1"/>
    <col min="12811" max="12811" width="5.42578125" style="2" bestFit="1" customWidth="1"/>
    <col min="12812" max="12813" width="7.85546875" style="2" customWidth="1"/>
    <col min="12814" max="12814" width="5.42578125" style="2" bestFit="1" customWidth="1"/>
    <col min="12815" max="12816" width="7.85546875" style="2" customWidth="1"/>
    <col min="12817" max="12817" width="5.42578125" style="2" bestFit="1" customWidth="1"/>
    <col min="12818" max="12819" width="7.7109375" style="2" customWidth="1"/>
    <col min="12820" max="12820" width="5.42578125" style="2" bestFit="1" customWidth="1"/>
    <col min="12821" max="12822" width="10.28515625" style="2" bestFit="1" customWidth="1"/>
    <col min="12823" max="12823" width="5.42578125" style="2" bestFit="1" customWidth="1"/>
    <col min="12824" max="12825" width="10.28515625" style="2" customWidth="1"/>
    <col min="12826" max="12826" width="5.42578125" style="2" bestFit="1" customWidth="1"/>
    <col min="12827" max="12828" width="10.28515625" style="2" customWidth="1"/>
    <col min="12829" max="12829" width="5.42578125" style="2" bestFit="1" customWidth="1"/>
    <col min="12830" max="13056" width="9.140625" style="2"/>
    <col min="13057" max="13057" width="0" style="2" hidden="1" customWidth="1"/>
    <col min="13058" max="13058" width="28.28515625" style="2" bestFit="1" customWidth="1"/>
    <col min="13059" max="13060" width="8" style="2" customWidth="1"/>
    <col min="13061" max="13061" width="5.42578125" style="2" bestFit="1" customWidth="1"/>
    <col min="13062" max="13063" width="8" style="2" customWidth="1"/>
    <col min="13064" max="13064" width="5.42578125" style="2" bestFit="1" customWidth="1"/>
    <col min="13065" max="13066" width="8" style="2" customWidth="1"/>
    <col min="13067" max="13067" width="5.42578125" style="2" bestFit="1" customWidth="1"/>
    <col min="13068" max="13069" width="7.85546875" style="2" customWidth="1"/>
    <col min="13070" max="13070" width="5.42578125" style="2" bestFit="1" customWidth="1"/>
    <col min="13071" max="13072" width="7.85546875" style="2" customWidth="1"/>
    <col min="13073" max="13073" width="5.42578125" style="2" bestFit="1" customWidth="1"/>
    <col min="13074" max="13075" width="7.7109375" style="2" customWidth="1"/>
    <col min="13076" max="13076" width="5.42578125" style="2" bestFit="1" customWidth="1"/>
    <col min="13077" max="13078" width="10.28515625" style="2" bestFit="1" customWidth="1"/>
    <col min="13079" max="13079" width="5.42578125" style="2" bestFit="1" customWidth="1"/>
    <col min="13080" max="13081" width="10.28515625" style="2" customWidth="1"/>
    <col min="13082" max="13082" width="5.42578125" style="2" bestFit="1" customWidth="1"/>
    <col min="13083" max="13084" width="10.28515625" style="2" customWidth="1"/>
    <col min="13085" max="13085" width="5.42578125" style="2" bestFit="1" customWidth="1"/>
    <col min="13086" max="13312" width="9.140625" style="2"/>
    <col min="13313" max="13313" width="0" style="2" hidden="1" customWidth="1"/>
    <col min="13314" max="13314" width="28.28515625" style="2" bestFit="1" customWidth="1"/>
    <col min="13315" max="13316" width="8" style="2" customWidth="1"/>
    <col min="13317" max="13317" width="5.42578125" style="2" bestFit="1" customWidth="1"/>
    <col min="13318" max="13319" width="8" style="2" customWidth="1"/>
    <col min="13320" max="13320" width="5.42578125" style="2" bestFit="1" customWidth="1"/>
    <col min="13321" max="13322" width="8" style="2" customWidth="1"/>
    <col min="13323" max="13323" width="5.42578125" style="2" bestFit="1" customWidth="1"/>
    <col min="13324" max="13325" width="7.85546875" style="2" customWidth="1"/>
    <col min="13326" max="13326" width="5.42578125" style="2" bestFit="1" customWidth="1"/>
    <col min="13327" max="13328" width="7.85546875" style="2" customWidth="1"/>
    <col min="13329" max="13329" width="5.42578125" style="2" bestFit="1" customWidth="1"/>
    <col min="13330" max="13331" width="7.7109375" style="2" customWidth="1"/>
    <col min="13332" max="13332" width="5.42578125" style="2" bestFit="1" customWidth="1"/>
    <col min="13333" max="13334" width="10.28515625" style="2" bestFit="1" customWidth="1"/>
    <col min="13335" max="13335" width="5.42578125" style="2" bestFit="1" customWidth="1"/>
    <col min="13336" max="13337" width="10.28515625" style="2" customWidth="1"/>
    <col min="13338" max="13338" width="5.42578125" style="2" bestFit="1" customWidth="1"/>
    <col min="13339" max="13340" width="10.28515625" style="2" customWidth="1"/>
    <col min="13341" max="13341" width="5.42578125" style="2" bestFit="1" customWidth="1"/>
    <col min="13342" max="13568" width="9.140625" style="2"/>
    <col min="13569" max="13569" width="0" style="2" hidden="1" customWidth="1"/>
    <col min="13570" max="13570" width="28.28515625" style="2" bestFit="1" customWidth="1"/>
    <col min="13571" max="13572" width="8" style="2" customWidth="1"/>
    <col min="13573" max="13573" width="5.42578125" style="2" bestFit="1" customWidth="1"/>
    <col min="13574" max="13575" width="8" style="2" customWidth="1"/>
    <col min="13576" max="13576" width="5.42578125" style="2" bestFit="1" customWidth="1"/>
    <col min="13577" max="13578" width="8" style="2" customWidth="1"/>
    <col min="13579" max="13579" width="5.42578125" style="2" bestFit="1" customWidth="1"/>
    <col min="13580" max="13581" width="7.85546875" style="2" customWidth="1"/>
    <col min="13582" max="13582" width="5.42578125" style="2" bestFit="1" customWidth="1"/>
    <col min="13583" max="13584" width="7.85546875" style="2" customWidth="1"/>
    <col min="13585" max="13585" width="5.42578125" style="2" bestFit="1" customWidth="1"/>
    <col min="13586" max="13587" width="7.7109375" style="2" customWidth="1"/>
    <col min="13588" max="13588" width="5.42578125" style="2" bestFit="1" customWidth="1"/>
    <col min="13589" max="13590" width="10.28515625" style="2" bestFit="1" customWidth="1"/>
    <col min="13591" max="13591" width="5.42578125" style="2" bestFit="1" customWidth="1"/>
    <col min="13592" max="13593" width="10.28515625" style="2" customWidth="1"/>
    <col min="13594" max="13594" width="5.42578125" style="2" bestFit="1" customWidth="1"/>
    <col min="13595" max="13596" width="10.28515625" style="2" customWidth="1"/>
    <col min="13597" max="13597" width="5.42578125" style="2" bestFit="1" customWidth="1"/>
    <col min="13598" max="13824" width="9.140625" style="2"/>
    <col min="13825" max="13825" width="0" style="2" hidden="1" customWidth="1"/>
    <col min="13826" max="13826" width="28.28515625" style="2" bestFit="1" customWidth="1"/>
    <col min="13827" max="13828" width="8" style="2" customWidth="1"/>
    <col min="13829" max="13829" width="5.42578125" style="2" bestFit="1" customWidth="1"/>
    <col min="13830" max="13831" width="8" style="2" customWidth="1"/>
    <col min="13832" max="13832" width="5.42578125" style="2" bestFit="1" customWidth="1"/>
    <col min="13833" max="13834" width="8" style="2" customWidth="1"/>
    <col min="13835" max="13835" width="5.42578125" style="2" bestFit="1" customWidth="1"/>
    <col min="13836" max="13837" width="7.85546875" style="2" customWidth="1"/>
    <col min="13838" max="13838" width="5.42578125" style="2" bestFit="1" customWidth="1"/>
    <col min="13839" max="13840" width="7.85546875" style="2" customWidth="1"/>
    <col min="13841" max="13841" width="5.42578125" style="2" bestFit="1" customWidth="1"/>
    <col min="13842" max="13843" width="7.7109375" style="2" customWidth="1"/>
    <col min="13844" max="13844" width="5.42578125" style="2" bestFit="1" customWidth="1"/>
    <col min="13845" max="13846" width="10.28515625" style="2" bestFit="1" customWidth="1"/>
    <col min="13847" max="13847" width="5.42578125" style="2" bestFit="1" customWidth="1"/>
    <col min="13848" max="13849" width="10.28515625" style="2" customWidth="1"/>
    <col min="13850" max="13850" width="5.42578125" style="2" bestFit="1" customWidth="1"/>
    <col min="13851" max="13852" width="10.28515625" style="2" customWidth="1"/>
    <col min="13853" max="13853" width="5.42578125" style="2" bestFit="1" customWidth="1"/>
    <col min="13854" max="14080" width="9.140625" style="2"/>
    <col min="14081" max="14081" width="0" style="2" hidden="1" customWidth="1"/>
    <col min="14082" max="14082" width="28.28515625" style="2" bestFit="1" customWidth="1"/>
    <col min="14083" max="14084" width="8" style="2" customWidth="1"/>
    <col min="14085" max="14085" width="5.42578125" style="2" bestFit="1" customWidth="1"/>
    <col min="14086" max="14087" width="8" style="2" customWidth="1"/>
    <col min="14088" max="14088" width="5.42578125" style="2" bestFit="1" customWidth="1"/>
    <col min="14089" max="14090" width="8" style="2" customWidth="1"/>
    <col min="14091" max="14091" width="5.42578125" style="2" bestFit="1" customWidth="1"/>
    <col min="14092" max="14093" width="7.85546875" style="2" customWidth="1"/>
    <col min="14094" max="14094" width="5.42578125" style="2" bestFit="1" customWidth="1"/>
    <col min="14095" max="14096" width="7.85546875" style="2" customWidth="1"/>
    <col min="14097" max="14097" width="5.42578125" style="2" bestFit="1" customWidth="1"/>
    <col min="14098" max="14099" width="7.7109375" style="2" customWidth="1"/>
    <col min="14100" max="14100" width="5.42578125" style="2" bestFit="1" customWidth="1"/>
    <col min="14101" max="14102" width="10.28515625" style="2" bestFit="1" customWidth="1"/>
    <col min="14103" max="14103" width="5.42578125" style="2" bestFit="1" customWidth="1"/>
    <col min="14104" max="14105" width="10.28515625" style="2" customWidth="1"/>
    <col min="14106" max="14106" width="5.42578125" style="2" bestFit="1" customWidth="1"/>
    <col min="14107" max="14108" width="10.28515625" style="2" customWidth="1"/>
    <col min="14109" max="14109" width="5.42578125" style="2" bestFit="1" customWidth="1"/>
    <col min="14110" max="14336" width="9.140625" style="2"/>
    <col min="14337" max="14337" width="0" style="2" hidden="1" customWidth="1"/>
    <col min="14338" max="14338" width="28.28515625" style="2" bestFit="1" customWidth="1"/>
    <col min="14339" max="14340" width="8" style="2" customWidth="1"/>
    <col min="14341" max="14341" width="5.42578125" style="2" bestFit="1" customWidth="1"/>
    <col min="14342" max="14343" width="8" style="2" customWidth="1"/>
    <col min="14344" max="14344" width="5.42578125" style="2" bestFit="1" customWidth="1"/>
    <col min="14345" max="14346" width="8" style="2" customWidth="1"/>
    <col min="14347" max="14347" width="5.42578125" style="2" bestFit="1" customWidth="1"/>
    <col min="14348" max="14349" width="7.85546875" style="2" customWidth="1"/>
    <col min="14350" max="14350" width="5.42578125" style="2" bestFit="1" customWidth="1"/>
    <col min="14351" max="14352" width="7.85546875" style="2" customWidth="1"/>
    <col min="14353" max="14353" width="5.42578125" style="2" bestFit="1" customWidth="1"/>
    <col min="14354" max="14355" width="7.7109375" style="2" customWidth="1"/>
    <col min="14356" max="14356" width="5.42578125" style="2" bestFit="1" customWidth="1"/>
    <col min="14357" max="14358" width="10.28515625" style="2" bestFit="1" customWidth="1"/>
    <col min="14359" max="14359" width="5.42578125" style="2" bestFit="1" customWidth="1"/>
    <col min="14360" max="14361" width="10.28515625" style="2" customWidth="1"/>
    <col min="14362" max="14362" width="5.42578125" style="2" bestFit="1" customWidth="1"/>
    <col min="14363" max="14364" width="10.28515625" style="2" customWidth="1"/>
    <col min="14365" max="14365" width="5.42578125" style="2" bestFit="1" customWidth="1"/>
    <col min="14366" max="14592" width="9.140625" style="2"/>
    <col min="14593" max="14593" width="0" style="2" hidden="1" customWidth="1"/>
    <col min="14594" max="14594" width="28.28515625" style="2" bestFit="1" customWidth="1"/>
    <col min="14595" max="14596" width="8" style="2" customWidth="1"/>
    <col min="14597" max="14597" width="5.42578125" style="2" bestFit="1" customWidth="1"/>
    <col min="14598" max="14599" width="8" style="2" customWidth="1"/>
    <col min="14600" max="14600" width="5.42578125" style="2" bestFit="1" customWidth="1"/>
    <col min="14601" max="14602" width="8" style="2" customWidth="1"/>
    <col min="14603" max="14603" width="5.42578125" style="2" bestFit="1" customWidth="1"/>
    <col min="14604" max="14605" width="7.85546875" style="2" customWidth="1"/>
    <col min="14606" max="14606" width="5.42578125" style="2" bestFit="1" customWidth="1"/>
    <col min="14607" max="14608" width="7.85546875" style="2" customWidth="1"/>
    <col min="14609" max="14609" width="5.42578125" style="2" bestFit="1" customWidth="1"/>
    <col min="14610" max="14611" width="7.7109375" style="2" customWidth="1"/>
    <col min="14612" max="14612" width="5.42578125" style="2" bestFit="1" customWidth="1"/>
    <col min="14613" max="14614" width="10.28515625" style="2" bestFit="1" customWidth="1"/>
    <col min="14615" max="14615" width="5.42578125" style="2" bestFit="1" customWidth="1"/>
    <col min="14616" max="14617" width="10.28515625" style="2" customWidth="1"/>
    <col min="14618" max="14618" width="5.42578125" style="2" bestFit="1" customWidth="1"/>
    <col min="14619" max="14620" width="10.28515625" style="2" customWidth="1"/>
    <col min="14621" max="14621" width="5.42578125" style="2" bestFit="1" customWidth="1"/>
    <col min="14622" max="14848" width="9.140625" style="2"/>
    <col min="14849" max="14849" width="0" style="2" hidden="1" customWidth="1"/>
    <col min="14850" max="14850" width="28.28515625" style="2" bestFit="1" customWidth="1"/>
    <col min="14851" max="14852" width="8" style="2" customWidth="1"/>
    <col min="14853" max="14853" width="5.42578125" style="2" bestFit="1" customWidth="1"/>
    <col min="14854" max="14855" width="8" style="2" customWidth="1"/>
    <col min="14856" max="14856" width="5.42578125" style="2" bestFit="1" customWidth="1"/>
    <col min="14857" max="14858" width="8" style="2" customWidth="1"/>
    <col min="14859" max="14859" width="5.42578125" style="2" bestFit="1" customWidth="1"/>
    <col min="14860" max="14861" width="7.85546875" style="2" customWidth="1"/>
    <col min="14862" max="14862" width="5.42578125" style="2" bestFit="1" customWidth="1"/>
    <col min="14863" max="14864" width="7.85546875" style="2" customWidth="1"/>
    <col min="14865" max="14865" width="5.42578125" style="2" bestFit="1" customWidth="1"/>
    <col min="14866" max="14867" width="7.7109375" style="2" customWidth="1"/>
    <col min="14868" max="14868" width="5.42578125" style="2" bestFit="1" customWidth="1"/>
    <col min="14869" max="14870" width="10.28515625" style="2" bestFit="1" customWidth="1"/>
    <col min="14871" max="14871" width="5.42578125" style="2" bestFit="1" customWidth="1"/>
    <col min="14872" max="14873" width="10.28515625" style="2" customWidth="1"/>
    <col min="14874" max="14874" width="5.42578125" style="2" bestFit="1" customWidth="1"/>
    <col min="14875" max="14876" width="10.28515625" style="2" customWidth="1"/>
    <col min="14877" max="14877" width="5.42578125" style="2" bestFit="1" customWidth="1"/>
    <col min="14878" max="15104" width="9.140625" style="2"/>
    <col min="15105" max="15105" width="0" style="2" hidden="1" customWidth="1"/>
    <col min="15106" max="15106" width="28.28515625" style="2" bestFit="1" customWidth="1"/>
    <col min="15107" max="15108" width="8" style="2" customWidth="1"/>
    <col min="15109" max="15109" width="5.42578125" style="2" bestFit="1" customWidth="1"/>
    <col min="15110" max="15111" width="8" style="2" customWidth="1"/>
    <col min="15112" max="15112" width="5.42578125" style="2" bestFit="1" customWidth="1"/>
    <col min="15113" max="15114" width="8" style="2" customWidth="1"/>
    <col min="15115" max="15115" width="5.42578125" style="2" bestFit="1" customWidth="1"/>
    <col min="15116" max="15117" width="7.85546875" style="2" customWidth="1"/>
    <col min="15118" max="15118" width="5.42578125" style="2" bestFit="1" customWidth="1"/>
    <col min="15119" max="15120" width="7.85546875" style="2" customWidth="1"/>
    <col min="15121" max="15121" width="5.42578125" style="2" bestFit="1" customWidth="1"/>
    <col min="15122" max="15123" width="7.7109375" style="2" customWidth="1"/>
    <col min="15124" max="15124" width="5.42578125" style="2" bestFit="1" customWidth="1"/>
    <col min="15125" max="15126" width="10.28515625" style="2" bestFit="1" customWidth="1"/>
    <col min="15127" max="15127" width="5.42578125" style="2" bestFit="1" customWidth="1"/>
    <col min="15128" max="15129" width="10.28515625" style="2" customWidth="1"/>
    <col min="15130" max="15130" width="5.42578125" style="2" bestFit="1" customWidth="1"/>
    <col min="15131" max="15132" width="10.28515625" style="2" customWidth="1"/>
    <col min="15133" max="15133" width="5.42578125" style="2" bestFit="1" customWidth="1"/>
    <col min="15134" max="15360" width="9.140625" style="2"/>
    <col min="15361" max="15361" width="0" style="2" hidden="1" customWidth="1"/>
    <col min="15362" max="15362" width="28.28515625" style="2" bestFit="1" customWidth="1"/>
    <col min="15363" max="15364" width="8" style="2" customWidth="1"/>
    <col min="15365" max="15365" width="5.42578125" style="2" bestFit="1" customWidth="1"/>
    <col min="15366" max="15367" width="8" style="2" customWidth="1"/>
    <col min="15368" max="15368" width="5.42578125" style="2" bestFit="1" customWidth="1"/>
    <col min="15369" max="15370" width="8" style="2" customWidth="1"/>
    <col min="15371" max="15371" width="5.42578125" style="2" bestFit="1" customWidth="1"/>
    <col min="15372" max="15373" width="7.85546875" style="2" customWidth="1"/>
    <col min="15374" max="15374" width="5.42578125" style="2" bestFit="1" customWidth="1"/>
    <col min="15375" max="15376" width="7.85546875" style="2" customWidth="1"/>
    <col min="15377" max="15377" width="5.42578125" style="2" bestFit="1" customWidth="1"/>
    <col min="15378" max="15379" width="7.7109375" style="2" customWidth="1"/>
    <col min="15380" max="15380" width="5.42578125" style="2" bestFit="1" customWidth="1"/>
    <col min="15381" max="15382" width="10.28515625" style="2" bestFit="1" customWidth="1"/>
    <col min="15383" max="15383" width="5.42578125" style="2" bestFit="1" customWidth="1"/>
    <col min="15384" max="15385" width="10.28515625" style="2" customWidth="1"/>
    <col min="15386" max="15386" width="5.42578125" style="2" bestFit="1" customWidth="1"/>
    <col min="15387" max="15388" width="10.28515625" style="2" customWidth="1"/>
    <col min="15389" max="15389" width="5.42578125" style="2" bestFit="1" customWidth="1"/>
    <col min="15390" max="15616" width="9.140625" style="2"/>
    <col min="15617" max="15617" width="0" style="2" hidden="1" customWidth="1"/>
    <col min="15618" max="15618" width="28.28515625" style="2" bestFit="1" customWidth="1"/>
    <col min="15619" max="15620" width="8" style="2" customWidth="1"/>
    <col min="15621" max="15621" width="5.42578125" style="2" bestFit="1" customWidth="1"/>
    <col min="15622" max="15623" width="8" style="2" customWidth="1"/>
    <col min="15624" max="15624" width="5.42578125" style="2" bestFit="1" customWidth="1"/>
    <col min="15625" max="15626" width="8" style="2" customWidth="1"/>
    <col min="15627" max="15627" width="5.42578125" style="2" bestFit="1" customWidth="1"/>
    <col min="15628" max="15629" width="7.85546875" style="2" customWidth="1"/>
    <col min="15630" max="15630" width="5.42578125" style="2" bestFit="1" customWidth="1"/>
    <col min="15631" max="15632" width="7.85546875" style="2" customWidth="1"/>
    <col min="15633" max="15633" width="5.42578125" style="2" bestFit="1" customWidth="1"/>
    <col min="15634" max="15635" width="7.7109375" style="2" customWidth="1"/>
    <col min="15636" max="15636" width="5.42578125" style="2" bestFit="1" customWidth="1"/>
    <col min="15637" max="15638" width="10.28515625" style="2" bestFit="1" customWidth="1"/>
    <col min="15639" max="15639" width="5.42578125" style="2" bestFit="1" customWidth="1"/>
    <col min="15640" max="15641" width="10.28515625" style="2" customWidth="1"/>
    <col min="15642" max="15642" width="5.42578125" style="2" bestFit="1" customWidth="1"/>
    <col min="15643" max="15644" width="10.28515625" style="2" customWidth="1"/>
    <col min="15645" max="15645" width="5.42578125" style="2" bestFit="1" customWidth="1"/>
    <col min="15646" max="15872" width="9.140625" style="2"/>
    <col min="15873" max="15873" width="0" style="2" hidden="1" customWidth="1"/>
    <col min="15874" max="15874" width="28.28515625" style="2" bestFit="1" customWidth="1"/>
    <col min="15875" max="15876" width="8" style="2" customWidth="1"/>
    <col min="15877" max="15877" width="5.42578125" style="2" bestFit="1" customWidth="1"/>
    <col min="15878" max="15879" width="8" style="2" customWidth="1"/>
    <col min="15880" max="15880" width="5.42578125" style="2" bestFit="1" customWidth="1"/>
    <col min="15881" max="15882" width="8" style="2" customWidth="1"/>
    <col min="15883" max="15883" width="5.42578125" style="2" bestFit="1" customWidth="1"/>
    <col min="15884" max="15885" width="7.85546875" style="2" customWidth="1"/>
    <col min="15886" max="15886" width="5.42578125" style="2" bestFit="1" customWidth="1"/>
    <col min="15887" max="15888" width="7.85546875" style="2" customWidth="1"/>
    <col min="15889" max="15889" width="5.42578125" style="2" bestFit="1" customWidth="1"/>
    <col min="15890" max="15891" width="7.7109375" style="2" customWidth="1"/>
    <col min="15892" max="15892" width="5.42578125" style="2" bestFit="1" customWidth="1"/>
    <col min="15893" max="15894" width="10.28515625" style="2" bestFit="1" customWidth="1"/>
    <col min="15895" max="15895" width="5.42578125" style="2" bestFit="1" customWidth="1"/>
    <col min="15896" max="15897" width="10.28515625" style="2" customWidth="1"/>
    <col min="15898" max="15898" width="5.42578125" style="2" bestFit="1" customWidth="1"/>
    <col min="15899" max="15900" width="10.28515625" style="2" customWidth="1"/>
    <col min="15901" max="15901" width="5.42578125" style="2" bestFit="1" customWidth="1"/>
    <col min="15902" max="16128" width="9.140625" style="2"/>
    <col min="16129" max="16129" width="0" style="2" hidden="1" customWidth="1"/>
    <col min="16130" max="16130" width="28.28515625" style="2" bestFit="1" customWidth="1"/>
    <col min="16131" max="16132" width="8" style="2" customWidth="1"/>
    <col min="16133" max="16133" width="5.42578125" style="2" bestFit="1" customWidth="1"/>
    <col min="16134" max="16135" width="8" style="2" customWidth="1"/>
    <col min="16136" max="16136" width="5.42578125" style="2" bestFit="1" customWidth="1"/>
    <col min="16137" max="16138" width="8" style="2" customWidth="1"/>
    <col min="16139" max="16139" width="5.42578125" style="2" bestFit="1" customWidth="1"/>
    <col min="16140" max="16141" width="7.85546875" style="2" customWidth="1"/>
    <col min="16142" max="16142" width="5.42578125" style="2" bestFit="1" customWidth="1"/>
    <col min="16143" max="16144" width="7.85546875" style="2" customWidth="1"/>
    <col min="16145" max="16145" width="5.42578125" style="2" bestFit="1" customWidth="1"/>
    <col min="16146" max="16147" width="7.7109375" style="2" customWidth="1"/>
    <col min="16148" max="16148" width="5.42578125" style="2" bestFit="1" customWidth="1"/>
    <col min="16149" max="16150" width="10.28515625" style="2" bestFit="1" customWidth="1"/>
    <col min="16151" max="16151" width="5.42578125" style="2" bestFit="1" customWidth="1"/>
    <col min="16152" max="16153" width="10.28515625" style="2" customWidth="1"/>
    <col min="16154" max="16154" width="5.42578125" style="2" bestFit="1" customWidth="1"/>
    <col min="16155" max="16156" width="10.28515625" style="2" customWidth="1"/>
    <col min="16157" max="16157" width="5.42578125" style="2" bestFit="1" customWidth="1"/>
    <col min="16158" max="16384" width="9.140625" style="2"/>
  </cols>
  <sheetData>
    <row r="1" spans="1:30" x14ac:dyDescent="0.2">
      <c r="A1" s="1"/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2"/>
      <c r="V1" s="2"/>
      <c r="W1" s="2"/>
      <c r="X1" s="2"/>
      <c r="Y1" s="2"/>
      <c r="Z1" s="2"/>
      <c r="AA1" s="2"/>
      <c r="AB1" s="2"/>
      <c r="AC1" s="2"/>
    </row>
    <row r="2" spans="1:30" x14ac:dyDescent="0.2">
      <c r="A2" s="97" t="s">
        <v>1</v>
      </c>
      <c r="B2" s="97" t="s">
        <v>2</v>
      </c>
      <c r="C2" s="88" t="str">
        <f>[1]Mês!M1</f>
        <v>Maio</v>
      </c>
      <c r="D2" s="91"/>
      <c r="E2" s="91"/>
      <c r="F2" s="91"/>
      <c r="G2" s="91"/>
      <c r="H2" s="91"/>
      <c r="I2" s="91"/>
      <c r="J2" s="91"/>
      <c r="K2" s="100"/>
      <c r="L2" s="101" t="str">
        <f>"Janeiro"&amp;" - "&amp;C2</f>
        <v>Janeiro - Maio</v>
      </c>
      <c r="M2" s="91"/>
      <c r="N2" s="91"/>
      <c r="O2" s="91"/>
      <c r="P2" s="91"/>
      <c r="Q2" s="91"/>
      <c r="R2" s="91"/>
      <c r="S2" s="91"/>
      <c r="T2" s="91"/>
      <c r="U2" s="101" t="s">
        <v>3</v>
      </c>
      <c r="V2" s="91"/>
      <c r="W2" s="91"/>
      <c r="X2" s="91"/>
      <c r="Y2" s="91"/>
      <c r="Z2" s="91"/>
      <c r="AA2" s="91"/>
      <c r="AB2" s="91"/>
      <c r="AC2" s="91"/>
    </row>
    <row r="3" spans="1:30" x14ac:dyDescent="0.2">
      <c r="A3" s="98"/>
      <c r="B3" s="98"/>
      <c r="C3" s="87" t="s">
        <v>4</v>
      </c>
      <c r="D3" s="87"/>
      <c r="E3" s="87"/>
      <c r="F3" s="87" t="s">
        <v>5</v>
      </c>
      <c r="G3" s="87"/>
      <c r="H3" s="87"/>
      <c r="I3" s="87" t="s">
        <v>6</v>
      </c>
      <c r="J3" s="87"/>
      <c r="K3" s="94"/>
      <c r="L3" s="86" t="s">
        <v>4</v>
      </c>
      <c r="M3" s="87"/>
      <c r="N3" s="87"/>
      <c r="O3" s="87" t="s">
        <v>5</v>
      </c>
      <c r="P3" s="87"/>
      <c r="Q3" s="87"/>
      <c r="R3" s="87" t="s">
        <v>6</v>
      </c>
      <c r="S3" s="87"/>
      <c r="T3" s="94"/>
      <c r="U3" s="86" t="s">
        <v>4</v>
      </c>
      <c r="V3" s="87"/>
      <c r="W3" s="87"/>
      <c r="X3" s="87" t="s">
        <v>5</v>
      </c>
      <c r="Y3" s="87"/>
      <c r="Z3" s="87"/>
      <c r="AA3" s="87" t="s">
        <v>6</v>
      </c>
      <c r="AB3" s="87"/>
      <c r="AC3" s="88"/>
    </row>
    <row r="4" spans="1:30" ht="18" x14ac:dyDescent="0.2">
      <c r="A4" s="99"/>
      <c r="B4" s="99"/>
      <c r="C4" s="3" t="str">
        <f>RIGHT([1]Mês!C1,4)</f>
        <v>2018</v>
      </c>
      <c r="D4" s="3" t="str">
        <f>RIGHT([1]Mês!E1,4)</f>
        <v>2019</v>
      </c>
      <c r="E4" s="4" t="s">
        <v>7</v>
      </c>
      <c r="F4" s="3" t="str">
        <f>$C$4</f>
        <v>2018</v>
      </c>
      <c r="G4" s="3" t="str">
        <f>$D$4</f>
        <v>2019</v>
      </c>
      <c r="H4" s="4" t="s">
        <v>7</v>
      </c>
      <c r="I4" s="3" t="str">
        <f>$C$4</f>
        <v>2018</v>
      </c>
      <c r="J4" s="3" t="str">
        <f>$D$4</f>
        <v>2019</v>
      </c>
      <c r="K4" s="5" t="s">
        <v>7</v>
      </c>
      <c r="L4" s="3" t="str">
        <f>$C$4</f>
        <v>2018</v>
      </c>
      <c r="M4" s="3" t="str">
        <f>$D$4</f>
        <v>2019</v>
      </c>
      <c r="N4" s="4" t="s">
        <v>7</v>
      </c>
      <c r="O4" s="3" t="str">
        <f>$C$4</f>
        <v>2018</v>
      </c>
      <c r="P4" s="3" t="str">
        <f>$D$4</f>
        <v>2019</v>
      </c>
      <c r="Q4" s="4" t="s">
        <v>7</v>
      </c>
      <c r="R4" s="3" t="str">
        <f>$C$4</f>
        <v>2018</v>
      </c>
      <c r="S4" s="3" t="str">
        <f>$D$4</f>
        <v>2019</v>
      </c>
      <c r="T4" s="5" t="s">
        <v>7</v>
      </c>
      <c r="U4" s="6" t="str">
        <f>'[1]12 meses'!C1</f>
        <v>Junho/17 - Maio/18</v>
      </c>
      <c r="V4" s="7" t="str">
        <f>'[1]12 meses'!E1</f>
        <v>Junho/18 - Maio/19</v>
      </c>
      <c r="W4" s="4" t="s">
        <v>7</v>
      </c>
      <c r="X4" s="7" t="str">
        <f>$U$4</f>
        <v>Junho/17 - Maio/18</v>
      </c>
      <c r="Y4" s="7" t="str">
        <f>$V$4</f>
        <v>Junho/18 - Maio/19</v>
      </c>
      <c r="Z4" s="4" t="s">
        <v>7</v>
      </c>
      <c r="AA4" s="7" t="str">
        <f>$U$4</f>
        <v>Junho/17 - Maio/18</v>
      </c>
      <c r="AB4" s="7" t="str">
        <f>$V$4</f>
        <v>Junho/18 - Maio/19</v>
      </c>
      <c r="AC4" s="8" t="s">
        <v>7</v>
      </c>
    </row>
    <row r="5" spans="1:30" x14ac:dyDescent="0.2">
      <c r="A5" s="9" t="s">
        <v>8</v>
      </c>
      <c r="B5" s="9" t="s">
        <v>8</v>
      </c>
      <c r="C5" s="10"/>
      <c r="D5" s="11"/>
      <c r="E5" s="12"/>
      <c r="F5" s="10"/>
      <c r="G5" s="11"/>
      <c r="H5" s="12"/>
      <c r="I5" s="10"/>
      <c r="J5" s="11"/>
      <c r="K5" s="13"/>
      <c r="L5" s="14"/>
      <c r="M5" s="14"/>
      <c r="N5" s="14"/>
      <c r="O5" s="15"/>
      <c r="P5" s="14"/>
      <c r="Q5" s="14"/>
      <c r="R5" s="15"/>
      <c r="S5" s="14"/>
      <c r="T5" s="14"/>
      <c r="U5" s="14"/>
      <c r="V5" s="14"/>
      <c r="W5" s="14"/>
      <c r="X5" s="15"/>
      <c r="Y5" s="14"/>
      <c r="Z5" s="14"/>
      <c r="AA5" s="15"/>
      <c r="AB5" s="14"/>
      <c r="AC5" s="14"/>
    </row>
    <row r="6" spans="1:30" s="22" customFormat="1" x14ac:dyDescent="0.2">
      <c r="A6" s="16" t="s">
        <v>9</v>
      </c>
      <c r="B6" s="16" t="s">
        <v>10</v>
      </c>
      <c r="C6" s="17">
        <f>VLOOKUP(A6,[1]Mês!$A$4:$J$560,3,FALSE)/1000000</f>
        <v>5805.0438919999997</v>
      </c>
      <c r="D6" s="18">
        <f>VLOOKUP(A6,[1]Mês!$A$4:$J$560,5,FALSE)/1000000</f>
        <v>4517.5062429999998</v>
      </c>
      <c r="E6" s="19">
        <f>(D6/C6-1)*100</f>
        <v>-22.179636759928222</v>
      </c>
      <c r="F6" s="17">
        <f>VLOOKUP(A6,[1]Mês!$A$4:$J$560,4,FALSE)/1000000</f>
        <v>14135.632299000001</v>
      </c>
      <c r="G6" s="18">
        <f>VLOOKUP(A6,[1]Mês!$A$4:$J$560,6,FALSE)/1000000</f>
        <v>12749.731605999999</v>
      </c>
      <c r="H6" s="19">
        <f>(G6/F6-1)*100</f>
        <v>-9.8043063351191169</v>
      </c>
      <c r="I6" s="17">
        <f>C6/F6*1000</f>
        <v>410.66743738167742</v>
      </c>
      <c r="J6" s="18">
        <f>D6/G6*1000</f>
        <v>354.32167378912277</v>
      </c>
      <c r="K6" s="20">
        <f>(J6/I6-1)*100</f>
        <v>-13.720533566479599</v>
      </c>
      <c r="L6" s="17">
        <f>VLOOKUP(A6,[1]Ano!$A$4:$J$560,3,FALSE)/1000000</f>
        <v>17393.619900999998</v>
      </c>
      <c r="M6" s="18">
        <f>VLOOKUP(A6,[1]Ano!$A$4:$J$560,5,FALSE)/1000000</f>
        <v>15597.707175</v>
      </c>
      <c r="N6" s="19">
        <f>(M6/L6-1)*100</f>
        <v>-10.325123443089312</v>
      </c>
      <c r="O6" s="17">
        <f>VLOOKUP(A6,[1]Ano!$A$4:$J$560,4,FALSE)/1000000</f>
        <v>43461.549039999998</v>
      </c>
      <c r="P6" s="18">
        <f>VLOOKUP(A6,[1]Ano!$A$4:$J$560,6,FALSE)/1000000</f>
        <v>43424.401162000002</v>
      </c>
      <c r="Q6" s="19">
        <f>(P6/O6-1)*100</f>
        <v>-8.5472972824340854E-2</v>
      </c>
      <c r="R6" s="17">
        <f>L6/O6*1000</f>
        <v>400.20708615313538</v>
      </c>
      <c r="S6" s="18">
        <f>M6/P6*1000</f>
        <v>359.19222275077226</v>
      </c>
      <c r="T6" s="19">
        <f>(S6/R6-1)*100</f>
        <v>-10.248410091037009</v>
      </c>
      <c r="U6" s="17">
        <f>VLOOKUP(A6,'[1]12 meses'!$A$4:$J$600,3,FALSE)/1000000</f>
        <v>33108.367518999999</v>
      </c>
      <c r="V6" s="18">
        <f>VLOOKUP(A6,'[1]12 meses'!$A$4:$J$600,5,FALSE)/1000000</f>
        <v>38900.588922000003</v>
      </c>
      <c r="W6" s="19">
        <f>(V6/U6-1)*100</f>
        <v>17.494735733122457</v>
      </c>
      <c r="X6" s="17">
        <f>VLOOKUP(A6,'[1]12 meses'!$A$4:$J$600,4,FALSE)/1000000</f>
        <v>85547.849388999995</v>
      </c>
      <c r="Y6" s="18">
        <f>VLOOKUP(A6,'[1]12 meses'!$A$4:$J$600,6,FALSE)/1000000</f>
        <v>101294.408668</v>
      </c>
      <c r="Z6" s="19">
        <f>(Y6/X6-1)*100</f>
        <v>18.406727219287355</v>
      </c>
      <c r="AA6" s="17">
        <f>U6/X6*1000</f>
        <v>387.01577836809037</v>
      </c>
      <c r="AB6" s="18">
        <f>V6/Y6*1000</f>
        <v>384.03490808164537</v>
      </c>
      <c r="AC6" s="19">
        <f>(AB6/AA6-1)*100</f>
        <v>-0.77021931741756422</v>
      </c>
      <c r="AD6" s="21"/>
    </row>
    <row r="7" spans="1:30" x14ac:dyDescent="0.2">
      <c r="A7" s="23" t="s">
        <v>11</v>
      </c>
      <c r="B7" s="24" t="s">
        <v>12</v>
      </c>
      <c r="C7" s="25">
        <f>VLOOKUP(A7,[1]Mês!$A$4:$J$560,3,FALSE)/1000000</f>
        <v>4998.1843740000004</v>
      </c>
      <c r="D7" s="26">
        <f>VLOOKUP(A7,[1]Mês!$A$4:$J$560,5,FALSE)/1000000</f>
        <v>3762.8317379999999</v>
      </c>
      <c r="E7" s="27">
        <f t="shared" ref="E7:E23" si="0">(D7/C7-1)*100</f>
        <v>-24.716027732513581</v>
      </c>
      <c r="F7" s="25">
        <f>VLOOKUP(A7,[1]Mês!$A$4:$J$560,4,FALSE)/1000000</f>
        <v>12353.169254</v>
      </c>
      <c r="G7" s="26">
        <f>VLOOKUP(A7,[1]Mês!$A$4:$J$560,6,FALSE)/1000000</f>
        <v>10840.119745</v>
      </c>
      <c r="H7" s="27">
        <f t="shared" ref="H7:H23" si="1">(G7/F7-1)*100</f>
        <v>-12.24826988029869</v>
      </c>
      <c r="I7" s="25">
        <f t="shared" ref="I7:J23" si="2">C7/F7*1000</f>
        <v>404.60745507729285</v>
      </c>
      <c r="J7" s="26">
        <f t="shared" si="2"/>
        <v>347.12086457675935</v>
      </c>
      <c r="K7" s="28">
        <f t="shared" ref="K7:K23" si="3">(J7/I7-1)*100</f>
        <v>-14.207990925315928</v>
      </c>
      <c r="L7" s="25">
        <f>VLOOKUP(A7,[1]Ano!$A$4:$J$560,3,FALSE)/1000000</f>
        <v>14232.836878</v>
      </c>
      <c r="M7" s="26">
        <f>VLOOKUP(A7,[1]Ano!$A$4:$J$560,5,FALSE)/1000000</f>
        <v>12859.453235000001</v>
      </c>
      <c r="N7" s="27">
        <f>(M7/L7-1)*100</f>
        <v>-9.6494019763752608</v>
      </c>
      <c r="O7" s="25">
        <f>VLOOKUP(A7,[1]Ano!$A$4:$J$560,4,FALSE)/1000000</f>
        <v>35853.413930000002</v>
      </c>
      <c r="P7" s="26">
        <f>VLOOKUP(A7,[1]Ano!$A$4:$J$560,6,FALSE)/1000000</f>
        <v>36271.736938000002</v>
      </c>
      <c r="Q7" s="27">
        <f t="shared" ref="Q7:Q23" si="4">(P7/O7-1)*100</f>
        <v>1.166759206854695</v>
      </c>
      <c r="R7" s="25">
        <f t="shared" ref="R7:S23" si="5">L7/O7*1000</f>
        <v>396.9729885636026</v>
      </c>
      <c r="S7" s="26">
        <f t="shared" si="5"/>
        <v>354.53094669772548</v>
      </c>
      <c r="T7" s="27">
        <f t="shared" ref="T7:T23" si="6">(S7/R7-1)*100</f>
        <v>-10.691418078456261</v>
      </c>
      <c r="U7" s="25">
        <f>VLOOKUP(A7,'[1]12 meses'!$A$4:$J$600,3,FALSE)/1000000</f>
        <v>26630.384040000001</v>
      </c>
      <c r="V7" s="26">
        <f>VLOOKUP(A7,'[1]12 meses'!$A$4:$J$600,5,FALSE)/1000000</f>
        <v>31673.322785</v>
      </c>
      <c r="W7" s="27">
        <f t="shared" ref="W7:W44" si="7">(V7/U7-1)*100</f>
        <v>18.936785655908238</v>
      </c>
      <c r="X7" s="25">
        <f>VLOOKUP(A7,'[1]12 meses'!$A$4:$J$600,4,FALSE)/1000000</f>
        <v>69208.825851999994</v>
      </c>
      <c r="Y7" s="26">
        <f>VLOOKUP(A7,'[1]12 meses'!$A$4:$J$600,6,FALSE)/1000000</f>
        <v>83665.136341000005</v>
      </c>
      <c r="Z7" s="27">
        <f t="shared" ref="Z7:Z44" si="8">(Y7/X7-1)*100</f>
        <v>20.887958018409659</v>
      </c>
      <c r="AA7" s="25">
        <f t="shared" ref="AA7:AB44" si="9">U7/X7*1000</f>
        <v>384.7830636073482</v>
      </c>
      <c r="AB7" s="26">
        <f t="shared" si="9"/>
        <v>378.57253534981123</v>
      </c>
      <c r="AC7" s="27">
        <f t="shared" ref="AC7:AC44" si="10">(AB7/AA7-1)*100</f>
        <v>-1.6140336841526048</v>
      </c>
      <c r="AD7" s="29"/>
    </row>
    <row r="8" spans="1:30" x14ac:dyDescent="0.2">
      <c r="A8" s="30" t="s">
        <v>13</v>
      </c>
      <c r="B8" s="31" t="s">
        <v>14</v>
      </c>
      <c r="C8" s="32">
        <f>VLOOKUP(A8,[1]Mês!$A$4:$J$560,3,FALSE)/1000000</f>
        <v>709.95855300000005</v>
      </c>
      <c r="D8" s="33">
        <f>VLOOKUP(A8,[1]Mês!$A$4:$J$560,5,FALSE)/1000000</f>
        <v>585.92407300000002</v>
      </c>
      <c r="E8" s="34">
        <f t="shared" si="0"/>
        <v>-17.47066493894328</v>
      </c>
      <c r="F8" s="32">
        <f>VLOOKUP(A8,[1]Mês!$A$4:$J$560,4,FALSE)/1000000</f>
        <v>1652.91813</v>
      </c>
      <c r="G8" s="33">
        <f>VLOOKUP(A8,[1]Mês!$A$4:$J$560,6,FALSE)/1000000</f>
        <v>1648.0074010000001</v>
      </c>
      <c r="H8" s="34">
        <f t="shared" si="1"/>
        <v>-0.29709450884902733</v>
      </c>
      <c r="I8" s="32">
        <f t="shared" si="2"/>
        <v>429.51828049705045</v>
      </c>
      <c r="J8" s="33">
        <f t="shared" si="2"/>
        <v>355.53485539231508</v>
      </c>
      <c r="K8" s="35">
        <f t="shared" si="3"/>
        <v>-17.224744199273591</v>
      </c>
      <c r="L8" s="32">
        <f>VLOOKUP(A8,[1]Ano!$A$4:$J$560,3,FALSE)/1000000</f>
        <v>2708.1981860000001</v>
      </c>
      <c r="M8" s="33">
        <f>VLOOKUP(A8,[1]Ano!$A$4:$J$560,5,FALSE)/1000000</f>
        <v>2404.2210879999998</v>
      </c>
      <c r="N8" s="34">
        <f>(M8/L8-1)*100</f>
        <v>-11.224329872584892</v>
      </c>
      <c r="O8" s="32">
        <f>VLOOKUP(A8,[1]Ano!$A$4:$J$560,4,FALSE)/1000000</f>
        <v>7011.3193780000001</v>
      </c>
      <c r="P8" s="33">
        <f>VLOOKUP(A8,[1]Ano!$A$4:$J$560,6,FALSE)/1000000</f>
        <v>6647.0999890000003</v>
      </c>
      <c r="Q8" s="34">
        <f t="shared" si="4"/>
        <v>-5.1947339632372413</v>
      </c>
      <c r="R8" s="32">
        <f t="shared" si="5"/>
        <v>386.26085048952962</v>
      </c>
      <c r="S8" s="33">
        <f t="shared" si="5"/>
        <v>361.69473785239302</v>
      </c>
      <c r="T8" s="34">
        <f t="shared" si="6"/>
        <v>-6.3599799477484176</v>
      </c>
      <c r="U8" s="32">
        <f>VLOOKUP(A8,'[1]12 meses'!$A$4:$J$600,3,FALSE)/1000000</f>
        <v>5432.8855139999996</v>
      </c>
      <c r="V8" s="33">
        <f>VLOOKUP(A8,'[1]12 meses'!$A$4:$J$600,5,FALSE)/1000000</f>
        <v>6320.4472150000001</v>
      </c>
      <c r="W8" s="34">
        <f t="shared" si="7"/>
        <v>16.336837923656656</v>
      </c>
      <c r="X8" s="32">
        <f>VLOOKUP(A8,'[1]12 meses'!$A$4:$J$600,4,FALSE)/1000000</f>
        <v>14969.391981000001</v>
      </c>
      <c r="Y8" s="33">
        <f>VLOOKUP(A8,'[1]12 meses'!$A$4:$J$600,6,FALSE)/1000000</f>
        <v>16305.967715999999</v>
      </c>
      <c r="Z8" s="34">
        <f t="shared" si="8"/>
        <v>8.9287242708084413</v>
      </c>
      <c r="AA8" s="32">
        <f t="shared" si="9"/>
        <v>362.93294483140829</v>
      </c>
      <c r="AB8" s="33">
        <f t="shared" si="9"/>
        <v>387.61558498598959</v>
      </c>
      <c r="AC8" s="34">
        <f t="shared" si="10"/>
        <v>6.8008816796852223</v>
      </c>
      <c r="AD8" s="29"/>
    </row>
    <row r="9" spans="1:30" x14ac:dyDescent="0.2">
      <c r="A9" s="23" t="s">
        <v>15</v>
      </c>
      <c r="B9" s="24" t="s">
        <v>16</v>
      </c>
      <c r="C9" s="25">
        <f>VLOOKUP(A9,[1]Mês!$A$4:$J$560,3,FALSE)/1000000</f>
        <v>96.900964999999999</v>
      </c>
      <c r="D9" s="26">
        <f>VLOOKUP(A9,[1]Mês!$A$4:$J$560,5,FALSE)/1000000</f>
        <v>168.75043199999999</v>
      </c>
      <c r="E9" s="27">
        <f t="shared" si="0"/>
        <v>74.147318347139262</v>
      </c>
      <c r="F9" s="25">
        <f>VLOOKUP(A9,[1]Mês!$A$4:$J$560,4,FALSE)/1000000</f>
        <v>129.544915</v>
      </c>
      <c r="G9" s="26">
        <f>VLOOKUP(A9,[1]Mês!$A$4:$J$560,6,FALSE)/1000000</f>
        <v>261.60446000000002</v>
      </c>
      <c r="H9" s="27">
        <f t="shared" si="1"/>
        <v>101.9411259793563</v>
      </c>
      <c r="I9" s="25">
        <f t="shared" si="2"/>
        <v>748.01056452119326</v>
      </c>
      <c r="J9" s="26">
        <f t="shared" si="2"/>
        <v>645.05946114221433</v>
      </c>
      <c r="K9" s="28">
        <f t="shared" si="3"/>
        <v>-13.763322105601361</v>
      </c>
      <c r="L9" s="25">
        <f>VLOOKUP(A9,[1]Ano!$A$4:$J$560,3,FALSE)/1000000</f>
        <v>452.58483699999999</v>
      </c>
      <c r="M9" s="26">
        <f>VLOOKUP(A9,[1]Ano!$A$4:$J$560,5,FALSE)/1000000</f>
        <v>334.03285199999999</v>
      </c>
      <c r="N9" s="27">
        <f>(M9/L9-1)*100</f>
        <v>-26.194422638158333</v>
      </c>
      <c r="O9" s="25">
        <f>VLOOKUP(A9,[1]Ano!$A$4:$J$560,4,FALSE)/1000000</f>
        <v>596.81573200000003</v>
      </c>
      <c r="P9" s="26">
        <f>VLOOKUP(A9,[1]Ano!$A$4:$J$560,6,FALSE)/1000000</f>
        <v>505.564235</v>
      </c>
      <c r="Q9" s="27">
        <f t="shared" si="4"/>
        <v>-15.289727148144284</v>
      </c>
      <c r="R9" s="25">
        <f t="shared" si="5"/>
        <v>758.33261881910312</v>
      </c>
      <c r="S9" s="26">
        <f t="shared" si="5"/>
        <v>660.71297942980482</v>
      </c>
      <c r="T9" s="27">
        <f t="shared" si="6"/>
        <v>-12.872931608996897</v>
      </c>
      <c r="U9" s="25">
        <f>VLOOKUP(A9,'[1]12 meses'!$A$4:$J$600,3,FALSE)/1000000</f>
        <v>1045.0979649999999</v>
      </c>
      <c r="V9" s="26">
        <f>VLOOKUP(A9,'[1]12 meses'!$A$4:$J$600,5,FALSE)/1000000</f>
        <v>906.81892200000004</v>
      </c>
      <c r="W9" s="27">
        <f t="shared" si="7"/>
        <v>-13.231203928332203</v>
      </c>
      <c r="X9" s="25">
        <f>VLOOKUP(A9,'[1]12 meses'!$A$4:$J$600,4,FALSE)/1000000</f>
        <v>1369.631556</v>
      </c>
      <c r="Y9" s="26">
        <f>VLOOKUP(A9,'[1]12 meses'!$A$4:$J$600,6,FALSE)/1000000</f>
        <v>1323.304611</v>
      </c>
      <c r="Z9" s="27">
        <f t="shared" si="8"/>
        <v>-3.3824384957438891</v>
      </c>
      <c r="AA9" s="25">
        <f t="shared" si="9"/>
        <v>763.05044259654881</v>
      </c>
      <c r="AB9" s="26">
        <f t="shared" si="9"/>
        <v>685.26846688362366</v>
      </c>
      <c r="AC9" s="27">
        <f t="shared" si="10"/>
        <v>-10.193556201637799</v>
      </c>
      <c r="AD9" s="29"/>
    </row>
    <row r="10" spans="1:30" s="22" customFormat="1" x14ac:dyDescent="0.2">
      <c r="A10" s="16" t="s">
        <v>17</v>
      </c>
      <c r="B10" s="16" t="s">
        <v>18</v>
      </c>
      <c r="C10" s="17">
        <f>VLOOKUP(A10,[1]Mês!$A$4:$J$560,3,FALSE)/1000000</f>
        <v>1104.6225460000001</v>
      </c>
      <c r="D10" s="18">
        <f>VLOOKUP(A10,[1]Mês!$A$4:$J$560,5,FALSE)/1000000</f>
        <v>1408.2026430000001</v>
      </c>
      <c r="E10" s="19">
        <f t="shared" si="0"/>
        <v>27.482699687717592</v>
      </c>
      <c r="F10" s="17">
        <f>VLOOKUP(A10,[1]Mês!$A$4:$J$560,4,FALSE)/1000000</f>
        <v>506.05845599999998</v>
      </c>
      <c r="G10" s="18">
        <f>VLOOKUP(A10,[1]Mês!$A$4:$J$560,6,FALSE)/1000000</f>
        <v>611.87447799999995</v>
      </c>
      <c r="H10" s="19">
        <f t="shared" si="1"/>
        <v>20.909841688328591</v>
      </c>
      <c r="I10" s="17">
        <f t="shared" si="2"/>
        <v>2182.7963408243099</v>
      </c>
      <c r="J10" s="18">
        <f t="shared" si="2"/>
        <v>2301.4567425706555</v>
      </c>
      <c r="K10" s="20">
        <f t="shared" si="3"/>
        <v>5.4361645897543776</v>
      </c>
      <c r="L10" s="17">
        <f>VLOOKUP(A10,[1]Ano!$A$4:$J$560,3,FALSE)/1000000</f>
        <v>5606.1907490000003</v>
      </c>
      <c r="M10" s="18">
        <f>VLOOKUP(A10,[1]Ano!$A$4:$J$560,5,FALSE)/1000000</f>
        <v>6104.9774100000004</v>
      </c>
      <c r="N10" s="19">
        <f t="shared" ref="N10:N23" si="11">(M10/L10-1)*100</f>
        <v>8.8970690319263745</v>
      </c>
      <c r="O10" s="17">
        <f>VLOOKUP(A10,[1]Ano!$A$4:$J$560,4,FALSE)/1000000</f>
        <v>2518.3198510000002</v>
      </c>
      <c r="P10" s="18">
        <f>VLOOKUP(A10,[1]Ano!$A$4:$J$560,6,FALSE)/1000000</f>
        <v>2717.8665080000001</v>
      </c>
      <c r="Q10" s="19">
        <f t="shared" si="4"/>
        <v>7.923801137522779</v>
      </c>
      <c r="R10" s="17">
        <f t="shared" si="5"/>
        <v>2226.1631090164487</v>
      </c>
      <c r="S10" s="18">
        <f t="shared" si="5"/>
        <v>2246.2388759823521</v>
      </c>
      <c r="T10" s="19">
        <f t="shared" si="6"/>
        <v>0.90181024402893328</v>
      </c>
      <c r="U10" s="17">
        <f>VLOOKUP(A10,'[1]12 meses'!$A$4:$J$600,3,FALSE)/1000000</f>
        <v>15093.997552000001</v>
      </c>
      <c r="V10" s="18">
        <f>VLOOKUP(A10,'[1]12 meses'!$A$4:$J$600,5,FALSE)/1000000</f>
        <v>15181.501904999999</v>
      </c>
      <c r="W10" s="19">
        <f t="shared" si="7"/>
        <v>0.57972947655873242</v>
      </c>
      <c r="X10" s="17">
        <f>VLOOKUP(A10,'[1]12 meses'!$A$4:$J$600,4,FALSE)/1000000</f>
        <v>6578.8602449999998</v>
      </c>
      <c r="Y10" s="18">
        <f>VLOOKUP(A10,'[1]12 meses'!$A$4:$J$600,6,FALSE)/1000000</f>
        <v>6780.3836680000004</v>
      </c>
      <c r="Z10" s="19">
        <f t="shared" si="8"/>
        <v>3.0631965947773399</v>
      </c>
      <c r="AA10" s="17">
        <f t="shared" si="9"/>
        <v>2294.3180110067838</v>
      </c>
      <c r="AB10" s="18">
        <f t="shared" si="9"/>
        <v>2239.0328701676644</v>
      </c>
      <c r="AC10" s="19">
        <f t="shared" si="10"/>
        <v>-2.4096546587654255</v>
      </c>
      <c r="AD10" s="21"/>
    </row>
    <row r="11" spans="1:30" x14ac:dyDescent="0.2">
      <c r="A11" s="23" t="s">
        <v>19</v>
      </c>
      <c r="B11" s="24" t="s">
        <v>20</v>
      </c>
      <c r="C11" s="25">
        <f>VLOOKUP(A11,[1]Mês!$A$4:$J$560,3,FALSE)/1000000</f>
        <v>511.64512500000001</v>
      </c>
      <c r="D11" s="26">
        <f>VLOOKUP(A11,[1]Mês!$A$4:$J$560,5,FALSE)/1000000</f>
        <v>650.42448000000002</v>
      </c>
      <c r="E11" s="27">
        <f t="shared" si="0"/>
        <v>27.124142930121732</v>
      </c>
      <c r="F11" s="25">
        <f>VLOOKUP(A11,[1]Mês!$A$4:$J$560,4,FALSE)/1000000</f>
        <v>328.35115999999999</v>
      </c>
      <c r="G11" s="26">
        <f>VLOOKUP(A11,[1]Mês!$A$4:$J$560,6,FALSE)/1000000</f>
        <v>373.14605599999999</v>
      </c>
      <c r="H11" s="27">
        <f t="shared" si="1"/>
        <v>13.642374828217442</v>
      </c>
      <c r="I11" s="25">
        <f t="shared" si="2"/>
        <v>1558.2254224410233</v>
      </c>
      <c r="J11" s="26">
        <f t="shared" si="2"/>
        <v>1743.0828211674843</v>
      </c>
      <c r="K11" s="28">
        <f t="shared" si="3"/>
        <v>11.863328377538252</v>
      </c>
      <c r="L11" s="25">
        <f>VLOOKUP(A11,[1]Ano!$A$4:$J$560,3,FALSE)/1000000</f>
        <v>2494.7558570000001</v>
      </c>
      <c r="M11" s="26">
        <f>VLOOKUP(A11,[1]Ano!$A$4:$J$560,5,FALSE)/1000000</f>
        <v>2764.0190990000001</v>
      </c>
      <c r="N11" s="27">
        <f t="shared" si="11"/>
        <v>10.793170050868017</v>
      </c>
      <c r="O11" s="25">
        <f>VLOOKUP(A11,[1]Ano!$A$4:$J$560,4,FALSE)/1000000</f>
        <v>1573.6477299999999</v>
      </c>
      <c r="P11" s="26">
        <f>VLOOKUP(A11,[1]Ano!$A$4:$J$560,6,FALSE)/1000000</f>
        <v>1647.0511819999999</v>
      </c>
      <c r="Q11" s="27">
        <f t="shared" si="4"/>
        <v>4.6645415362433162</v>
      </c>
      <c r="R11" s="25">
        <f t="shared" si="5"/>
        <v>1585.3331145465447</v>
      </c>
      <c r="S11" s="26">
        <f t="shared" si="5"/>
        <v>1678.1622387979926</v>
      </c>
      <c r="T11" s="27">
        <f t="shared" si="6"/>
        <v>5.8554964505362017</v>
      </c>
      <c r="U11" s="25">
        <f>VLOOKUP(A11,'[1]12 meses'!$A$4:$J$600,3,FALSE)/1000000</f>
        <v>6703.7902539999995</v>
      </c>
      <c r="V11" s="26">
        <f>VLOOKUP(A11,'[1]12 meses'!$A$4:$J$600,5,FALSE)/1000000</f>
        <v>6668.9653969999999</v>
      </c>
      <c r="W11" s="27">
        <f t="shared" si="7"/>
        <v>-0.5194801102140767</v>
      </c>
      <c r="X11" s="25">
        <f>VLOOKUP(A11,'[1]12 meses'!$A$4:$J$600,4,FALSE)/1000000</f>
        <v>4089.2561019999998</v>
      </c>
      <c r="Y11" s="26">
        <f>VLOOKUP(A11,'[1]12 meses'!$A$4:$J$600,6,FALSE)/1000000</f>
        <v>4091.096552</v>
      </c>
      <c r="Z11" s="27">
        <f t="shared" si="8"/>
        <v>4.500696346947386E-2</v>
      </c>
      <c r="AA11" s="25">
        <f t="shared" si="9"/>
        <v>1639.3666933018128</v>
      </c>
      <c r="AB11" s="26">
        <f t="shared" si="9"/>
        <v>1630.11684330446</v>
      </c>
      <c r="AC11" s="27">
        <f t="shared" si="10"/>
        <v>-0.56423312948508109</v>
      </c>
      <c r="AD11" s="29"/>
    </row>
    <row r="12" spans="1:30" x14ac:dyDescent="0.2">
      <c r="A12" s="30" t="s">
        <v>21</v>
      </c>
      <c r="B12" s="36" t="s">
        <v>22</v>
      </c>
      <c r="C12" s="32">
        <f>VLOOKUP(A12,[1]Mês!$A$4:$J$560,3,FALSE)/1000000</f>
        <v>475.77755200000001</v>
      </c>
      <c r="D12" s="33">
        <f>VLOOKUP(A12,[1]Mês!$A$4:$J$560,5,FALSE)/1000000</f>
        <v>625.25782500000003</v>
      </c>
      <c r="E12" s="34">
        <f t="shared" si="0"/>
        <v>31.418101247450192</v>
      </c>
      <c r="F12" s="32">
        <f>VLOOKUP(A12,[1]Mês!$A$4:$J$560,4,FALSE)/1000000</f>
        <v>314.69082100000003</v>
      </c>
      <c r="G12" s="33">
        <f>VLOOKUP(A12,[1]Mês!$A$4:$J$560,6,FALSE)/1000000</f>
        <v>364.72789</v>
      </c>
      <c r="H12" s="34">
        <f t="shared" si="1"/>
        <v>15.900390370776019</v>
      </c>
      <c r="I12" s="32">
        <f t="shared" si="2"/>
        <v>1511.8888771147222</v>
      </c>
      <c r="J12" s="33">
        <f t="shared" si="2"/>
        <v>1714.3131691958081</v>
      </c>
      <c r="K12" s="35">
        <f t="shared" si="3"/>
        <v>13.388834003950812</v>
      </c>
      <c r="L12" s="32">
        <f>VLOOKUP(A12,[1]Ano!$A$4:$J$560,3,FALSE)/1000000</f>
        <v>2293.0910840000001</v>
      </c>
      <c r="M12" s="33">
        <f>VLOOKUP(A12,[1]Ano!$A$4:$J$560,5,FALSE)/1000000</f>
        <v>2641.692063</v>
      </c>
      <c r="N12" s="34">
        <f t="shared" si="11"/>
        <v>15.202229925900301</v>
      </c>
      <c r="O12" s="32">
        <f>VLOOKUP(A12,[1]Ano!$A$4:$J$560,4,FALSE)/1000000</f>
        <v>1497.8030630000001</v>
      </c>
      <c r="P12" s="33">
        <f>VLOOKUP(A12,[1]Ano!$A$4:$J$560,6,FALSE)/1000000</f>
        <v>1606.1674109999999</v>
      </c>
      <c r="Q12" s="34">
        <f t="shared" si="4"/>
        <v>7.2348862595429164</v>
      </c>
      <c r="R12" s="32">
        <f t="shared" si="5"/>
        <v>1530.9696852983402</v>
      </c>
      <c r="S12" s="33">
        <f t="shared" si="5"/>
        <v>1644.717757880097</v>
      </c>
      <c r="T12" s="34">
        <f t="shared" si="6"/>
        <v>7.4298056763671738</v>
      </c>
      <c r="U12" s="32">
        <f>VLOOKUP(A12,'[1]12 meses'!$A$4:$J$600,3,FALSE)/1000000</f>
        <v>6110.9510200000004</v>
      </c>
      <c r="V12" s="33">
        <f>VLOOKUP(A12,'[1]12 meses'!$A$4:$J$600,5,FALSE)/1000000</f>
        <v>6362.9100239999998</v>
      </c>
      <c r="W12" s="34">
        <f t="shared" si="7"/>
        <v>4.1230735310328059</v>
      </c>
      <c r="X12" s="32">
        <f>VLOOKUP(A12,'[1]12 meses'!$A$4:$J$600,4,FALSE)/1000000</f>
        <v>3861.2739980000001</v>
      </c>
      <c r="Y12" s="33">
        <f>VLOOKUP(A12,'[1]12 meses'!$A$4:$J$600,6,FALSE)/1000000</f>
        <v>3983.987208</v>
      </c>
      <c r="Z12" s="34">
        <f t="shared" si="8"/>
        <v>3.1780497852149647</v>
      </c>
      <c r="AA12" s="32">
        <f t="shared" si="9"/>
        <v>1582.6255850181187</v>
      </c>
      <c r="AB12" s="33">
        <f t="shared" si="9"/>
        <v>1597.1210979852121</v>
      </c>
      <c r="AC12" s="34">
        <f t="shared" si="10"/>
        <v>0.91591549538405648</v>
      </c>
      <c r="AD12" s="29"/>
    </row>
    <row r="13" spans="1:30" x14ac:dyDescent="0.2">
      <c r="A13" s="37" t="s">
        <v>23</v>
      </c>
      <c r="B13" s="38" t="s">
        <v>24</v>
      </c>
      <c r="C13" s="39">
        <f>VLOOKUP(A13,[1]Mês!$A$4:$J$560,3,FALSE)/1000000</f>
        <v>35.867573</v>
      </c>
      <c r="D13" s="40">
        <f>VLOOKUP(A13,[1]Mês!$A$4:$J$560,5,FALSE)/1000000</f>
        <v>25.166654999999999</v>
      </c>
      <c r="E13" s="41">
        <f t="shared" si="0"/>
        <v>-29.834519330315434</v>
      </c>
      <c r="F13" s="39">
        <f>VLOOKUP(A13,[1]Mês!$A$4:$J$560,4,FALSE)/1000000</f>
        <v>13.660339</v>
      </c>
      <c r="G13" s="40">
        <f>VLOOKUP(A13,[1]Mês!$A$4:$J$560,6,FALSE)/1000000</f>
        <v>8.4181659999999994</v>
      </c>
      <c r="H13" s="41">
        <f t="shared" si="1"/>
        <v>-38.375131100333604</v>
      </c>
      <c r="I13" s="39">
        <f t="shared" si="2"/>
        <v>2625.6722472260753</v>
      </c>
      <c r="J13" s="40">
        <f t="shared" si="2"/>
        <v>2989.5650667853311</v>
      </c>
      <c r="K13" s="42">
        <f t="shared" si="3"/>
        <v>13.85903438419227</v>
      </c>
      <c r="L13" s="39">
        <f>VLOOKUP(A13,[1]Ano!$A$4:$J$560,3,FALSE)/1000000</f>
        <v>201.664773</v>
      </c>
      <c r="M13" s="40">
        <f>VLOOKUP(A13,[1]Ano!$A$4:$J$560,5,FALSE)/1000000</f>
        <v>122.32703600000001</v>
      </c>
      <c r="N13" s="41">
        <f t="shared" si="11"/>
        <v>-39.341396030530326</v>
      </c>
      <c r="O13" s="39">
        <f>VLOOKUP(A13,[1]Ano!$A$4:$J$560,4,FALSE)/1000000</f>
        <v>75.844667000000001</v>
      </c>
      <c r="P13" s="40">
        <f>VLOOKUP(A13,[1]Ano!$A$4:$J$560,6,FALSE)/1000000</f>
        <v>40.883771000000003</v>
      </c>
      <c r="Q13" s="41">
        <f t="shared" si="4"/>
        <v>-46.095391255393068</v>
      </c>
      <c r="R13" s="39">
        <f t="shared" si="5"/>
        <v>2658.9182994237417</v>
      </c>
      <c r="S13" s="40">
        <f t="shared" si="5"/>
        <v>2992.0683197252033</v>
      </c>
      <c r="T13" s="41">
        <f t="shared" si="6"/>
        <v>12.529532042171599</v>
      </c>
      <c r="U13" s="39">
        <f>VLOOKUP(A13,'[1]12 meses'!$A$4:$J$600,3,FALSE)/1000000</f>
        <v>592.83923400000003</v>
      </c>
      <c r="V13" s="40">
        <f>VLOOKUP(A13,'[1]12 meses'!$A$4:$J$600,5,FALSE)/1000000</f>
        <v>306.05537299999997</v>
      </c>
      <c r="W13" s="41">
        <f t="shared" si="7"/>
        <v>-48.374642660711629</v>
      </c>
      <c r="X13" s="39">
        <f>VLOOKUP(A13,'[1]12 meses'!$A$4:$J$600,4,FALSE)/1000000</f>
        <v>227.98210399999999</v>
      </c>
      <c r="Y13" s="40">
        <f>VLOOKUP(A13,'[1]12 meses'!$A$4:$J$600,6,FALSE)/1000000</f>
        <v>107.10934399999999</v>
      </c>
      <c r="Z13" s="41">
        <f t="shared" si="8"/>
        <v>-53.018529910575786</v>
      </c>
      <c r="AA13" s="39">
        <f t="shared" si="9"/>
        <v>2600.376185667626</v>
      </c>
      <c r="AB13" s="40">
        <f t="shared" si="9"/>
        <v>2857.4105822177385</v>
      </c>
      <c r="AC13" s="41">
        <f t="shared" si="10"/>
        <v>9.8845081710406735</v>
      </c>
      <c r="AD13" s="29"/>
    </row>
    <row r="14" spans="1:30" x14ac:dyDescent="0.2">
      <c r="A14" s="30" t="s">
        <v>25</v>
      </c>
      <c r="B14" s="31" t="s">
        <v>26</v>
      </c>
      <c r="C14" s="32">
        <f>VLOOKUP(A14,[1]Mês!$A$4:$J$560,3,FALSE)/1000000</f>
        <v>462.39234199999999</v>
      </c>
      <c r="D14" s="33">
        <f>VLOOKUP(A14,[1]Mês!$A$4:$J$560,5,FALSE)/1000000</f>
        <v>573.31807700000002</v>
      </c>
      <c r="E14" s="34">
        <f t="shared" si="0"/>
        <v>23.98952684212059</v>
      </c>
      <c r="F14" s="32">
        <f>VLOOKUP(A14,[1]Mês!$A$4:$J$560,4,FALSE)/1000000</f>
        <v>111.583006</v>
      </c>
      <c r="G14" s="33">
        <f>VLOOKUP(A14,[1]Mês!$A$4:$J$560,6,FALSE)/1000000</f>
        <v>149.76223400000001</v>
      </c>
      <c r="H14" s="34">
        <f t="shared" si="1"/>
        <v>34.215988051083698</v>
      </c>
      <c r="I14" s="32">
        <f t="shared" si="2"/>
        <v>4143.9315768209362</v>
      </c>
      <c r="J14" s="33">
        <f t="shared" si="2"/>
        <v>3828.1886006054101</v>
      </c>
      <c r="K14" s="35">
        <f t="shared" si="3"/>
        <v>-7.6194061210284714</v>
      </c>
      <c r="L14" s="32">
        <f>VLOOKUP(A14,[1]Ano!$A$4:$J$560,3,FALSE)/1000000</f>
        <v>2405.6330509999998</v>
      </c>
      <c r="M14" s="33">
        <f>VLOOKUP(A14,[1]Ano!$A$4:$J$560,5,FALSE)/1000000</f>
        <v>2593.32692</v>
      </c>
      <c r="N14" s="34">
        <f t="shared" si="11"/>
        <v>7.8022651427231304</v>
      </c>
      <c r="O14" s="32">
        <f>VLOOKUP(A14,[1]Ano!$A$4:$J$560,4,FALSE)/1000000</f>
        <v>593.03049199999998</v>
      </c>
      <c r="P14" s="33">
        <f>VLOOKUP(A14,[1]Ano!$A$4:$J$560,6,FALSE)/1000000</f>
        <v>692.00621799999999</v>
      </c>
      <c r="Q14" s="34">
        <f t="shared" si="4"/>
        <v>16.689820731848638</v>
      </c>
      <c r="R14" s="32">
        <f t="shared" si="5"/>
        <v>4056.5081955347414</v>
      </c>
      <c r="S14" s="33">
        <f t="shared" si="5"/>
        <v>3747.5485805533613</v>
      </c>
      <c r="T14" s="34">
        <f t="shared" si="6"/>
        <v>-7.6163932152650826</v>
      </c>
      <c r="U14" s="32">
        <f>VLOOKUP(A14,'[1]12 meses'!$A$4:$J$600,3,FALSE)/1000000</f>
        <v>6352.1721189999998</v>
      </c>
      <c r="V14" s="33">
        <f>VLOOKUP(A14,'[1]12 meses'!$A$4:$J$600,5,FALSE)/1000000</f>
        <v>6730.5001270000002</v>
      </c>
      <c r="W14" s="34">
        <f t="shared" si="7"/>
        <v>5.9558840804766922</v>
      </c>
      <c r="X14" s="32">
        <f>VLOOKUP(A14,'[1]12 meses'!$A$4:$J$600,4,FALSE)/1000000</f>
        <v>1541.2392560000001</v>
      </c>
      <c r="Y14" s="33">
        <f>VLOOKUP(A14,'[1]12 meses'!$A$4:$J$600,6,FALSE)/1000000</f>
        <v>1739.8472529999999</v>
      </c>
      <c r="Z14" s="34">
        <f t="shared" si="8"/>
        <v>12.88625346303791</v>
      </c>
      <c r="AA14" s="32">
        <f t="shared" si="9"/>
        <v>4121.470494779559</v>
      </c>
      <c r="AB14" s="33">
        <f t="shared" si="9"/>
        <v>3868.4431149887846</v>
      </c>
      <c r="AC14" s="34">
        <f t="shared" si="10"/>
        <v>-6.1392500592026611</v>
      </c>
      <c r="AD14" s="29"/>
    </row>
    <row r="15" spans="1:30" x14ac:dyDescent="0.2">
      <c r="A15" s="37" t="s">
        <v>27</v>
      </c>
      <c r="B15" s="38" t="s">
        <v>22</v>
      </c>
      <c r="C15" s="39">
        <f>VLOOKUP(A15,[1]Mês!$A$4:$J$560,3,FALSE)/1000000</f>
        <v>378.86638699999997</v>
      </c>
      <c r="D15" s="40">
        <f>VLOOKUP(A15,[1]Mês!$A$4:$J$560,5,FALSE)/1000000</f>
        <v>478.21186499999999</v>
      </c>
      <c r="E15" s="41">
        <f t="shared" si="0"/>
        <v>26.221771423602181</v>
      </c>
      <c r="F15" s="39">
        <f>VLOOKUP(A15,[1]Mês!$A$4:$J$560,4,FALSE)/1000000</f>
        <v>90.545715000000001</v>
      </c>
      <c r="G15" s="40">
        <f>VLOOKUP(A15,[1]Mês!$A$4:$J$560,6,FALSE)/1000000</f>
        <v>123.27721</v>
      </c>
      <c r="H15" s="41">
        <f t="shared" si="1"/>
        <v>36.149137482651717</v>
      </c>
      <c r="I15" s="39">
        <f t="shared" si="2"/>
        <v>4184.2552902696716</v>
      </c>
      <c r="J15" s="40">
        <f t="shared" si="2"/>
        <v>3879.1587269049974</v>
      </c>
      <c r="K15" s="42">
        <f t="shared" si="3"/>
        <v>-7.2915379726988689</v>
      </c>
      <c r="L15" s="39">
        <f>VLOOKUP(A15,[1]Ano!$A$4:$J$560,3,FALSE)/1000000</f>
        <v>1959.846178</v>
      </c>
      <c r="M15" s="40">
        <f>VLOOKUP(A15,[1]Ano!$A$4:$J$560,5,FALSE)/1000000</f>
        <v>2163.335161</v>
      </c>
      <c r="N15" s="41">
        <f t="shared" si="11"/>
        <v>10.382905826193877</v>
      </c>
      <c r="O15" s="39">
        <f>VLOOKUP(A15,[1]Ano!$A$4:$J$560,4,FALSE)/1000000</f>
        <v>479.80677900000001</v>
      </c>
      <c r="P15" s="40">
        <f>VLOOKUP(A15,[1]Ano!$A$4:$J$560,6,FALSE)/1000000</f>
        <v>572.742389</v>
      </c>
      <c r="Q15" s="41">
        <f t="shared" si="4"/>
        <v>19.369382440509455</v>
      </c>
      <c r="R15" s="39">
        <f t="shared" si="5"/>
        <v>4084.6571240295038</v>
      </c>
      <c r="S15" s="40">
        <f t="shared" si="5"/>
        <v>3777.1521761767135</v>
      </c>
      <c r="T15" s="41">
        <f t="shared" si="6"/>
        <v>-7.5282927921606628</v>
      </c>
      <c r="U15" s="39">
        <f>VLOOKUP(A15,'[1]12 meses'!$A$4:$J$600,3,FALSE)/1000000</f>
        <v>5276.083592</v>
      </c>
      <c r="V15" s="40">
        <f>VLOOKUP(A15,'[1]12 meses'!$A$4:$J$600,5,FALSE)/1000000</f>
        <v>5659.2784469999997</v>
      </c>
      <c r="W15" s="41">
        <f t="shared" si="7"/>
        <v>7.262865500861837</v>
      </c>
      <c r="X15" s="39">
        <f>VLOOKUP(A15,'[1]12 meses'!$A$4:$J$600,4,FALSE)/1000000</f>
        <v>1261.8508979999999</v>
      </c>
      <c r="Y15" s="40">
        <f>VLOOKUP(A15,'[1]12 meses'!$A$4:$J$600,6,FALSE)/1000000</f>
        <v>1446.475929</v>
      </c>
      <c r="Z15" s="41">
        <f t="shared" si="8"/>
        <v>14.631287364666123</v>
      </c>
      <c r="AA15" s="39">
        <f t="shared" si="9"/>
        <v>4181.2258487610952</v>
      </c>
      <c r="AB15" s="40">
        <f t="shared" si="9"/>
        <v>3912.4594703158727</v>
      </c>
      <c r="AC15" s="41">
        <f t="shared" si="10"/>
        <v>-6.4279325768747508</v>
      </c>
      <c r="AD15" s="29"/>
    </row>
    <row r="16" spans="1:30" x14ac:dyDescent="0.2">
      <c r="A16" s="30" t="s">
        <v>28</v>
      </c>
      <c r="B16" s="36" t="s">
        <v>24</v>
      </c>
      <c r="C16" s="32">
        <f>VLOOKUP(A16,[1]Mês!$A$4:$J$560,3,FALSE)/1000000</f>
        <v>44.582166000000001</v>
      </c>
      <c r="D16" s="33">
        <f>VLOOKUP(A16,[1]Mês!$A$4:$J$560,5,FALSE)/1000000</f>
        <v>46.407288999999999</v>
      </c>
      <c r="E16" s="34">
        <f t="shared" si="0"/>
        <v>4.0938410215421106</v>
      </c>
      <c r="F16" s="32">
        <f>VLOOKUP(A16,[1]Mês!$A$4:$J$560,4,FALSE)/1000000</f>
        <v>8.3310659999999999</v>
      </c>
      <c r="G16" s="33">
        <f>VLOOKUP(A16,[1]Mês!$A$4:$J$560,6,FALSE)/1000000</f>
        <v>8.0056049999999992</v>
      </c>
      <c r="H16" s="34">
        <f t="shared" si="1"/>
        <v>-3.9065949063421201</v>
      </c>
      <c r="I16" s="32">
        <f t="shared" si="2"/>
        <v>5351.315906031713</v>
      </c>
      <c r="J16" s="33">
        <f t="shared" si="2"/>
        <v>5796.8497071739112</v>
      </c>
      <c r="K16" s="35">
        <f t="shared" si="3"/>
        <v>8.3256867836940085</v>
      </c>
      <c r="L16" s="32">
        <f>VLOOKUP(A16,[1]Ano!$A$4:$J$560,3,FALSE)/1000000</f>
        <v>236.853309</v>
      </c>
      <c r="M16" s="33">
        <f>VLOOKUP(A16,[1]Ano!$A$4:$J$560,5,FALSE)/1000000</f>
        <v>218.821821</v>
      </c>
      <c r="N16" s="34">
        <f t="shared" si="11"/>
        <v>-7.6129348059899797</v>
      </c>
      <c r="O16" s="32">
        <f>VLOOKUP(A16,[1]Ano!$A$4:$J$560,4,FALSE)/1000000</f>
        <v>42.654944</v>
      </c>
      <c r="P16" s="33">
        <f>VLOOKUP(A16,[1]Ano!$A$4:$J$560,6,FALSE)/1000000</f>
        <v>38.611409000000002</v>
      </c>
      <c r="Q16" s="34">
        <f t="shared" si="4"/>
        <v>-9.4796396872540711</v>
      </c>
      <c r="R16" s="32">
        <f t="shared" si="5"/>
        <v>5552.7750546337602</v>
      </c>
      <c r="S16" s="33">
        <f t="shared" si="5"/>
        <v>5667.284014421748</v>
      </c>
      <c r="T16" s="34">
        <f t="shared" si="6"/>
        <v>2.0621933836925566</v>
      </c>
      <c r="U16" s="32">
        <f>VLOOKUP(A16,'[1]12 meses'!$A$4:$J$600,3,FALSE)/1000000</f>
        <v>546.68053499999996</v>
      </c>
      <c r="V16" s="33">
        <f>VLOOKUP(A16,'[1]12 meses'!$A$4:$J$600,5,FALSE)/1000000</f>
        <v>538.99249899999995</v>
      </c>
      <c r="W16" s="34">
        <f t="shared" si="7"/>
        <v>-1.4063123721791193</v>
      </c>
      <c r="X16" s="32">
        <f>VLOOKUP(A16,'[1]12 meses'!$A$4:$J$600,4,FALSE)/1000000</f>
        <v>95.185768999999993</v>
      </c>
      <c r="Y16" s="33">
        <f>VLOOKUP(A16,'[1]12 meses'!$A$4:$J$600,6,FALSE)/1000000</f>
        <v>98.145912999999993</v>
      </c>
      <c r="Z16" s="34">
        <f t="shared" si="8"/>
        <v>3.109859836295481</v>
      </c>
      <c r="AA16" s="32">
        <f t="shared" si="9"/>
        <v>5743.3011335969768</v>
      </c>
      <c r="AB16" s="33">
        <f t="shared" si="9"/>
        <v>5491.7467526131222</v>
      </c>
      <c r="AC16" s="34">
        <f t="shared" si="10"/>
        <v>-4.3799615435854422</v>
      </c>
      <c r="AD16" s="29"/>
    </row>
    <row r="17" spans="1:30" x14ac:dyDescent="0.2">
      <c r="A17" s="23" t="s">
        <v>29</v>
      </c>
      <c r="B17" s="24" t="s">
        <v>30</v>
      </c>
      <c r="C17" s="25">
        <f>VLOOKUP(A17,[1]Mês!$A$4:$J$560,3,FALSE)/1000000</f>
        <v>91.156701999999996</v>
      </c>
      <c r="D17" s="26">
        <f>VLOOKUP(A17,[1]Mês!$A$4:$J$560,5,FALSE)/1000000</f>
        <v>142.63723400000001</v>
      </c>
      <c r="E17" s="27">
        <f t="shared" si="0"/>
        <v>56.474763643818534</v>
      </c>
      <c r="F17" s="25">
        <f>VLOOKUP(A17,[1]Mês!$A$4:$J$560,4,FALSE)/1000000</f>
        <v>46.723916000000003</v>
      </c>
      <c r="G17" s="26">
        <f>VLOOKUP(A17,[1]Mês!$A$4:$J$560,6,FALSE)/1000000</f>
        <v>66.171329</v>
      </c>
      <c r="H17" s="27">
        <f t="shared" si="1"/>
        <v>41.621967216960144</v>
      </c>
      <c r="I17" s="25">
        <f t="shared" si="2"/>
        <v>1950.9645124779352</v>
      </c>
      <c r="J17" s="26">
        <f t="shared" si="2"/>
        <v>2155.5745691612146</v>
      </c>
      <c r="K17" s="28">
        <f t="shared" si="3"/>
        <v>10.48763600642857</v>
      </c>
      <c r="L17" s="25">
        <f>VLOOKUP(A17,[1]Ano!$A$4:$J$560,3,FALSE)/1000000</f>
        <v>490.01941199999999</v>
      </c>
      <c r="M17" s="26">
        <f>VLOOKUP(A17,[1]Ano!$A$4:$J$560,5,FALSE)/1000000</f>
        <v>562.20377499999995</v>
      </c>
      <c r="N17" s="27">
        <f t="shared" si="11"/>
        <v>14.730919068161308</v>
      </c>
      <c r="O17" s="25">
        <f>VLOOKUP(A17,[1]Ano!$A$4:$J$560,4,FALSE)/1000000</f>
        <v>241.45347599999999</v>
      </c>
      <c r="P17" s="26">
        <f>VLOOKUP(A17,[1]Ano!$A$4:$J$560,6,FALSE)/1000000</f>
        <v>281.262022</v>
      </c>
      <c r="Q17" s="27">
        <f t="shared" si="4"/>
        <v>16.487046142172758</v>
      </c>
      <c r="R17" s="25">
        <f t="shared" si="5"/>
        <v>2029.4568548683887</v>
      </c>
      <c r="S17" s="26">
        <f t="shared" si="5"/>
        <v>1998.8613144507649</v>
      </c>
      <c r="T17" s="27">
        <f t="shared" si="6"/>
        <v>-1.5075728436517055</v>
      </c>
      <c r="U17" s="25">
        <f>VLOOKUP(A17,'[1]12 meses'!$A$4:$J$600,3,FALSE)/1000000</f>
        <v>1448.873736</v>
      </c>
      <c r="V17" s="26">
        <f>VLOOKUP(A17,'[1]12 meses'!$A$4:$J$600,5,FALSE)/1000000</f>
        <v>1261.6878839999999</v>
      </c>
      <c r="W17" s="27">
        <f t="shared" si="7"/>
        <v>-12.919404041153804</v>
      </c>
      <c r="X17" s="25">
        <f>VLOOKUP(A17,'[1]12 meses'!$A$4:$J$600,4,FALSE)/1000000</f>
        <v>651.29588899999999</v>
      </c>
      <c r="Y17" s="26">
        <f>VLOOKUP(A17,'[1]12 meses'!$A$4:$J$600,6,FALSE)/1000000</f>
        <v>675.23416699999996</v>
      </c>
      <c r="Z17" s="27">
        <f t="shared" si="8"/>
        <v>3.6754842774694652</v>
      </c>
      <c r="AA17" s="25">
        <f t="shared" si="9"/>
        <v>2224.6013839034076</v>
      </c>
      <c r="AB17" s="26">
        <f t="shared" si="9"/>
        <v>1868.5190200098391</v>
      </c>
      <c r="AC17" s="27">
        <f t="shared" si="10"/>
        <v>-16.0065693777807</v>
      </c>
      <c r="AD17" s="29"/>
    </row>
    <row r="18" spans="1:30" x14ac:dyDescent="0.2">
      <c r="A18" s="30" t="s">
        <v>31</v>
      </c>
      <c r="B18" s="36" t="s">
        <v>22</v>
      </c>
      <c r="C18" s="32">
        <f>VLOOKUP(A18,[1]Mês!$A$4:$J$560,3,FALSE)/1000000</f>
        <v>82.677892999999997</v>
      </c>
      <c r="D18" s="33">
        <f>VLOOKUP(A18,[1]Mês!$A$4:$J$560,5,FALSE)/1000000</f>
        <v>132.74838500000001</v>
      </c>
      <c r="E18" s="34">
        <f t="shared" si="0"/>
        <v>60.560919229037459</v>
      </c>
      <c r="F18" s="32">
        <f>VLOOKUP(A18,[1]Mês!$A$4:$J$560,4,FALSE)/1000000</f>
        <v>41.010919999999999</v>
      </c>
      <c r="G18" s="33">
        <f>VLOOKUP(A18,[1]Mês!$A$4:$J$560,6,FALSE)/1000000</f>
        <v>58.732514999999999</v>
      </c>
      <c r="H18" s="34">
        <f t="shared" si="1"/>
        <v>43.211893320120588</v>
      </c>
      <c r="I18" s="32">
        <f t="shared" si="2"/>
        <v>2015.997032010011</v>
      </c>
      <c r="J18" s="33">
        <f t="shared" si="2"/>
        <v>2260.2196585656179</v>
      </c>
      <c r="K18" s="35">
        <f t="shared" si="3"/>
        <v>12.114235421870113</v>
      </c>
      <c r="L18" s="32">
        <f>VLOOKUP(A18,[1]Ano!$A$4:$J$560,3,FALSE)/1000000</f>
        <v>437.42123700000002</v>
      </c>
      <c r="M18" s="33">
        <f>VLOOKUP(A18,[1]Ano!$A$4:$J$560,5,FALSE)/1000000</f>
        <v>519.40311299999996</v>
      </c>
      <c r="N18" s="34">
        <f t="shared" si="11"/>
        <v>18.74208864714997</v>
      </c>
      <c r="O18" s="32">
        <f>VLOOKUP(A18,[1]Ano!$A$4:$J$560,4,FALSE)/1000000</f>
        <v>207.875799</v>
      </c>
      <c r="P18" s="33">
        <f>VLOOKUP(A18,[1]Ano!$A$4:$J$560,6,FALSE)/1000000</f>
        <v>247.41216399999999</v>
      </c>
      <c r="Q18" s="34">
        <f t="shared" si="4"/>
        <v>19.019224551483262</v>
      </c>
      <c r="R18" s="32">
        <f t="shared" si="5"/>
        <v>2104.2432024518639</v>
      </c>
      <c r="S18" s="33">
        <f t="shared" si="5"/>
        <v>2099.3434785203203</v>
      </c>
      <c r="T18" s="34">
        <f t="shared" si="6"/>
        <v>-0.23284969749858275</v>
      </c>
      <c r="U18" s="32">
        <f>VLOOKUP(A18,'[1]12 meses'!$A$4:$J$600,3,FALSE)/1000000</f>
        <v>1303.7437930000001</v>
      </c>
      <c r="V18" s="33">
        <f>VLOOKUP(A18,'[1]12 meses'!$A$4:$J$600,5,FALSE)/1000000</f>
        <v>1152.454806</v>
      </c>
      <c r="W18" s="34">
        <f t="shared" si="7"/>
        <v>-11.604196147455802</v>
      </c>
      <c r="X18" s="32">
        <f>VLOOKUP(A18,'[1]12 meses'!$A$4:$J$600,4,FALSE)/1000000</f>
        <v>560.75712899999996</v>
      </c>
      <c r="Y18" s="33">
        <f>VLOOKUP(A18,'[1]12 meses'!$A$4:$J$600,6,FALSE)/1000000</f>
        <v>589.91103999999996</v>
      </c>
      <c r="Z18" s="34">
        <f t="shared" si="8"/>
        <v>5.199026368508286</v>
      </c>
      <c r="AA18" s="32">
        <f t="shared" si="9"/>
        <v>2324.9705185647317</v>
      </c>
      <c r="AB18" s="33">
        <f t="shared" si="9"/>
        <v>1953.6077948295392</v>
      </c>
      <c r="AC18" s="34">
        <f t="shared" si="10"/>
        <v>-15.972792806183412</v>
      </c>
      <c r="AD18" s="29"/>
    </row>
    <row r="19" spans="1:30" x14ac:dyDescent="0.2">
      <c r="A19" s="23" t="s">
        <v>32</v>
      </c>
      <c r="B19" s="24" t="s">
        <v>33</v>
      </c>
      <c r="C19" s="25">
        <f>VLOOKUP(A19,[1]Mês!$A$4:$J$560,3,FALSE)/1000000</f>
        <v>9.8962970000000006</v>
      </c>
      <c r="D19" s="26">
        <f>VLOOKUP(A19,[1]Mês!$A$4:$J$560,5,FALSE)/1000000</f>
        <v>4.7110620000000001</v>
      </c>
      <c r="E19" s="27">
        <f t="shared" si="0"/>
        <v>-52.395709223358999</v>
      </c>
      <c r="F19" s="25">
        <f>VLOOKUP(A19,[1]Mês!$A$4:$J$560,4,FALSE)/1000000</f>
        <v>4.9142979999999996</v>
      </c>
      <c r="G19" s="26">
        <f>VLOOKUP(A19,[1]Mês!$A$4:$J$560,6,FALSE)/1000000</f>
        <v>2.4026489999999998</v>
      </c>
      <c r="H19" s="27">
        <f t="shared" si="1"/>
        <v>-51.109008855384843</v>
      </c>
      <c r="I19" s="25">
        <f t="shared" si="2"/>
        <v>2013.7763318382404</v>
      </c>
      <c r="J19" s="26">
        <f t="shared" si="2"/>
        <v>1960.7782909613516</v>
      </c>
      <c r="K19" s="28">
        <f t="shared" si="3"/>
        <v>-2.6317739482274338</v>
      </c>
      <c r="L19" s="25">
        <f>VLOOKUP(A19,[1]Ano!$A$4:$J$560,3,FALSE)/1000000</f>
        <v>56.799762999999999</v>
      </c>
      <c r="M19" s="26">
        <f>VLOOKUP(A19,[1]Ano!$A$4:$J$560,5,FALSE)/1000000</f>
        <v>25.5642</v>
      </c>
      <c r="N19" s="27">
        <f t="shared" si="11"/>
        <v>-54.992417838081465</v>
      </c>
      <c r="O19" s="25">
        <f>VLOOKUP(A19,[1]Ano!$A$4:$J$560,4,FALSE)/1000000</f>
        <v>29.219100999999998</v>
      </c>
      <c r="P19" s="26">
        <f>VLOOKUP(A19,[1]Ano!$A$4:$J$560,6,FALSE)/1000000</f>
        <v>12.733352999999999</v>
      </c>
      <c r="Q19" s="27">
        <f t="shared" si="4"/>
        <v>-56.421133559174187</v>
      </c>
      <c r="R19" s="25">
        <f t="shared" si="5"/>
        <v>1943.9257559635389</v>
      </c>
      <c r="S19" s="26">
        <f t="shared" si="5"/>
        <v>2007.6565850330232</v>
      </c>
      <c r="T19" s="27">
        <f t="shared" si="6"/>
        <v>3.2784600375797224</v>
      </c>
      <c r="U19" s="25">
        <f>VLOOKUP(A19,'[1]12 meses'!$A$4:$J$600,3,FALSE)/1000000</f>
        <v>197.96935500000001</v>
      </c>
      <c r="V19" s="26">
        <f>VLOOKUP(A19,'[1]12 meses'!$A$4:$J$600,5,FALSE)/1000000</f>
        <v>114.320852</v>
      </c>
      <c r="W19" s="27">
        <f t="shared" si="7"/>
        <v>-42.253258338897957</v>
      </c>
      <c r="X19" s="25">
        <f>VLOOKUP(A19,'[1]12 meses'!$A$4:$J$600,4,FALSE)/1000000</f>
        <v>87.071320999999998</v>
      </c>
      <c r="Y19" s="26">
        <f>VLOOKUP(A19,'[1]12 meses'!$A$4:$J$600,6,FALSE)/1000000</f>
        <v>57.566744</v>
      </c>
      <c r="Z19" s="27">
        <f t="shared" si="8"/>
        <v>-33.885528163745214</v>
      </c>
      <c r="AA19" s="25">
        <f t="shared" si="9"/>
        <v>2273.6459344633122</v>
      </c>
      <c r="AB19" s="26">
        <f t="shared" si="9"/>
        <v>1985.8835858425484</v>
      </c>
      <c r="AC19" s="27">
        <f t="shared" si="10"/>
        <v>-12.65642747003567</v>
      </c>
      <c r="AD19" s="29"/>
    </row>
    <row r="20" spans="1:30" x14ac:dyDescent="0.2">
      <c r="A20" s="30" t="s">
        <v>34</v>
      </c>
      <c r="B20" s="36" t="s">
        <v>22</v>
      </c>
      <c r="C20" s="32">
        <f>VLOOKUP(A20,[1]Mês!$A$4:$J$560,3,FALSE)/1000000</f>
        <v>7.7524829999999998</v>
      </c>
      <c r="D20" s="33">
        <f>VLOOKUP(A20,[1]Mês!$A$4:$J$560,5,FALSE)/1000000</f>
        <v>4.5904489999999996</v>
      </c>
      <c r="E20" s="34">
        <f t="shared" si="0"/>
        <v>-40.787370962309751</v>
      </c>
      <c r="F20" s="32">
        <f>VLOOKUP(A20,[1]Mês!$A$4:$J$560,4,FALSE)/1000000</f>
        <v>4.1892889999999996</v>
      </c>
      <c r="G20" s="33">
        <f>VLOOKUP(A20,[1]Mês!$A$4:$J$560,6,FALSE)/1000000</f>
        <v>2.3635980000000001</v>
      </c>
      <c r="H20" s="34">
        <f t="shared" si="1"/>
        <v>-43.579972639748647</v>
      </c>
      <c r="I20" s="32">
        <f t="shared" si="2"/>
        <v>1850.5486253156562</v>
      </c>
      <c r="J20" s="33">
        <f t="shared" si="2"/>
        <v>1942.1445609617201</v>
      </c>
      <c r="K20" s="35">
        <f t="shared" si="3"/>
        <v>4.9496638128295523</v>
      </c>
      <c r="L20" s="32">
        <f>VLOOKUP(A20,[1]Ano!$A$4:$J$560,3,FALSE)/1000000</f>
        <v>43.675466</v>
      </c>
      <c r="M20" s="33">
        <f>VLOOKUP(A20,[1]Ano!$A$4:$J$560,5,FALSE)/1000000</f>
        <v>20.926663000000001</v>
      </c>
      <c r="N20" s="34">
        <f t="shared" si="11"/>
        <v>-52.085999494544602</v>
      </c>
      <c r="O20" s="32">
        <f>VLOOKUP(A20,[1]Ano!$A$4:$J$560,4,FALSE)/1000000</f>
        <v>25.106836999999999</v>
      </c>
      <c r="P20" s="33">
        <f>VLOOKUP(A20,[1]Ano!$A$4:$J$560,6,FALSE)/1000000</f>
        <v>11.012779</v>
      </c>
      <c r="Q20" s="34">
        <f t="shared" si="4"/>
        <v>-56.136334497252683</v>
      </c>
      <c r="R20" s="32">
        <f t="shared" si="5"/>
        <v>1739.5845601737888</v>
      </c>
      <c r="S20" s="33">
        <f t="shared" si="5"/>
        <v>1900.2163759029397</v>
      </c>
      <c r="T20" s="34">
        <f t="shared" si="6"/>
        <v>9.23391822430888</v>
      </c>
      <c r="U20" s="32">
        <f>VLOOKUP(A20,'[1]12 meses'!$A$4:$J$600,3,FALSE)/1000000</f>
        <v>123.87289800000001</v>
      </c>
      <c r="V20" s="33">
        <f>VLOOKUP(A20,'[1]12 meses'!$A$4:$J$600,5,FALSE)/1000000</f>
        <v>92.081766999999999</v>
      </c>
      <c r="W20" s="34">
        <f t="shared" si="7"/>
        <v>-25.664315207996513</v>
      </c>
      <c r="X20" s="32">
        <f>VLOOKUP(A20,'[1]12 meses'!$A$4:$J$600,4,FALSE)/1000000</f>
        <v>65.742812999999998</v>
      </c>
      <c r="Y20" s="33">
        <f>VLOOKUP(A20,'[1]12 meses'!$A$4:$J$600,6,FALSE)/1000000</f>
        <v>48.654775999999998</v>
      </c>
      <c r="Z20" s="34">
        <f t="shared" si="8"/>
        <v>-25.992251046513637</v>
      </c>
      <c r="AA20" s="32">
        <f t="shared" si="9"/>
        <v>1884.2044072558931</v>
      </c>
      <c r="AB20" s="33">
        <f t="shared" si="9"/>
        <v>1892.5535080050518</v>
      </c>
      <c r="AC20" s="34">
        <f t="shared" si="10"/>
        <v>0.44311013799813725</v>
      </c>
      <c r="AD20" s="29"/>
    </row>
    <row r="21" spans="1:30" s="22" customFormat="1" x14ac:dyDescent="0.2">
      <c r="A21" s="16" t="s">
        <v>35</v>
      </c>
      <c r="B21" s="43" t="s">
        <v>36</v>
      </c>
      <c r="C21" s="44">
        <f>VLOOKUP(A21,[1]Mês!$A$4:$J$560,3,FALSE)/1000000</f>
        <v>689.76151200000004</v>
      </c>
      <c r="D21" s="45">
        <f>VLOOKUP(A21,[1]Mês!$A$4:$J$560,5,FALSE)/1000000</f>
        <v>618.62786700000004</v>
      </c>
      <c r="E21" s="46">
        <f t="shared" si="0"/>
        <v>-10.312788371410321</v>
      </c>
      <c r="F21" s="44">
        <f>VLOOKUP(A21,[1]Mês!$A$4:$J$560,4,FALSE)/1000000</f>
        <v>2180.8933940000002</v>
      </c>
      <c r="G21" s="45">
        <f>VLOOKUP(A21,[1]Mês!$A$4:$J$560,6,FALSE)/1000000</f>
        <v>1885.0875129999999</v>
      </c>
      <c r="H21" s="46">
        <f t="shared" si="1"/>
        <v>-13.563518593518198</v>
      </c>
      <c r="I21" s="44">
        <f t="shared" si="2"/>
        <v>316.27474955797862</v>
      </c>
      <c r="J21" s="45">
        <f t="shared" si="2"/>
        <v>328.16930924097636</v>
      </c>
      <c r="K21" s="47">
        <f t="shared" si="3"/>
        <v>3.7608312707926972</v>
      </c>
      <c r="L21" s="44">
        <f>VLOOKUP(A21,[1]Ano!$A$4:$J$560,3,FALSE)/1000000</f>
        <v>2901.1417110000002</v>
      </c>
      <c r="M21" s="45">
        <f>VLOOKUP(A21,[1]Ano!$A$4:$J$560,5,FALSE)/1000000</f>
        <v>2144.4301559999999</v>
      </c>
      <c r="N21" s="46">
        <f t="shared" si="11"/>
        <v>-26.083233098570968</v>
      </c>
      <c r="O21" s="44">
        <f>VLOOKUP(A21,[1]Ano!$A$4:$J$560,4,FALSE)/1000000</f>
        <v>8235.7596539999995</v>
      </c>
      <c r="P21" s="45">
        <f>VLOOKUP(A21,[1]Ano!$A$4:$J$560,6,FALSE)/1000000</f>
        <v>6767.673307</v>
      </c>
      <c r="Q21" s="46">
        <f t="shared" si="4"/>
        <v>-17.825755105504683</v>
      </c>
      <c r="R21" s="44">
        <f t="shared" si="5"/>
        <v>352.2615803377596</v>
      </c>
      <c r="S21" s="45">
        <f t="shared" si="5"/>
        <v>316.86372239362589</v>
      </c>
      <c r="T21" s="46">
        <f t="shared" si="6"/>
        <v>-10.04874216205841</v>
      </c>
      <c r="U21" s="44">
        <f>VLOOKUP(A21,'[1]12 meses'!$A$4:$J$600,3,FALSE)/1000000</f>
        <v>10616.047812999999</v>
      </c>
      <c r="V21" s="45">
        <f>VLOOKUP(A21,'[1]12 meses'!$A$4:$J$600,5,FALSE)/1000000</f>
        <v>6677.4471739999999</v>
      </c>
      <c r="W21" s="46">
        <f t="shared" si="7"/>
        <v>-37.100441787544916</v>
      </c>
      <c r="X21" s="44">
        <f>VLOOKUP(A21,'[1]12 meses'!$A$4:$J$600,4,FALSE)/1000000</f>
        <v>28058.079283999999</v>
      </c>
      <c r="Y21" s="45">
        <f>VLOOKUP(A21,'[1]12 meses'!$A$4:$J$600,6,FALSE)/1000000</f>
        <v>21165.979606000001</v>
      </c>
      <c r="Z21" s="46">
        <f t="shared" si="8"/>
        <v>-24.563690223550651</v>
      </c>
      <c r="AA21" s="44">
        <f t="shared" si="9"/>
        <v>378.35974820463764</v>
      </c>
      <c r="AB21" s="45">
        <f t="shared" si="9"/>
        <v>315.48018557606088</v>
      </c>
      <c r="AC21" s="46">
        <f t="shared" si="10"/>
        <v>-16.618988390532508</v>
      </c>
      <c r="AD21" s="21"/>
    </row>
    <row r="22" spans="1:30" x14ac:dyDescent="0.2">
      <c r="A22" s="23" t="s">
        <v>37</v>
      </c>
      <c r="B22" s="31" t="s">
        <v>38</v>
      </c>
      <c r="C22" s="32">
        <f>VLOOKUP(A22,[1]Mês!$A$4:$J$560,3,FALSE)/1000000</f>
        <v>634.49325999999996</v>
      </c>
      <c r="D22" s="33">
        <f>VLOOKUP(A22,[1]Mês!$A$4:$J$560,5,FALSE)/1000000</f>
        <v>540.01494700000001</v>
      </c>
      <c r="E22" s="34">
        <f t="shared" si="0"/>
        <v>-14.890357227750528</v>
      </c>
      <c r="F22" s="32">
        <f>VLOOKUP(A22,[1]Mês!$A$4:$J$560,4,FALSE)/1000000</f>
        <v>2095.4514020000001</v>
      </c>
      <c r="G22" s="33">
        <f>VLOOKUP(A22,[1]Mês!$A$4:$J$560,6,FALSE)/1000000</f>
        <v>1750.8642239999999</v>
      </c>
      <c r="H22" s="34">
        <f t="shared" si="1"/>
        <v>-16.444532078916719</v>
      </c>
      <c r="I22" s="32">
        <f t="shared" si="2"/>
        <v>302.79550238884519</v>
      </c>
      <c r="J22" s="33">
        <f t="shared" si="2"/>
        <v>308.42765509611559</v>
      </c>
      <c r="K22" s="35">
        <f t="shared" si="3"/>
        <v>1.8600516397491607</v>
      </c>
      <c r="L22" s="32">
        <f>VLOOKUP(A22,[1]Ano!$A$4:$J$560,3,FALSE)/1000000</f>
        <v>2637.948394</v>
      </c>
      <c r="M22" s="33">
        <f>VLOOKUP(A22,[1]Ano!$A$4:$J$560,5,FALSE)/1000000</f>
        <v>1874.3593880000001</v>
      </c>
      <c r="N22" s="34">
        <f t="shared" si="11"/>
        <v>-28.946320850581429</v>
      </c>
      <c r="O22" s="32">
        <f>VLOOKUP(A22,[1]Ano!$A$4:$J$560,4,FALSE)/1000000</f>
        <v>7884.6422030000003</v>
      </c>
      <c r="P22" s="33">
        <f>VLOOKUP(A22,[1]Ano!$A$4:$J$560,6,FALSE)/1000000</f>
        <v>6347.2959449999998</v>
      </c>
      <c r="Q22" s="34">
        <f t="shared" si="4"/>
        <v>-19.497983781877394</v>
      </c>
      <c r="R22" s="32">
        <f t="shared" si="5"/>
        <v>334.56792662022076</v>
      </c>
      <c r="S22" s="33">
        <f t="shared" si="5"/>
        <v>295.30045616929243</v>
      </c>
      <c r="T22" s="34">
        <f t="shared" si="6"/>
        <v>-11.736770720255606</v>
      </c>
      <c r="U22" s="32">
        <f>VLOOKUP(A22,'[1]12 meses'!$A$4:$J$600,3,FALSE)/1000000</f>
        <v>9808.0734549999997</v>
      </c>
      <c r="V22" s="33">
        <f>VLOOKUP(A22,'[1]12 meses'!$A$4:$J$600,5,FALSE)/1000000</f>
        <v>5761.4602450000002</v>
      </c>
      <c r="W22" s="34">
        <f t="shared" si="7"/>
        <v>-41.257982299644183</v>
      </c>
      <c r="X22" s="32">
        <f>VLOOKUP(A22,'[1]12 meses'!$A$4:$J$600,4,FALSE)/1000000</f>
        <v>26891.388091000001</v>
      </c>
      <c r="Y22" s="33">
        <f>VLOOKUP(A22,'[1]12 meses'!$A$4:$J$600,6,FALSE)/1000000</f>
        <v>19722.841799999998</v>
      </c>
      <c r="Z22" s="34">
        <f t="shared" si="8"/>
        <v>-26.657405213675712</v>
      </c>
      <c r="AA22" s="32">
        <f t="shared" si="9"/>
        <v>364.72916242960929</v>
      </c>
      <c r="AB22" s="33">
        <f t="shared" si="9"/>
        <v>292.12120157045524</v>
      </c>
      <c r="AC22" s="34">
        <f t="shared" si="10"/>
        <v>-19.907363692961344</v>
      </c>
      <c r="AD22" s="29"/>
    </row>
    <row r="23" spans="1:30" x14ac:dyDescent="0.2">
      <c r="A23" s="30" t="s">
        <v>39</v>
      </c>
      <c r="B23" s="24" t="s">
        <v>40</v>
      </c>
      <c r="C23" s="25">
        <f>VLOOKUP(A23,[1]Mês!$A$4:$J$560,3,FALSE)/1000000</f>
        <v>51.321475999999997</v>
      </c>
      <c r="D23" s="26">
        <f>VLOOKUP(A23,[1]Mês!$A$4:$J$560,5,FALSE)/1000000</f>
        <v>77.608289999999997</v>
      </c>
      <c r="E23" s="27">
        <f t="shared" si="0"/>
        <v>51.219910354877562</v>
      </c>
      <c r="F23" s="25">
        <f>VLOOKUP(A23,[1]Mês!$A$4:$J$560,4,FALSE)/1000000</f>
        <v>72.587523000000004</v>
      </c>
      <c r="G23" s="26">
        <f>VLOOKUP(A23,[1]Mês!$A$4:$J$560,6,FALSE)/1000000</f>
        <v>132.49223000000001</v>
      </c>
      <c r="H23" s="27">
        <f t="shared" si="1"/>
        <v>82.52755366786657</v>
      </c>
      <c r="I23" s="25">
        <f t="shared" si="2"/>
        <v>707.02889255499178</v>
      </c>
      <c r="J23" s="26">
        <f t="shared" si="2"/>
        <v>585.75729308805501</v>
      </c>
      <c r="K23" s="28">
        <f t="shared" si="3"/>
        <v>-17.152283413581216</v>
      </c>
      <c r="L23" s="25">
        <f>VLOOKUP(A23,[1]Ano!$A$4:$J$560,3,FALSE)/1000000</f>
        <v>255.15115399999999</v>
      </c>
      <c r="M23" s="26">
        <f>VLOOKUP(A23,[1]Ano!$A$4:$J$560,5,FALSE)/1000000</f>
        <v>265.12993</v>
      </c>
      <c r="N23" s="27">
        <f t="shared" si="11"/>
        <v>3.9109272458944133</v>
      </c>
      <c r="O23" s="25">
        <f>VLOOKUP(A23,[1]Ano!$A$4:$J$560,4,FALSE)/1000000</f>
        <v>330.615703</v>
      </c>
      <c r="P23" s="26">
        <f>VLOOKUP(A23,[1]Ano!$A$4:$J$560,6,FALSE)/1000000</f>
        <v>411.98918400000002</v>
      </c>
      <c r="Q23" s="27">
        <f t="shared" si="4"/>
        <v>24.61270903396866</v>
      </c>
      <c r="R23" s="25">
        <f t="shared" si="5"/>
        <v>771.745418274945</v>
      </c>
      <c r="S23" s="26">
        <f t="shared" si="5"/>
        <v>643.53614195852288</v>
      </c>
      <c r="T23" s="27">
        <f t="shared" si="6"/>
        <v>-16.61289763183872</v>
      </c>
      <c r="U23" s="25">
        <f>VLOOKUP(A23,'[1]12 meses'!$A$4:$J$600,3,FALSE)/1000000</f>
        <v>790.01852799999995</v>
      </c>
      <c r="V23" s="26">
        <f>VLOOKUP(A23,'[1]12 meses'!$A$4:$J$600,5,FALSE)/1000000</f>
        <v>904.21979499999998</v>
      </c>
      <c r="W23" s="27">
        <f t="shared" si="7"/>
        <v>14.455517554646512</v>
      </c>
      <c r="X23" s="25">
        <f>VLOOKUP(A23,'[1]12 meses'!$A$4:$J$600,4,FALSE)/1000000</f>
        <v>1122.8995480000001</v>
      </c>
      <c r="Y23" s="26">
        <f>VLOOKUP(A23,'[1]12 meses'!$A$4:$J$600,6,FALSE)/1000000</f>
        <v>1422.896256</v>
      </c>
      <c r="Z23" s="27">
        <f t="shared" si="8"/>
        <v>26.716255121335198</v>
      </c>
      <c r="AA23" s="25">
        <f t="shared" si="9"/>
        <v>703.5522718012528</v>
      </c>
      <c r="AB23" s="26">
        <f t="shared" si="9"/>
        <v>635.47837109496197</v>
      </c>
      <c r="AC23" s="27">
        <f t="shared" si="10"/>
        <v>-9.6757417230714395</v>
      </c>
      <c r="AD23" s="29"/>
    </row>
    <row r="24" spans="1:30" s="22" customFormat="1" x14ac:dyDescent="0.2">
      <c r="A24" s="48" t="s">
        <v>41</v>
      </c>
      <c r="B24" s="49" t="s">
        <v>42</v>
      </c>
      <c r="C24" s="17">
        <f>VLOOKUP(A24,[1]Mês!$A$4:$J$560,3,FALSE)/1000000</f>
        <v>1110.7236399999999</v>
      </c>
      <c r="D24" s="18">
        <f>VLOOKUP(A24,[1]Mês!$A$4:$J$560,5,FALSE)/1000000</f>
        <v>1372.607747</v>
      </c>
      <c r="E24" s="19">
        <f>(D24/C24-1)*100</f>
        <v>23.577791771857861</v>
      </c>
      <c r="F24" s="17">
        <f>VLOOKUP(A24,[1]Mês!$A$4:$J$560,4,FALSE)/1000000</f>
        <v>1929.328679</v>
      </c>
      <c r="G24" s="18">
        <f>VLOOKUP(A24,[1]Mês!$A$4:$J$560,6,FALSE)/1000000</f>
        <v>2427.0772200000001</v>
      </c>
      <c r="H24" s="19">
        <f>(G24/F24-1)*100</f>
        <v>25.799053651034232</v>
      </c>
      <c r="I24" s="17">
        <f t="shared" ref="I24:J39" si="12">C24/F24*1000</f>
        <v>575.70472677351415</v>
      </c>
      <c r="J24" s="18">
        <f t="shared" si="12"/>
        <v>565.53938032511383</v>
      </c>
      <c r="K24" s="20">
        <f>(J24/I24-1)*100</f>
        <v>-1.7657222488637769</v>
      </c>
      <c r="L24" s="17">
        <f>VLOOKUP(A24,[1]Ano!$A$4:$J$560,3,FALSE)/1000000</f>
        <v>5752.9997480000002</v>
      </c>
      <c r="M24" s="18">
        <f>VLOOKUP(A24,[1]Ano!$A$4:$J$560,5,FALSE)/1000000</f>
        <v>6150.0978779999996</v>
      </c>
      <c r="N24" s="19">
        <f>(M24/L24-1)*100</f>
        <v>6.9024534572254881</v>
      </c>
      <c r="O24" s="17">
        <f>VLOOKUP(A24,[1]Ano!$A$4:$J$560,4,FALSE)/1000000</f>
        <v>10259.625319999999</v>
      </c>
      <c r="P24" s="18">
        <f>VLOOKUP(A24,[1]Ano!$A$4:$J$560,6,FALSE)/1000000</f>
        <v>10996.822507999999</v>
      </c>
      <c r="Q24" s="19">
        <f>(P24/O24-1)*100</f>
        <v>7.1854201786776484</v>
      </c>
      <c r="R24" s="17">
        <f t="shared" ref="R24:S39" si="13">L24/O24*1000</f>
        <v>560.74170045812161</v>
      </c>
      <c r="S24" s="18">
        <f t="shared" si="13"/>
        <v>559.26135695342077</v>
      </c>
      <c r="T24" s="19">
        <f>(S24/R24-1)*100</f>
        <v>-0.26399739906830533</v>
      </c>
      <c r="U24" s="17">
        <f>VLOOKUP(A24,'[1]12 meses'!$A$4:$J$600,3,FALSE)/1000000</f>
        <v>12872.240701000001</v>
      </c>
      <c r="V24" s="18">
        <f>VLOOKUP(A24,'[1]12 meses'!$A$4:$J$600,5,FALSE)/1000000</f>
        <v>14355.531571</v>
      </c>
      <c r="W24" s="19">
        <f t="shared" si="7"/>
        <v>11.523175369807737</v>
      </c>
      <c r="X24" s="17">
        <f>VLOOKUP(A24,'[1]12 meses'!$A$4:$J$600,4,FALSE)/1000000</f>
        <v>23771.047998999999</v>
      </c>
      <c r="Y24" s="18">
        <f>VLOOKUP(A24,'[1]12 meses'!$A$4:$J$600,6,FALSE)/1000000</f>
        <v>25265.580482000001</v>
      </c>
      <c r="Z24" s="19">
        <f t="shared" si="8"/>
        <v>6.2871964377122724</v>
      </c>
      <c r="AA24" s="17">
        <f t="shared" si="9"/>
        <v>541.50917963488655</v>
      </c>
      <c r="AB24" s="18">
        <f t="shared" si="9"/>
        <v>568.18530574539284</v>
      </c>
      <c r="AC24" s="19">
        <f t="shared" si="10"/>
        <v>4.9262555675404718</v>
      </c>
      <c r="AD24" s="21"/>
    </row>
    <row r="25" spans="1:30" x14ac:dyDescent="0.2">
      <c r="A25" s="30" t="s">
        <v>43</v>
      </c>
      <c r="B25" s="24" t="s">
        <v>44</v>
      </c>
      <c r="C25" s="25">
        <f>VLOOKUP(A25,[1]Mês!$A$4:$J$560,3,FALSE)/1000000</f>
        <v>137.91838999999999</v>
      </c>
      <c r="D25" s="26">
        <f>VLOOKUP(A25,[1]Mês!$A$4:$J$560,5,FALSE)/1000000</f>
        <v>193.07442599999999</v>
      </c>
      <c r="E25" s="27">
        <f>(D25/C25-1)*100</f>
        <v>39.991792247574807</v>
      </c>
      <c r="F25" s="25">
        <f>VLOOKUP(A25,[1]Mês!$A$4:$J$560,4,FALSE)/1000000</f>
        <v>141.945311</v>
      </c>
      <c r="G25" s="26">
        <f>VLOOKUP(A25,[1]Mês!$A$4:$J$560,6,FALSE)/1000000</f>
        <v>205.62010799999999</v>
      </c>
      <c r="H25" s="27">
        <f>(G25/F25-1)*100</f>
        <v>44.858682933175565</v>
      </c>
      <c r="I25" s="25">
        <f t="shared" si="12"/>
        <v>971.6304753455363</v>
      </c>
      <c r="J25" s="26">
        <f t="shared" si="12"/>
        <v>938.98611316749236</v>
      </c>
      <c r="K25" s="28">
        <f>(J25/I25-1)*100</f>
        <v>-3.3597507495259249</v>
      </c>
      <c r="L25" s="25">
        <f>VLOOKUP(A25,[1]Ano!$A$4:$J$560,3,FALSE)/1000000</f>
        <v>803.28572799999995</v>
      </c>
      <c r="M25" s="26">
        <f>VLOOKUP(A25,[1]Ano!$A$4:$J$560,5,FALSE)/1000000</f>
        <v>851.63272500000005</v>
      </c>
      <c r="N25" s="27">
        <f>(M25/L25-1)*100</f>
        <v>6.0186550457423493</v>
      </c>
      <c r="O25" s="25">
        <f>VLOOKUP(A25,[1]Ano!$A$4:$J$560,4,FALSE)/1000000</f>
        <v>844.80217600000003</v>
      </c>
      <c r="P25" s="26">
        <f>VLOOKUP(A25,[1]Ano!$A$4:$J$560,6,FALSE)/1000000</f>
        <v>896.98402699999997</v>
      </c>
      <c r="Q25" s="27">
        <f>(P25/O25-1)*100</f>
        <v>6.1768130436254953</v>
      </c>
      <c r="R25" s="25">
        <f t="shared" si="13"/>
        <v>950.85660385420215</v>
      </c>
      <c r="S25" s="26">
        <f t="shared" si="13"/>
        <v>949.44023456952834</v>
      </c>
      <c r="T25" s="27">
        <f>(S25/R25-1)*100</f>
        <v>-0.14895719069865088</v>
      </c>
      <c r="U25" s="25">
        <f>VLOOKUP(A25,'[1]12 meses'!$A$4:$J$600,3,FALSE)/1000000</f>
        <v>1950.5399500000001</v>
      </c>
      <c r="V25" s="26">
        <f>VLOOKUP(A25,'[1]12 meses'!$A$4:$J$600,5,FALSE)/1000000</f>
        <v>2051.006934</v>
      </c>
      <c r="W25" s="27">
        <f t="shared" si="7"/>
        <v>5.1507268025963837</v>
      </c>
      <c r="X25" s="25">
        <f>VLOOKUP(A25,'[1]12 meses'!$A$4:$J$600,4,FALSE)/1000000</f>
        <v>2090.9339949999999</v>
      </c>
      <c r="Y25" s="26">
        <f>VLOOKUP(A25,'[1]12 meses'!$A$4:$J$600,6,FALSE)/1000000</f>
        <v>2111.8861499999998</v>
      </c>
      <c r="Z25" s="27">
        <f t="shared" si="8"/>
        <v>1.002047651915472</v>
      </c>
      <c r="AA25" s="25">
        <f t="shared" si="9"/>
        <v>932.85582168747533</v>
      </c>
      <c r="AB25" s="26">
        <f t="shared" si="9"/>
        <v>971.17305968411222</v>
      </c>
      <c r="AC25" s="27">
        <f t="shared" si="10"/>
        <v>4.1075198445268413</v>
      </c>
      <c r="AD25" s="29"/>
    </row>
    <row r="26" spans="1:30" x14ac:dyDescent="0.2">
      <c r="A26" s="23" t="s">
        <v>45</v>
      </c>
      <c r="B26" s="31" t="s">
        <v>46</v>
      </c>
      <c r="C26" s="32">
        <f>VLOOKUP(A26,[1]Mês!$A$4:$J$560,3,FALSE)/1000000</f>
        <v>727.810652</v>
      </c>
      <c r="D26" s="33">
        <f>VLOOKUP(A26,[1]Mês!$A$4:$J$560,5,FALSE)/1000000</f>
        <v>859.177593</v>
      </c>
      <c r="E26" s="34">
        <f>(D26/C26-1)*100</f>
        <v>18.049604061029868</v>
      </c>
      <c r="F26" s="32">
        <f>VLOOKUP(A26,[1]Mês!$A$4:$J$560,4,FALSE)/1000000</f>
        <v>1279.925407</v>
      </c>
      <c r="G26" s="33">
        <f>VLOOKUP(A26,[1]Mês!$A$4:$J$560,6,FALSE)/1000000</f>
        <v>1576.723984</v>
      </c>
      <c r="H26" s="34">
        <f>(G26/F26-1)*100</f>
        <v>23.188740170074617</v>
      </c>
      <c r="I26" s="32">
        <f t="shared" si="12"/>
        <v>568.63520953608202</v>
      </c>
      <c r="J26" s="33">
        <f t="shared" si="12"/>
        <v>544.91312475652683</v>
      </c>
      <c r="K26" s="35">
        <f>(J26/I26-1)*100</f>
        <v>-4.1717579885545142</v>
      </c>
      <c r="L26" s="32">
        <f>VLOOKUP(A26,[1]Ano!$A$4:$J$560,3,FALSE)/1000000</f>
        <v>3506.0678800000001</v>
      </c>
      <c r="M26" s="33">
        <f>VLOOKUP(A26,[1]Ano!$A$4:$J$560,5,FALSE)/1000000</f>
        <v>3813.7279760000001</v>
      </c>
      <c r="N26" s="34">
        <f>(M26/L26-1)*100</f>
        <v>8.7750752846234228</v>
      </c>
      <c r="O26" s="32">
        <f>VLOOKUP(A26,[1]Ano!$A$4:$J$560,4,FALSE)/1000000</f>
        <v>6539.8217400000003</v>
      </c>
      <c r="P26" s="33">
        <f>VLOOKUP(A26,[1]Ano!$A$4:$J$560,6,FALSE)/1000000</f>
        <v>6879.1371339999996</v>
      </c>
      <c r="Q26" s="34">
        <f>(P26/O26-1)*100</f>
        <v>5.188450197726624</v>
      </c>
      <c r="R26" s="32">
        <f t="shared" si="13"/>
        <v>536.1106188194052</v>
      </c>
      <c r="S26" s="33">
        <f t="shared" si="13"/>
        <v>554.39045649355137</v>
      </c>
      <c r="T26" s="34">
        <f>(S26/R26-1)*100</f>
        <v>3.4097137852634019</v>
      </c>
      <c r="U26" s="32">
        <f>VLOOKUP(A26,'[1]12 meses'!$A$4:$J$600,3,FALSE)/1000000</f>
        <v>7463.2202630000002</v>
      </c>
      <c r="V26" s="33">
        <f>VLOOKUP(A26,'[1]12 meses'!$A$4:$J$600,5,FALSE)/1000000</f>
        <v>8584.1229600000006</v>
      </c>
      <c r="W26" s="34">
        <f t="shared" si="7"/>
        <v>15.019022050803432</v>
      </c>
      <c r="X26" s="32">
        <f>VLOOKUP(A26,'[1]12 meses'!$A$4:$J$600,4,FALSE)/1000000</f>
        <v>14647.394910000001</v>
      </c>
      <c r="Y26" s="33">
        <f>VLOOKUP(A26,'[1]12 meses'!$A$4:$J$600,6,FALSE)/1000000</f>
        <v>15531.149769</v>
      </c>
      <c r="Z26" s="34">
        <f t="shared" si="8"/>
        <v>6.0335292687209829</v>
      </c>
      <c r="AA26" s="32">
        <f t="shared" si="9"/>
        <v>509.52543499081503</v>
      </c>
      <c r="AB26" s="33">
        <f t="shared" si="9"/>
        <v>552.70363673485485</v>
      </c>
      <c r="AC26" s="34">
        <f t="shared" si="10"/>
        <v>8.4741994763849462</v>
      </c>
      <c r="AD26" s="29"/>
    </row>
    <row r="27" spans="1:30" x14ac:dyDescent="0.2">
      <c r="A27" s="37" t="s">
        <v>47</v>
      </c>
      <c r="B27" s="24" t="s">
        <v>48</v>
      </c>
      <c r="C27" s="25">
        <f>VLOOKUP(A27,[1]Mês!$A$4:$J$560,3,FALSE)/1000000</f>
        <v>244.89681100000001</v>
      </c>
      <c r="D27" s="26">
        <f>VLOOKUP(A27,[1]Mês!$A$4:$J$560,5,FALSE)/1000000</f>
        <v>320.26977299999999</v>
      </c>
      <c r="E27" s="27">
        <f t="shared" ref="E27:E45" si="14">(D27/C27-1)*100</f>
        <v>30.777437114115781</v>
      </c>
      <c r="F27" s="25">
        <f>VLOOKUP(A27,[1]Mês!$A$4:$J$560,4,FALSE)/1000000</f>
        <v>507.41882900000002</v>
      </c>
      <c r="G27" s="26">
        <f>VLOOKUP(A27,[1]Mês!$A$4:$J$560,6,FALSE)/1000000</f>
        <v>644.71335499999998</v>
      </c>
      <c r="H27" s="27">
        <f t="shared" ref="H27:H44" si="15">(G27/F27-1)*100</f>
        <v>27.057436215083762</v>
      </c>
      <c r="I27" s="25">
        <f t="shared" si="12"/>
        <v>482.63248622963499</v>
      </c>
      <c r="J27" s="26">
        <f t="shared" si="12"/>
        <v>496.76305061184905</v>
      </c>
      <c r="K27" s="28">
        <f t="shared" ref="K27:K44" si="16">(J27/I27-1)*100</f>
        <v>2.9278104531676341</v>
      </c>
      <c r="L27" s="25">
        <f>VLOOKUP(A27,[1]Ano!$A$4:$J$560,3,FALSE)/1000000</f>
        <v>1442.9096919999999</v>
      </c>
      <c r="M27" s="26">
        <f>VLOOKUP(A27,[1]Ano!$A$4:$J$560,5,FALSE)/1000000</f>
        <v>1483.4476420000001</v>
      </c>
      <c r="N27" s="27">
        <f t="shared" ref="N27:N45" si="17">(M27/L27-1)*100</f>
        <v>2.8094585700516594</v>
      </c>
      <c r="O27" s="25">
        <f>VLOOKUP(A27,[1]Ano!$A$4:$J$560,4,FALSE)/1000000</f>
        <v>2874.724451</v>
      </c>
      <c r="P27" s="26">
        <f>VLOOKUP(A27,[1]Ano!$A$4:$J$560,6,FALSE)/1000000</f>
        <v>3220.0537589999999</v>
      </c>
      <c r="Q27" s="27">
        <f t="shared" ref="Q27:Q44" si="18">(P27/O27-1)*100</f>
        <v>12.012605517021768</v>
      </c>
      <c r="R27" s="25">
        <f t="shared" si="13"/>
        <v>501.92973851739777</v>
      </c>
      <c r="S27" s="26">
        <f t="shared" si="13"/>
        <v>460.69033408333235</v>
      </c>
      <c r="T27" s="27">
        <f t="shared" ref="T27:T44" si="19">(S27/R27-1)*100</f>
        <v>-8.2161707644337945</v>
      </c>
      <c r="U27" s="25">
        <f>VLOOKUP(A27,'[1]12 meses'!$A$4:$J$600,3,FALSE)/1000000</f>
        <v>3454.3618029999998</v>
      </c>
      <c r="V27" s="26">
        <f>VLOOKUP(A27,'[1]12 meses'!$A$4:$J$600,5,FALSE)/1000000</f>
        <v>3718.2279739999999</v>
      </c>
      <c r="W27" s="27">
        <f>(V27/U27-1)*100</f>
        <v>7.6386373532396412</v>
      </c>
      <c r="X27" s="25">
        <f>VLOOKUP(A27,'[1]12 meses'!$A$4:$J$600,4,FALSE)/1000000</f>
        <v>7030.9102279999997</v>
      </c>
      <c r="Y27" s="26">
        <f>VLOOKUP(A27,'[1]12 meses'!$A$4:$J$600,6,FALSE)/1000000</f>
        <v>7621.5725380000003</v>
      </c>
      <c r="Z27" s="27">
        <f>(Y27/X27-1)*100</f>
        <v>8.4009365906527744</v>
      </c>
      <c r="AA27" s="25">
        <f>U27/X27*1000</f>
        <v>491.3107536550956</v>
      </c>
      <c r="AB27" s="26">
        <f>V27/Y27*1000</f>
        <v>487.85574833296954</v>
      </c>
      <c r="AC27" s="27">
        <f>(AB27/AA27-1)*100</f>
        <v>-0.70322200286124792</v>
      </c>
      <c r="AD27" s="29"/>
    </row>
    <row r="28" spans="1:30" s="22" customFormat="1" x14ac:dyDescent="0.2">
      <c r="A28" s="48" t="s">
        <v>49</v>
      </c>
      <c r="B28" s="49" t="s">
        <v>50</v>
      </c>
      <c r="C28" s="17">
        <f>VLOOKUP(A28,[1]Mês!$A$4:$J$560,3,FALSE)/1000000</f>
        <v>255.24402799999999</v>
      </c>
      <c r="D28" s="18">
        <f>VLOOKUP(A28,[1]Mês!$A$4:$J$560,5,FALSE)/1000000</f>
        <v>438.31032399999998</v>
      </c>
      <c r="E28" s="19">
        <f t="shared" si="14"/>
        <v>71.722068263238654</v>
      </c>
      <c r="F28" s="17">
        <f>VLOOKUP(A28,[1]Mês!$A$4:$J$560,4,FALSE)/1000000</f>
        <v>90.982078999999999</v>
      </c>
      <c r="G28" s="18">
        <f>VLOOKUP(A28,[1]Mês!$A$4:$J$560,6,FALSE)/1000000</f>
        <v>204.732742</v>
      </c>
      <c r="H28" s="19">
        <f t="shared" si="15"/>
        <v>125.02535032201232</v>
      </c>
      <c r="I28" s="17">
        <f t="shared" si="12"/>
        <v>2805.4319136848917</v>
      </c>
      <c r="J28" s="18">
        <f t="shared" si="12"/>
        <v>2140.8902148147854</v>
      </c>
      <c r="K28" s="20">
        <f t="shared" si="16"/>
        <v>-23.687678735971929</v>
      </c>
      <c r="L28" s="17">
        <f>VLOOKUP(A28,[1]Ano!$A$4:$J$560,3,FALSE)/1000000</f>
        <v>1883.3867560000001</v>
      </c>
      <c r="M28" s="18">
        <f>VLOOKUP(A28,[1]Ano!$A$4:$J$560,5,FALSE)/1000000</f>
        <v>2195.4753179999998</v>
      </c>
      <c r="N28" s="19">
        <f t="shared" si="17"/>
        <v>16.570604046447901</v>
      </c>
      <c r="O28" s="17">
        <f>VLOOKUP(A28,[1]Ano!$A$4:$J$560,4,FALSE)/1000000</f>
        <v>666.21219299999996</v>
      </c>
      <c r="P28" s="18">
        <f>VLOOKUP(A28,[1]Ano!$A$4:$J$560,6,FALSE)/1000000</f>
        <v>963.06211199999996</v>
      </c>
      <c r="Q28" s="19">
        <f t="shared" si="18"/>
        <v>44.557863413346446</v>
      </c>
      <c r="R28" s="17">
        <f t="shared" si="13"/>
        <v>2827.0073345835631</v>
      </c>
      <c r="S28" s="18">
        <f t="shared" si="13"/>
        <v>2279.681954719033</v>
      </c>
      <c r="T28" s="19">
        <f t="shared" si="19"/>
        <v>-19.360592849157033</v>
      </c>
      <c r="U28" s="17">
        <f>VLOOKUP(A28,'[1]12 meses'!$A$4:$J$600,3,FALSE)/1000000</f>
        <v>4897.4598560000004</v>
      </c>
      <c r="V28" s="18">
        <f>VLOOKUP(A28,'[1]12 meses'!$A$4:$J$600,5,FALSE)/1000000</f>
        <v>5274.1613299999999</v>
      </c>
      <c r="W28" s="19">
        <f t="shared" si="7"/>
        <v>7.6917725734595432</v>
      </c>
      <c r="X28" s="17">
        <f>VLOOKUP(A28,'[1]12 meses'!$A$4:$J$600,4,FALSE)/1000000</f>
        <v>1679.9516189999999</v>
      </c>
      <c r="Y28" s="18">
        <f>VLOOKUP(A28,'[1]12 meses'!$A$4:$J$600,6,FALSE)/1000000</f>
        <v>2214.7042470000001</v>
      </c>
      <c r="Z28" s="19">
        <f t="shared" si="8"/>
        <v>31.831430259778216</v>
      </c>
      <c r="AA28" s="17">
        <f t="shared" si="9"/>
        <v>2915.2386298572328</v>
      </c>
      <c r="AB28" s="18">
        <f t="shared" si="9"/>
        <v>2381.4291850229156</v>
      </c>
      <c r="AC28" s="19">
        <f t="shared" si="10"/>
        <v>-18.311003406964986</v>
      </c>
      <c r="AD28" s="21"/>
    </row>
    <row r="29" spans="1:30" x14ac:dyDescent="0.2">
      <c r="A29" s="37" t="s">
        <v>51</v>
      </c>
      <c r="B29" s="24" t="s">
        <v>52</v>
      </c>
      <c r="C29" s="25">
        <f>VLOOKUP(A29,[1]Mês!$A$4:$J$560,3,FALSE)/1000000</f>
        <v>214.488664</v>
      </c>
      <c r="D29" s="26">
        <f>VLOOKUP(A29,[1]Mês!$A$4:$J$560,5,FALSE)/1000000</f>
        <v>386.84167400000001</v>
      </c>
      <c r="E29" s="27">
        <f t="shared" si="14"/>
        <v>80.355300268922363</v>
      </c>
      <c r="F29" s="25">
        <f>VLOOKUP(A29,[1]Mês!$A$4:$J$560,4,FALSE)/1000000</f>
        <v>84.882498999999996</v>
      </c>
      <c r="G29" s="26">
        <f>VLOOKUP(A29,[1]Mês!$A$4:$J$560,6,FALSE)/1000000</f>
        <v>195.908029</v>
      </c>
      <c r="H29" s="27">
        <f t="shared" si="15"/>
        <v>130.79908262361596</v>
      </c>
      <c r="I29" s="25">
        <f t="shared" si="12"/>
        <v>2526.8891294069936</v>
      </c>
      <c r="J29" s="26">
        <f t="shared" si="12"/>
        <v>1974.6085751288938</v>
      </c>
      <c r="K29" s="28">
        <f t="shared" si="16"/>
        <v>-21.85614508570497</v>
      </c>
      <c r="L29" s="25">
        <f>VLOOKUP(A29,[1]Ano!$A$4:$J$560,3,FALSE)/1000000</f>
        <v>1643.1220989999999</v>
      </c>
      <c r="M29" s="26">
        <f>VLOOKUP(A29,[1]Ano!$A$4:$J$560,5,FALSE)/1000000</f>
        <v>1957.8074340000001</v>
      </c>
      <c r="N29" s="27">
        <f t="shared" si="17"/>
        <v>19.151670785239695</v>
      </c>
      <c r="O29" s="25">
        <f>VLOOKUP(A29,[1]Ano!$A$4:$J$560,4,FALSE)/1000000</f>
        <v>631.31585500000006</v>
      </c>
      <c r="P29" s="26">
        <f>VLOOKUP(A29,[1]Ano!$A$4:$J$560,6,FALSE)/1000000</f>
        <v>923.48691399999996</v>
      </c>
      <c r="Q29" s="27">
        <f t="shared" si="18"/>
        <v>46.279696080181587</v>
      </c>
      <c r="R29" s="25">
        <f t="shared" si="13"/>
        <v>2602.6941759604624</v>
      </c>
      <c r="S29" s="26">
        <f t="shared" si="13"/>
        <v>2120.0164337141869</v>
      </c>
      <c r="T29" s="27">
        <f t="shared" si="19"/>
        <v>-18.545311497005013</v>
      </c>
      <c r="U29" s="25">
        <f>VLOOKUP(A29,'[1]12 meses'!$A$4:$J$600,3,FALSE)/1000000</f>
        <v>4253.4199049999997</v>
      </c>
      <c r="V29" s="26">
        <f>VLOOKUP(A29,'[1]12 meses'!$A$4:$J$600,5,FALSE)/1000000</f>
        <v>4674.696868</v>
      </c>
      <c r="W29" s="27">
        <f t="shared" si="7"/>
        <v>9.9044291983676267</v>
      </c>
      <c r="X29" s="25">
        <f>VLOOKUP(A29,'[1]12 meses'!$A$4:$J$600,4,FALSE)/1000000</f>
        <v>1589.9840119999999</v>
      </c>
      <c r="Y29" s="26">
        <f>VLOOKUP(A29,'[1]12 meses'!$A$4:$J$600,6,FALSE)/1000000</f>
        <v>2119.1811459999999</v>
      </c>
      <c r="Z29" s="27">
        <f t="shared" si="8"/>
        <v>33.283173290172677</v>
      </c>
      <c r="AA29" s="25">
        <f t="shared" si="9"/>
        <v>2675.1337578858625</v>
      </c>
      <c r="AB29" s="26">
        <f t="shared" si="9"/>
        <v>2205.8977246110321</v>
      </c>
      <c r="AC29" s="27">
        <f t="shared" si="10"/>
        <v>-17.540656869646178</v>
      </c>
      <c r="AD29" s="29"/>
    </row>
    <row r="30" spans="1:30" x14ac:dyDescent="0.2">
      <c r="A30" s="23" t="s">
        <v>53</v>
      </c>
      <c r="B30" s="31" t="s">
        <v>54</v>
      </c>
      <c r="C30" s="32">
        <f>VLOOKUP(A30,[1]Mês!$A$4:$J$560,3,FALSE)/1000000</f>
        <v>35.221932000000002</v>
      </c>
      <c r="D30" s="33">
        <f>VLOOKUP(A30,[1]Mês!$A$4:$J$560,5,FALSE)/1000000</f>
        <v>45.624226</v>
      </c>
      <c r="E30" s="34">
        <f t="shared" si="14"/>
        <v>29.533570163044985</v>
      </c>
      <c r="F30" s="32">
        <f>VLOOKUP(A30,[1]Mês!$A$4:$J$560,4,FALSE)/1000000</f>
        <v>5.0858439999999998</v>
      </c>
      <c r="G30" s="33">
        <f>VLOOKUP(A30,[1]Mês!$A$4:$J$560,6,FALSE)/1000000</f>
        <v>7.6185200000000002</v>
      </c>
      <c r="H30" s="34">
        <f t="shared" si="15"/>
        <v>49.798538846256399</v>
      </c>
      <c r="I30" s="32">
        <f t="shared" si="12"/>
        <v>6925.484147763872</v>
      </c>
      <c r="J30" s="33">
        <f t="shared" si="12"/>
        <v>5988.5943726603073</v>
      </c>
      <c r="K30" s="35">
        <f t="shared" si="16"/>
        <v>-13.52814843141431</v>
      </c>
      <c r="L30" s="32">
        <f>VLOOKUP(A30,[1]Ano!$A$4:$J$560,3,FALSE)/1000000</f>
        <v>208.140964</v>
      </c>
      <c r="M30" s="33">
        <f>VLOOKUP(A30,[1]Ano!$A$4:$J$560,5,FALSE)/1000000</f>
        <v>216.62665899999999</v>
      </c>
      <c r="N30" s="34">
        <f t="shared" si="17"/>
        <v>4.0768980968109547</v>
      </c>
      <c r="O30" s="32">
        <f>VLOOKUP(A30,[1]Ano!$A$4:$J$560,4,FALSE)/1000000</f>
        <v>29.009979000000001</v>
      </c>
      <c r="P30" s="33">
        <f>VLOOKUP(A30,[1]Ano!$A$4:$J$560,6,FALSE)/1000000</f>
        <v>35.285356999999998</v>
      </c>
      <c r="Q30" s="34">
        <f t="shared" si="18"/>
        <v>21.631790908914471</v>
      </c>
      <c r="R30" s="32">
        <f t="shared" si="13"/>
        <v>7174.8057452919902</v>
      </c>
      <c r="S30" s="33">
        <f t="shared" si="13"/>
        <v>6139.2792199891874</v>
      </c>
      <c r="T30" s="34">
        <f t="shared" si="19"/>
        <v>-14.432816191327568</v>
      </c>
      <c r="U30" s="32">
        <f>VLOOKUP(A30,'[1]12 meses'!$A$4:$J$600,3,FALSE)/1000000</f>
        <v>552.65833399999997</v>
      </c>
      <c r="V30" s="33">
        <f>VLOOKUP(A30,'[1]12 meses'!$A$4:$J$600,5,FALSE)/1000000</f>
        <v>535.11257999999998</v>
      </c>
      <c r="W30" s="34">
        <f t="shared" si="7"/>
        <v>-3.1747922578147514</v>
      </c>
      <c r="X30" s="32">
        <f>VLOOKUP(A30,'[1]12 meses'!$A$4:$J$600,4,FALSE)/1000000</f>
        <v>73.087798000000006</v>
      </c>
      <c r="Y30" s="33">
        <f>VLOOKUP(A30,'[1]12 meses'!$A$4:$J$600,6,FALSE)/1000000</f>
        <v>82.474885</v>
      </c>
      <c r="Z30" s="34">
        <f t="shared" si="8"/>
        <v>12.843576160277802</v>
      </c>
      <c r="AA30" s="32">
        <f t="shared" si="9"/>
        <v>7561.5677188687487</v>
      </c>
      <c r="AB30" s="33">
        <f t="shared" si="9"/>
        <v>6488.1882527026255</v>
      </c>
      <c r="AC30" s="34">
        <f t="shared" si="10"/>
        <v>-14.195197425629969</v>
      </c>
      <c r="AD30" s="29"/>
    </row>
    <row r="31" spans="1:30" s="22" customFormat="1" x14ac:dyDescent="0.2">
      <c r="A31" s="49" t="s">
        <v>55</v>
      </c>
      <c r="B31" s="43" t="s">
        <v>56</v>
      </c>
      <c r="C31" s="44">
        <f>VLOOKUP(A31,[1]Mês!$A$4:$J$560,3,FALSE)/1000000</f>
        <v>94.468421000000006</v>
      </c>
      <c r="D31" s="45">
        <f>VLOOKUP(A31,[1]Mês!$A$4:$J$560,5,FALSE)/1000000</f>
        <v>172.649046</v>
      </c>
      <c r="E31" s="46">
        <f t="shared" si="14"/>
        <v>82.758475448636943</v>
      </c>
      <c r="F31" s="44">
        <f>VLOOKUP(A31,[1]Mês!$A$4:$J$560,4,FALSE)/1000000</f>
        <v>21.698397</v>
      </c>
      <c r="G31" s="45">
        <f>VLOOKUP(A31,[1]Mês!$A$4:$J$560,6,FALSE)/1000000</f>
        <v>44.219653999999998</v>
      </c>
      <c r="H31" s="46">
        <f t="shared" si="15"/>
        <v>103.79226170486233</v>
      </c>
      <c r="I31" s="44">
        <f t="shared" si="12"/>
        <v>4353.7050686278808</v>
      </c>
      <c r="J31" s="45">
        <f t="shared" si="12"/>
        <v>3904.350902429042</v>
      </c>
      <c r="K31" s="47">
        <f t="shared" si="16"/>
        <v>-10.321189862786406</v>
      </c>
      <c r="L31" s="44">
        <f>VLOOKUP(A31,[1]Ano!$A$4:$J$560,3,FALSE)/1000000</f>
        <v>692.41325800000004</v>
      </c>
      <c r="M31" s="45">
        <f>VLOOKUP(A31,[1]Ano!$A$4:$J$560,5,FALSE)/1000000</f>
        <v>858.54950499999995</v>
      </c>
      <c r="N31" s="46">
        <f t="shared" si="17"/>
        <v>23.993799234849412</v>
      </c>
      <c r="O31" s="44">
        <f>VLOOKUP(A31,[1]Ano!$A$4:$J$560,4,FALSE)/1000000</f>
        <v>155.334743</v>
      </c>
      <c r="P31" s="45">
        <f>VLOOKUP(A31,[1]Ano!$A$4:$J$560,6,FALSE)/1000000</f>
        <v>210.84543099999999</v>
      </c>
      <c r="Q31" s="46">
        <f t="shared" si="18"/>
        <v>35.736170111022744</v>
      </c>
      <c r="R31" s="44">
        <f t="shared" si="13"/>
        <v>4457.5556287494555</v>
      </c>
      <c r="S31" s="45">
        <f t="shared" si="13"/>
        <v>4071.9379164540683</v>
      </c>
      <c r="T31" s="46">
        <f t="shared" si="19"/>
        <v>-8.6508782932131378</v>
      </c>
      <c r="U31" s="44">
        <f>VLOOKUP(A31,'[1]12 meses'!$A$4:$J$600,3,FALSE)/1000000</f>
        <v>2339.5542839999998</v>
      </c>
      <c r="V31" s="45">
        <f>VLOOKUP(A31,'[1]12 meses'!$A$4:$J$600,5,FALSE)/1000000</f>
        <v>2154.230728</v>
      </c>
      <c r="W31" s="46">
        <f t="shared" si="7"/>
        <v>-7.9213189139235141</v>
      </c>
      <c r="X31" s="44">
        <f>VLOOKUP(A31,'[1]12 meses'!$A$4:$J$600,4,FALSE)/1000000</f>
        <v>515.19770500000004</v>
      </c>
      <c r="Y31" s="45">
        <f>VLOOKUP(A31,'[1]12 meses'!$A$4:$J$600,6,FALSE)/1000000</f>
        <v>516.51057800000001</v>
      </c>
      <c r="Z31" s="46">
        <f t="shared" si="8"/>
        <v>0.25482896900714813</v>
      </c>
      <c r="AA31" s="44">
        <f t="shared" si="9"/>
        <v>4541.0805624609675</v>
      </c>
      <c r="AB31" s="45">
        <f t="shared" si="9"/>
        <v>4170.738838188905</v>
      </c>
      <c r="AC31" s="46">
        <f t="shared" si="10"/>
        <v>-8.1553656487292407</v>
      </c>
      <c r="AD31" s="21"/>
    </row>
    <row r="32" spans="1:30" s="22" customFormat="1" x14ac:dyDescent="0.2">
      <c r="A32" s="48" t="s">
        <v>57</v>
      </c>
      <c r="B32" s="49" t="s">
        <v>58</v>
      </c>
      <c r="C32" s="17">
        <f>VLOOKUP(A32,[1]Mês!$A$4:$J$560,3,FALSE)/1000000</f>
        <v>124.300102</v>
      </c>
      <c r="D32" s="18">
        <f>VLOOKUP(A32,[1]Mês!$A$4:$J$560,5,FALSE)/1000000</f>
        <v>136.00377900000001</v>
      </c>
      <c r="E32" s="19">
        <f t="shared" si="14"/>
        <v>9.4156616219027924</v>
      </c>
      <c r="F32" s="17">
        <f>VLOOKUP(A32,[1]Mês!$A$4:$J$560,4,FALSE)/1000000</f>
        <v>30.986248</v>
      </c>
      <c r="G32" s="18">
        <f>VLOOKUP(A32,[1]Mês!$A$4:$J$560,6,FALSE)/1000000</f>
        <v>40.222116999999997</v>
      </c>
      <c r="H32" s="19">
        <f t="shared" si="15"/>
        <v>29.806348287149831</v>
      </c>
      <c r="I32" s="17">
        <f t="shared" si="12"/>
        <v>4011.4602452029685</v>
      </c>
      <c r="J32" s="18">
        <f t="shared" si="12"/>
        <v>3381.3182682552488</v>
      </c>
      <c r="K32" s="20">
        <f t="shared" si="16"/>
        <v>-15.708543483666915</v>
      </c>
      <c r="L32" s="17">
        <f>VLOOKUP(A32,[1]Ano!$A$4:$J$560,3,FALSE)/1000000</f>
        <v>820.65486199999998</v>
      </c>
      <c r="M32" s="18">
        <f>VLOOKUP(A32,[1]Ano!$A$4:$J$560,5,FALSE)/1000000</f>
        <v>710.49063200000001</v>
      </c>
      <c r="N32" s="19">
        <f t="shared" si="17"/>
        <v>-13.423941671596406</v>
      </c>
      <c r="O32" s="17">
        <f>VLOOKUP(A32,[1]Ano!$A$4:$J$560,4,FALSE)/1000000</f>
        <v>201.23377099999999</v>
      </c>
      <c r="P32" s="18">
        <f>VLOOKUP(A32,[1]Ano!$A$4:$J$560,6,FALSE)/1000000</f>
        <v>216.13066000000001</v>
      </c>
      <c r="Q32" s="19">
        <f t="shared" si="18"/>
        <v>7.4027778369267994</v>
      </c>
      <c r="R32" s="17">
        <f t="shared" si="13"/>
        <v>4078.1169975689622</v>
      </c>
      <c r="S32" s="18">
        <f t="shared" si="13"/>
        <v>3287.3199572887988</v>
      </c>
      <c r="T32" s="19">
        <f t="shared" si="19"/>
        <v>-19.391229843370638</v>
      </c>
      <c r="U32" s="17">
        <f>VLOOKUP(A32,'[1]12 meses'!$A$4:$J$600,3,FALSE)/1000000</f>
        <v>2124.1293449999998</v>
      </c>
      <c r="V32" s="18">
        <f>VLOOKUP(A32,'[1]12 meses'!$A$4:$J$600,5,FALSE)/1000000</f>
        <v>1734.328831</v>
      </c>
      <c r="W32" s="19">
        <f t="shared" si="7"/>
        <v>-18.351072401384283</v>
      </c>
      <c r="X32" s="17">
        <f>VLOOKUP(A32,'[1]12 meses'!$A$4:$J$600,4,FALSE)/1000000</f>
        <v>466.13921800000003</v>
      </c>
      <c r="Y32" s="18">
        <f>VLOOKUP(A32,'[1]12 meses'!$A$4:$J$600,6,FALSE)/1000000</f>
        <v>477.85099600000001</v>
      </c>
      <c r="Z32" s="19">
        <f t="shared" si="8"/>
        <v>2.5125064675420639</v>
      </c>
      <c r="AA32" s="17">
        <f t="shared" si="9"/>
        <v>4556.8561128877154</v>
      </c>
      <c r="AB32" s="18">
        <f t="shared" si="9"/>
        <v>3629.434374978262</v>
      </c>
      <c r="AC32" s="19">
        <f t="shared" si="10"/>
        <v>-20.352227828447688</v>
      </c>
      <c r="AD32" s="21"/>
    </row>
    <row r="33" spans="1:30" s="22" customFormat="1" x14ac:dyDescent="0.2">
      <c r="A33" s="49" t="s">
        <v>59</v>
      </c>
      <c r="B33" s="43" t="s">
        <v>60</v>
      </c>
      <c r="C33" s="44">
        <f>VLOOKUP(A33,[1]Mês!$A$4:$J$560,3,FALSE)/1000000</f>
        <v>221.544186</v>
      </c>
      <c r="D33" s="45">
        <f>VLOOKUP(A33,[1]Mês!$A$4:$J$560,5,FALSE)/1000000</f>
        <v>163.05591799999999</v>
      </c>
      <c r="E33" s="46">
        <f t="shared" si="14"/>
        <v>-26.400272133523739</v>
      </c>
      <c r="F33" s="44">
        <f>VLOOKUP(A33,[1]Mês!$A$4:$J$560,4,FALSE)/1000000</f>
        <v>219.11189999999999</v>
      </c>
      <c r="G33" s="45">
        <f>VLOOKUP(A33,[1]Mês!$A$4:$J$560,6,FALSE)/1000000</f>
        <v>187.84465800000001</v>
      </c>
      <c r="H33" s="46">
        <f t="shared" si="15"/>
        <v>-14.269988074586538</v>
      </c>
      <c r="I33" s="44">
        <f t="shared" si="12"/>
        <v>1011.1006567876962</v>
      </c>
      <c r="J33" s="45">
        <f t="shared" si="12"/>
        <v>868.03595979822842</v>
      </c>
      <c r="K33" s="47">
        <f t="shared" si="16"/>
        <v>-14.149402043115023</v>
      </c>
      <c r="L33" s="44">
        <f>VLOOKUP(A33,[1]Ano!$A$4:$J$560,3,FALSE)/1000000</f>
        <v>997.70078999999998</v>
      </c>
      <c r="M33" s="45">
        <f>VLOOKUP(A33,[1]Ano!$A$4:$J$560,5,FALSE)/1000000</f>
        <v>753.47783600000002</v>
      </c>
      <c r="N33" s="46">
        <f t="shared" si="17"/>
        <v>-24.478576788537975</v>
      </c>
      <c r="O33" s="44">
        <f>VLOOKUP(A33,[1]Ano!$A$4:$J$560,4,FALSE)/1000000</f>
        <v>1066.8907039999999</v>
      </c>
      <c r="P33" s="45">
        <f>VLOOKUP(A33,[1]Ano!$A$4:$J$560,6,FALSE)/1000000</f>
        <v>877.54612799999995</v>
      </c>
      <c r="Q33" s="46">
        <f t="shared" si="18"/>
        <v>-17.747326440291111</v>
      </c>
      <c r="R33" s="44">
        <f t="shared" si="13"/>
        <v>935.14807679868966</v>
      </c>
      <c r="S33" s="45">
        <f t="shared" si="13"/>
        <v>858.61906509374978</v>
      </c>
      <c r="T33" s="46">
        <f t="shared" si="19"/>
        <v>-8.1836249898436524</v>
      </c>
      <c r="U33" s="44">
        <f>VLOOKUP(A33,'[1]12 meses'!$A$4:$J$600,3,FALSE)/1000000</f>
        <v>2378.2882289999998</v>
      </c>
      <c r="V33" s="45">
        <f>VLOOKUP(A33,'[1]12 meses'!$A$4:$J$600,5,FALSE)/1000000</f>
        <v>2106.3555970000002</v>
      </c>
      <c r="W33" s="46">
        <f t="shared" si="7"/>
        <v>-11.433964507924221</v>
      </c>
      <c r="X33" s="44">
        <f>VLOOKUP(A33,'[1]12 meses'!$A$4:$J$600,4,FALSE)/1000000</f>
        <v>2515.4276989999998</v>
      </c>
      <c r="Y33" s="45">
        <f>VLOOKUP(A33,'[1]12 meses'!$A$4:$J$600,6,FALSE)/1000000</f>
        <v>2393.937269</v>
      </c>
      <c r="Z33" s="46">
        <f t="shared" si="8"/>
        <v>-4.8298120454147053</v>
      </c>
      <c r="AA33" s="44">
        <f t="shared" si="9"/>
        <v>945.48065521639944</v>
      </c>
      <c r="AB33" s="45">
        <f t="shared" si="9"/>
        <v>879.87084050864507</v>
      </c>
      <c r="AC33" s="46">
        <f t="shared" si="10"/>
        <v>-6.9393079959671695</v>
      </c>
      <c r="AD33" s="21"/>
    </row>
    <row r="34" spans="1:30" x14ac:dyDescent="0.2">
      <c r="A34" s="23" t="s">
        <v>61</v>
      </c>
      <c r="B34" s="31" t="s">
        <v>62</v>
      </c>
      <c r="C34" s="32">
        <f>VLOOKUP(A34,[1]Mês!$A$4:$J$560,3,FALSE)/1000000</f>
        <v>209.794431</v>
      </c>
      <c r="D34" s="33">
        <f>VLOOKUP(A34,[1]Mês!$A$4:$J$560,5,FALSE)/1000000</f>
        <v>144.099356</v>
      </c>
      <c r="E34" s="34">
        <f t="shared" si="14"/>
        <v>-31.314022344091676</v>
      </c>
      <c r="F34" s="32">
        <f>VLOOKUP(A34,[1]Mês!$A$4:$J$560,4,FALSE)/1000000</f>
        <v>212.589561</v>
      </c>
      <c r="G34" s="33">
        <f>VLOOKUP(A34,[1]Mês!$A$4:$J$560,6,FALSE)/1000000</f>
        <v>177.68850699999999</v>
      </c>
      <c r="H34" s="34">
        <f t="shared" si="15"/>
        <v>-16.417106200242827</v>
      </c>
      <c r="I34" s="32">
        <f t="shared" si="12"/>
        <v>986.85198846616925</v>
      </c>
      <c r="J34" s="33">
        <f t="shared" si="12"/>
        <v>810.96610260786315</v>
      </c>
      <c r="K34" s="35">
        <f t="shared" si="16"/>
        <v>-17.822924604091806</v>
      </c>
      <c r="L34" s="32">
        <f>VLOOKUP(A34,[1]Ano!$A$4:$J$560,3,FALSE)/1000000</f>
        <v>916.68735100000004</v>
      </c>
      <c r="M34" s="33">
        <f>VLOOKUP(A34,[1]Ano!$A$4:$J$560,5,FALSE)/1000000</f>
        <v>671.75840500000004</v>
      </c>
      <c r="N34" s="34">
        <f t="shared" si="17"/>
        <v>-26.718918476709732</v>
      </c>
      <c r="O34" s="32">
        <f>VLOOKUP(A34,[1]Ano!$A$4:$J$560,4,FALSE)/1000000</f>
        <v>1021.161186</v>
      </c>
      <c r="P34" s="33">
        <f>VLOOKUP(A34,[1]Ano!$A$4:$J$560,6,FALSE)/1000000</f>
        <v>833.72498299999995</v>
      </c>
      <c r="Q34" s="34">
        <f t="shared" si="18"/>
        <v>-18.35520244695239</v>
      </c>
      <c r="R34" s="32">
        <f t="shared" si="13"/>
        <v>897.69114177827748</v>
      </c>
      <c r="S34" s="33">
        <f t="shared" si="13"/>
        <v>805.73140867484358</v>
      </c>
      <c r="T34" s="34">
        <f t="shared" si="19"/>
        <v>-10.244028132133131</v>
      </c>
      <c r="U34" s="32">
        <f>VLOOKUP(A34,'[1]12 meses'!$A$4:$J$600,3,FALSE)/1000000</f>
        <v>2183.0050849999998</v>
      </c>
      <c r="V34" s="33">
        <f>VLOOKUP(A34,'[1]12 meses'!$A$4:$J$600,5,FALSE)/1000000</f>
        <v>1890.740961</v>
      </c>
      <c r="W34" s="34">
        <f t="shared" si="7"/>
        <v>-13.388155896118759</v>
      </c>
      <c r="X34" s="32">
        <f>VLOOKUP(A34,'[1]12 meses'!$A$4:$J$600,4,FALSE)/1000000</f>
        <v>2407.4448630000002</v>
      </c>
      <c r="Y34" s="33">
        <f>VLOOKUP(A34,'[1]12 meses'!$A$4:$J$600,6,FALSE)/1000000</f>
        <v>2272.6623140000002</v>
      </c>
      <c r="Z34" s="34">
        <f t="shared" si="8"/>
        <v>-5.5985726224293657</v>
      </c>
      <c r="AA34" s="32">
        <f t="shared" si="9"/>
        <v>906.77261961450768</v>
      </c>
      <c r="AB34" s="33">
        <f t="shared" si="9"/>
        <v>831.94980149611433</v>
      </c>
      <c r="AC34" s="34">
        <f t="shared" si="10"/>
        <v>-8.2515524288991458</v>
      </c>
      <c r="AD34" s="29"/>
    </row>
    <row r="35" spans="1:30" s="22" customFormat="1" x14ac:dyDescent="0.2">
      <c r="A35" s="49" t="s">
        <v>63</v>
      </c>
      <c r="B35" s="43" t="s">
        <v>64</v>
      </c>
      <c r="C35" s="44">
        <f>VLOOKUP(A35,[1]Mês!$A$4:$J$560,3,FALSE)/1000000</f>
        <v>76.605457999999999</v>
      </c>
      <c r="D35" s="45">
        <f>VLOOKUP(A35,[1]Mês!$A$4:$J$560,5,FALSE)/1000000</f>
        <v>240.45091500000001</v>
      </c>
      <c r="E35" s="46">
        <f t="shared" si="14"/>
        <v>213.88222363999182</v>
      </c>
      <c r="F35" s="44">
        <f>VLOOKUP(A35,[1]Mês!$A$4:$J$560,4,FALSE)/1000000</f>
        <v>238.42304899999999</v>
      </c>
      <c r="G35" s="45">
        <f>VLOOKUP(A35,[1]Mês!$A$4:$J$560,6,FALSE)/1000000</f>
        <v>1166.0472150000001</v>
      </c>
      <c r="H35" s="46">
        <f t="shared" si="15"/>
        <v>389.06648073274158</v>
      </c>
      <c r="I35" s="44">
        <f t="shared" si="12"/>
        <v>321.30055513215086</v>
      </c>
      <c r="J35" s="45">
        <f t="shared" si="12"/>
        <v>206.21027339789151</v>
      </c>
      <c r="K35" s="47">
        <f t="shared" si="16"/>
        <v>-35.820131616928805</v>
      </c>
      <c r="L35" s="44">
        <f>VLOOKUP(A35,[1]Ano!$A$4:$J$560,3,FALSE)/1000000</f>
        <v>1151.4064519999999</v>
      </c>
      <c r="M35" s="45">
        <f>VLOOKUP(A35,[1]Ano!$A$4:$J$560,5,FALSE)/1000000</f>
        <v>1776.449177</v>
      </c>
      <c r="N35" s="46">
        <f t="shared" si="17"/>
        <v>54.28515047091296</v>
      </c>
      <c r="O35" s="44">
        <f>VLOOKUP(A35,[1]Ano!$A$4:$J$560,4,FALSE)/1000000</f>
        <v>5979.5729860000001</v>
      </c>
      <c r="P35" s="45">
        <f>VLOOKUP(A35,[1]Ano!$A$4:$J$560,6,FALSE)/1000000</f>
        <v>9129.2761159999991</v>
      </c>
      <c r="Q35" s="46">
        <f t="shared" si="18"/>
        <v>52.674382223854657</v>
      </c>
      <c r="R35" s="44">
        <f t="shared" si="13"/>
        <v>192.55663484596522</v>
      </c>
      <c r="S35" s="45">
        <f t="shared" si="13"/>
        <v>194.58817483749772</v>
      </c>
      <c r="T35" s="46">
        <f t="shared" si="19"/>
        <v>1.0550350514577866</v>
      </c>
      <c r="U35" s="44">
        <f>VLOOKUP(A35,'[1]12 meses'!$A$4:$J$600,3,FALSE)/1000000</f>
        <v>5620.1806790000001</v>
      </c>
      <c r="V35" s="45">
        <f>VLOOKUP(A35,'[1]12 meses'!$A$4:$J$600,5,FALSE)/1000000</f>
        <v>5307.7244330000003</v>
      </c>
      <c r="W35" s="46">
        <f t="shared" si="7"/>
        <v>-5.559540944430907</v>
      </c>
      <c r="X35" s="44">
        <f>VLOOKUP(A35,'[1]12 meses'!$A$4:$J$600,4,FALSE)/1000000</f>
        <v>33279.134181000001</v>
      </c>
      <c r="Y35" s="45">
        <f>VLOOKUP(A35,'[1]12 meses'!$A$4:$J$600,6,FALSE)/1000000</f>
        <v>28057.473157</v>
      </c>
      <c r="Z35" s="46">
        <f t="shared" si="8"/>
        <v>-15.69049541854125</v>
      </c>
      <c r="AA35" s="44">
        <f t="shared" si="9"/>
        <v>168.88001497973826</v>
      </c>
      <c r="AB35" s="45">
        <f t="shared" si="9"/>
        <v>189.17328739119856</v>
      </c>
      <c r="AC35" s="46">
        <f t="shared" si="10"/>
        <v>12.016384777023514</v>
      </c>
      <c r="AD35" s="21"/>
    </row>
    <row r="36" spans="1:30" x14ac:dyDescent="0.2">
      <c r="A36" s="23" t="s">
        <v>65</v>
      </c>
      <c r="B36" s="31" t="s">
        <v>66</v>
      </c>
      <c r="C36" s="32">
        <f>VLOOKUP(A36,[1]Mês!$A$4:$J$560,3,FALSE)/1000000</f>
        <v>9.4396789999999999</v>
      </c>
      <c r="D36" s="33">
        <f>VLOOKUP(A36,[1]Mês!$A$4:$J$560,5,FALSE)/1000000</f>
        <v>183.61636799999999</v>
      </c>
      <c r="E36" s="34">
        <f t="shared" si="14"/>
        <v>1845.1547875727551</v>
      </c>
      <c r="F36" s="32">
        <f>VLOOKUP(A36,[1]Mês!$A$4:$J$560,4,FALSE)/1000000</f>
        <v>56.886470000000003</v>
      </c>
      <c r="G36" s="33">
        <f>VLOOKUP(A36,[1]Mês!$A$4:$J$560,6,FALSE)/1000000</f>
        <v>1030.5606540000001</v>
      </c>
      <c r="H36" s="34">
        <f t="shared" si="15"/>
        <v>1711.6094283930786</v>
      </c>
      <c r="I36" s="32">
        <f t="shared" si="12"/>
        <v>165.9389130666747</v>
      </c>
      <c r="J36" s="33">
        <f t="shared" si="12"/>
        <v>178.17133546416181</v>
      </c>
      <c r="K36" s="35">
        <f t="shared" si="16"/>
        <v>7.3716418719532717</v>
      </c>
      <c r="L36" s="32">
        <f>VLOOKUP(A36,[1]Ano!$A$4:$J$560,3,FALSE)/1000000</f>
        <v>804.13249900000005</v>
      </c>
      <c r="M36" s="33">
        <f>VLOOKUP(A36,[1]Ano!$A$4:$J$560,5,FALSE)/1000000</f>
        <v>1402.2399190000001</v>
      </c>
      <c r="N36" s="34">
        <f t="shared" si="17"/>
        <v>74.379212473540377</v>
      </c>
      <c r="O36" s="32">
        <f>VLOOKUP(A36,[1]Ano!$A$4:$J$560,4,FALSE)/1000000</f>
        <v>5052.9743799999997</v>
      </c>
      <c r="P36" s="33">
        <f>VLOOKUP(A36,[1]Ano!$A$4:$J$560,6,FALSE)/1000000</f>
        <v>7960.6815939999997</v>
      </c>
      <c r="Q36" s="34">
        <f t="shared" si="18"/>
        <v>57.544467779391354</v>
      </c>
      <c r="R36" s="32">
        <f t="shared" si="13"/>
        <v>159.14042671239511</v>
      </c>
      <c r="S36" s="33">
        <f t="shared" si="13"/>
        <v>176.14571094727296</v>
      </c>
      <c r="T36" s="34">
        <f t="shared" si="19"/>
        <v>10.685709838902513</v>
      </c>
      <c r="U36" s="32">
        <f>VLOOKUP(A36,'[1]12 meses'!$A$4:$J$600,3,FALSE)/1000000</f>
        <v>4917.9510639999999</v>
      </c>
      <c r="V36" s="33">
        <f>VLOOKUP(A36,'[1]12 meses'!$A$4:$J$600,5,FALSE)/1000000</f>
        <v>4516.4006069999996</v>
      </c>
      <c r="W36" s="34">
        <f t="shared" si="7"/>
        <v>-8.1649949699458944</v>
      </c>
      <c r="X36" s="32">
        <f>VLOOKUP(A36,'[1]12 meses'!$A$4:$J$600,4,FALSE)/1000000</f>
        <v>31653.090087</v>
      </c>
      <c r="Y36" s="33">
        <f>VLOOKUP(A36,'[1]12 meses'!$A$4:$J$600,6,FALSE)/1000000</f>
        <v>25849.042488999999</v>
      </c>
      <c r="Z36" s="34">
        <f t="shared" si="8"/>
        <v>-18.336432816029347</v>
      </c>
      <c r="AA36" s="32">
        <f t="shared" si="9"/>
        <v>155.37033036846577</v>
      </c>
      <c r="AB36" s="33">
        <f t="shared" si="9"/>
        <v>174.72216268443765</v>
      </c>
      <c r="AC36" s="34">
        <f t="shared" si="10"/>
        <v>12.455294566265241</v>
      </c>
      <c r="AD36" s="29"/>
    </row>
    <row r="37" spans="1:30" s="22" customFormat="1" x14ac:dyDescent="0.2">
      <c r="A37" s="49" t="s">
        <v>67</v>
      </c>
      <c r="B37" s="43" t="s">
        <v>68</v>
      </c>
      <c r="C37" s="44">
        <f>VLOOKUP(A37,[1]Mês!$A$4:$J$560,3,FALSE)/1000000</f>
        <v>56.455285000000003</v>
      </c>
      <c r="D37" s="45">
        <f>VLOOKUP(A37,[1]Mês!$A$4:$J$560,5,FALSE)/1000000</f>
        <v>177.55368100000001</v>
      </c>
      <c r="E37" s="46">
        <f t="shared" si="14"/>
        <v>214.50320550148669</v>
      </c>
      <c r="F37" s="44">
        <f>VLOOKUP(A37,[1]Mês!$A$4:$J$560,4,FALSE)/1000000</f>
        <v>24.153683000000001</v>
      </c>
      <c r="G37" s="45">
        <f>VLOOKUP(A37,[1]Mês!$A$4:$J$560,6,FALSE)/1000000</f>
        <v>94.275073000000006</v>
      </c>
      <c r="H37" s="46">
        <f t="shared" si="15"/>
        <v>290.31344826376994</v>
      </c>
      <c r="I37" s="44">
        <f t="shared" si="12"/>
        <v>2337.3365047475368</v>
      </c>
      <c r="J37" s="45">
        <f t="shared" si="12"/>
        <v>1883.3576612558018</v>
      </c>
      <c r="K37" s="47">
        <f t="shared" si="16"/>
        <v>-19.422913327611369</v>
      </c>
      <c r="L37" s="44">
        <f>VLOOKUP(A37,[1]Ano!$A$4:$J$560,3,FALSE)/1000000</f>
        <v>556.30870200000004</v>
      </c>
      <c r="M37" s="45">
        <f>VLOOKUP(A37,[1]Ano!$A$4:$J$560,5,FALSE)/1000000</f>
        <v>973.47652200000005</v>
      </c>
      <c r="N37" s="46">
        <f t="shared" si="17"/>
        <v>74.988548354578839</v>
      </c>
      <c r="O37" s="44">
        <f>VLOOKUP(A37,[1]Ano!$A$4:$J$560,4,FALSE)/1000000</f>
        <v>272.07504499999999</v>
      </c>
      <c r="P37" s="45">
        <f>VLOOKUP(A37,[1]Ano!$A$4:$J$560,6,FALSE)/1000000</f>
        <v>523.99875399999996</v>
      </c>
      <c r="Q37" s="46">
        <f t="shared" si="18"/>
        <v>92.593464056947951</v>
      </c>
      <c r="R37" s="44">
        <f t="shared" si="13"/>
        <v>2044.6884498355962</v>
      </c>
      <c r="S37" s="45">
        <f t="shared" si="13"/>
        <v>1857.7840396925831</v>
      </c>
      <c r="T37" s="46">
        <f t="shared" si="19"/>
        <v>-9.1409725602959782</v>
      </c>
      <c r="U37" s="44">
        <f>VLOOKUP(A37,'[1]12 meses'!$A$4:$J$600,3,FALSE)/1000000</f>
        <v>1943.504567</v>
      </c>
      <c r="V37" s="45">
        <f>VLOOKUP(A37,'[1]12 meses'!$A$4:$J$600,5,FALSE)/1000000</f>
        <v>2521.1457839999998</v>
      </c>
      <c r="W37" s="46">
        <f t="shared" si="7"/>
        <v>29.721628999907558</v>
      </c>
      <c r="X37" s="44">
        <f>VLOOKUP(A37,'[1]12 meses'!$A$4:$J$600,4,FALSE)/1000000</f>
        <v>1032.3870059999999</v>
      </c>
      <c r="Y37" s="45">
        <f>VLOOKUP(A37,'[1]12 meses'!$A$4:$J$600,6,FALSE)/1000000</f>
        <v>1336.1656680000001</v>
      </c>
      <c r="Z37" s="46">
        <f t="shared" si="8"/>
        <v>29.424882358505798</v>
      </c>
      <c r="AA37" s="44">
        <f t="shared" si="9"/>
        <v>1882.5348979644173</v>
      </c>
      <c r="AB37" s="45">
        <f t="shared" si="9"/>
        <v>1886.8511924675493</v>
      </c>
      <c r="AC37" s="46">
        <f t="shared" si="10"/>
        <v>0.22928098213739201</v>
      </c>
      <c r="AD37" s="21"/>
    </row>
    <row r="38" spans="1:30" x14ac:dyDescent="0.2">
      <c r="A38" s="23"/>
      <c r="B38" s="31" t="s">
        <v>69</v>
      </c>
      <c r="C38" s="32">
        <f>[1]Mês!M8/1000000</f>
        <v>33.809662000000003</v>
      </c>
      <c r="D38" s="33">
        <f>[1]Mês!O8/1000000</f>
        <v>140.017313</v>
      </c>
      <c r="E38" s="34">
        <f t="shared" si="14"/>
        <v>314.13402180713899</v>
      </c>
      <c r="F38" s="32">
        <f>[1]Mês!N8/1000000</f>
        <v>18.510247</v>
      </c>
      <c r="G38" s="33">
        <f>[1]Mês!P8/1000000</f>
        <v>82.344909000000001</v>
      </c>
      <c r="H38" s="34">
        <f t="shared" si="15"/>
        <v>344.86121119831631</v>
      </c>
      <c r="I38" s="32">
        <f t="shared" si="12"/>
        <v>1826.5375929343354</v>
      </c>
      <c r="J38" s="33">
        <f>D38/G38*1000</f>
        <v>1700.3760730368892</v>
      </c>
      <c r="K38" s="35">
        <f t="shared" si="16"/>
        <v>-6.9071406132280906</v>
      </c>
      <c r="L38" s="32">
        <f>[1]Ano!M8/1000000</f>
        <v>389.04373600000002</v>
      </c>
      <c r="M38" s="33">
        <f>[1]Ano!O8/1000000</f>
        <v>807.147335</v>
      </c>
      <c r="N38" s="34">
        <f t="shared" si="17"/>
        <v>107.46956198261471</v>
      </c>
      <c r="O38" s="32">
        <f>[1]Ano!N8/1000000</f>
        <v>227.759737</v>
      </c>
      <c r="P38" s="33">
        <f>[1]Ano!P8/1000000</f>
        <v>471.97473600000001</v>
      </c>
      <c r="Q38" s="34">
        <f t="shared" si="18"/>
        <v>107.22483359734474</v>
      </c>
      <c r="R38" s="32">
        <f t="shared" si="13"/>
        <v>1708.1321796573729</v>
      </c>
      <c r="S38" s="33">
        <f>M38/P38*1000</f>
        <v>1710.1494496095231</v>
      </c>
      <c r="T38" s="34">
        <f t="shared" si="19"/>
        <v>0.11809800062163589</v>
      </c>
      <c r="U38" s="32">
        <f>'[1]12 meses'!M8/1000000</f>
        <v>1514.2417499999999</v>
      </c>
      <c r="V38" s="33">
        <f>'[1]12 meses'!O8/1000000</f>
        <v>2104.7324840000001</v>
      </c>
      <c r="W38" s="34">
        <f t="shared" si="7"/>
        <v>38.995803279099931</v>
      </c>
      <c r="X38" s="32">
        <f>'[1]12 meses'!N8/1000000</f>
        <v>924.605099</v>
      </c>
      <c r="Y38" s="33">
        <f>'[1]12 meses'!P8/1000000</f>
        <v>1218.333257</v>
      </c>
      <c r="Z38" s="34">
        <f t="shared" si="8"/>
        <v>31.767957836018823</v>
      </c>
      <c r="AA38" s="32">
        <f t="shared" si="9"/>
        <v>1637.7172823702974</v>
      </c>
      <c r="AB38" s="33">
        <f t="shared" si="9"/>
        <v>1727.5507107001677</v>
      </c>
      <c r="AC38" s="34">
        <f t="shared" si="10"/>
        <v>5.4852830398084862</v>
      </c>
      <c r="AD38" s="29"/>
    </row>
    <row r="39" spans="1:30" s="22" customFormat="1" x14ac:dyDescent="0.2">
      <c r="A39" s="49" t="s">
        <v>70</v>
      </c>
      <c r="B39" s="43" t="s">
        <v>71</v>
      </c>
      <c r="C39" s="44">
        <f>VLOOKUP(A39,[1]Mês!$A$4:$J$560,3,FALSE)/1000000</f>
        <v>63.119720000000001</v>
      </c>
      <c r="D39" s="45">
        <f>VLOOKUP(A39,[1]Mês!$A$4:$J$560,5,FALSE)/1000000</f>
        <v>95.430524000000005</v>
      </c>
      <c r="E39" s="46">
        <f t="shared" si="14"/>
        <v>51.189713769325977</v>
      </c>
      <c r="F39" s="44">
        <f>VLOOKUP(A39,[1]Mês!$A$4:$J$560,4,FALSE)/1000000</f>
        <v>48.608192000000003</v>
      </c>
      <c r="G39" s="45">
        <f>VLOOKUP(A39,[1]Mês!$A$4:$J$560,6,FALSE)/1000000</f>
        <v>75.140840999999995</v>
      </c>
      <c r="H39" s="46">
        <f t="shared" si="15"/>
        <v>54.584727199892534</v>
      </c>
      <c r="I39" s="44">
        <f t="shared" si="12"/>
        <v>1298.5407891739728</v>
      </c>
      <c r="J39" s="45">
        <f t="shared" si="12"/>
        <v>1270.0220376825434</v>
      </c>
      <c r="K39" s="47">
        <f t="shared" si="16"/>
        <v>-2.1962153002194618</v>
      </c>
      <c r="L39" s="44">
        <f>VLOOKUP(A39,[1]Ano!$A$4:$J$560,3,FALSE)/1000000</f>
        <v>368.94375000000002</v>
      </c>
      <c r="M39" s="45">
        <f>VLOOKUP(A39,[1]Ano!$A$4:$J$560,5,FALSE)/1000000</f>
        <v>405.09639199999998</v>
      </c>
      <c r="N39" s="46">
        <f t="shared" si="17"/>
        <v>9.7989577001914121</v>
      </c>
      <c r="O39" s="44">
        <f>VLOOKUP(A39,[1]Ano!$A$4:$J$560,4,FALSE)/1000000</f>
        <v>322.14625100000001</v>
      </c>
      <c r="P39" s="45">
        <f>VLOOKUP(A39,[1]Ano!$A$4:$J$560,6,FALSE)/1000000</f>
        <v>393.27658600000001</v>
      </c>
      <c r="Q39" s="46">
        <f t="shared" si="18"/>
        <v>22.080137446640656</v>
      </c>
      <c r="R39" s="44">
        <f t="shared" si="13"/>
        <v>1145.2678677921353</v>
      </c>
      <c r="S39" s="45">
        <f t="shared" si="13"/>
        <v>1030.054690314058</v>
      </c>
      <c r="T39" s="46">
        <f t="shared" si="19"/>
        <v>-10.059932764916123</v>
      </c>
      <c r="U39" s="44">
        <f>VLOOKUP(A39,'[1]12 meses'!$A$4:$J$600,3,FALSE)/1000000</f>
        <v>1016.793422</v>
      </c>
      <c r="V39" s="45">
        <f>VLOOKUP(A39,'[1]12 meses'!$A$4:$J$600,5,FALSE)/1000000</f>
        <v>1016.755492</v>
      </c>
      <c r="W39" s="46">
        <f t="shared" si="7"/>
        <v>-3.7303545812994443E-3</v>
      </c>
      <c r="X39" s="44">
        <f>VLOOKUP(A39,'[1]12 meses'!$A$4:$J$600,4,FALSE)/1000000</f>
        <v>918.41970300000003</v>
      </c>
      <c r="Y39" s="45">
        <f>VLOOKUP(A39,'[1]12 meses'!$A$4:$J$600,6,FALSE)/1000000</f>
        <v>948.68654900000001</v>
      </c>
      <c r="Z39" s="46">
        <f t="shared" si="8"/>
        <v>3.2955353528603348</v>
      </c>
      <c r="AA39" s="44">
        <f t="shared" si="9"/>
        <v>1107.1119431330405</v>
      </c>
      <c r="AB39" s="45">
        <f t="shared" si="9"/>
        <v>1071.7507200579062</v>
      </c>
      <c r="AC39" s="46">
        <f t="shared" si="10"/>
        <v>-3.1940061070125259</v>
      </c>
      <c r="AD39" s="21"/>
    </row>
    <row r="40" spans="1:30" s="22" customFormat="1" x14ac:dyDescent="0.2">
      <c r="A40" s="49" t="s">
        <v>72</v>
      </c>
      <c r="B40" s="49" t="s">
        <v>73</v>
      </c>
      <c r="C40" s="17">
        <f>VLOOKUP(A40,[1]Mês!$A$4:$J$560,3,FALSE)/1000000</f>
        <v>78.783150000000006</v>
      </c>
      <c r="D40" s="18">
        <f>VLOOKUP(A40,[1]Mês!$A$4:$J$560,5,FALSE)/1000000</f>
        <v>46.734465</v>
      </c>
      <c r="E40" s="19">
        <f t="shared" si="14"/>
        <v>-40.679618674805461</v>
      </c>
      <c r="F40" s="17">
        <f>VLOOKUP(A40,[1]Mês!$A$4:$J$560,4,FALSE)/1000000</f>
        <v>27.536007999999999</v>
      </c>
      <c r="G40" s="18">
        <f>VLOOKUP(A40,[1]Mês!$A$4:$J$560,6,FALSE)/1000000</f>
        <v>15.665846999999999</v>
      </c>
      <c r="H40" s="19">
        <f t="shared" si="15"/>
        <v>-43.107777278391254</v>
      </c>
      <c r="I40" s="17">
        <f t="shared" ref="I40:J44" si="20">C40/F40*1000</f>
        <v>2861.0955516863596</v>
      </c>
      <c r="J40" s="18">
        <f t="shared" si="20"/>
        <v>2983.2070363000485</v>
      </c>
      <c r="K40" s="20">
        <f t="shared" si="16"/>
        <v>4.2679974299255852</v>
      </c>
      <c r="L40" s="17">
        <f>VLOOKUP(A40,[1]Ano!$A$4:$J$560,3,FALSE)/1000000</f>
        <v>269.28123900000003</v>
      </c>
      <c r="M40" s="18">
        <f>VLOOKUP(A40,[1]Ano!$A$4:$J$560,5,FALSE)/1000000</f>
        <v>193.270071</v>
      </c>
      <c r="N40" s="19">
        <f t="shared" si="17"/>
        <v>-28.227428053389204</v>
      </c>
      <c r="O40" s="17">
        <f>VLOOKUP(A40,[1]Ano!$A$4:$J$560,4,FALSE)/1000000</f>
        <v>94.941547</v>
      </c>
      <c r="P40" s="18">
        <f>VLOOKUP(A40,[1]Ano!$A$4:$J$560,6,FALSE)/1000000</f>
        <v>74.222887999999998</v>
      </c>
      <c r="Q40" s="19">
        <f t="shared" si="18"/>
        <v>-21.82254203209898</v>
      </c>
      <c r="R40" s="17">
        <f t="shared" ref="R40:S44" si="21">L40/O40*1000</f>
        <v>2836.2845088252043</v>
      </c>
      <c r="S40" s="18">
        <f t="shared" si="21"/>
        <v>2603.9147250643223</v>
      </c>
      <c r="T40" s="19">
        <f t="shared" si="19"/>
        <v>-8.1927529850356997</v>
      </c>
      <c r="U40" s="17">
        <f>VLOOKUP(A40,'[1]12 meses'!$A$4:$J$600,3,FALSE)/1000000</f>
        <v>519.02570800000001</v>
      </c>
      <c r="V40" s="18">
        <f>VLOOKUP(A40,'[1]12 meses'!$A$4:$J$600,5,FALSE)/1000000</f>
        <v>544.55646300000001</v>
      </c>
      <c r="W40" s="19">
        <f t="shared" si="7"/>
        <v>4.9189769613492862</v>
      </c>
      <c r="X40" s="17">
        <f>VLOOKUP(A40,'[1]12 meses'!$A$4:$J$600,4,FALSE)/1000000</f>
        <v>189.55756700000001</v>
      </c>
      <c r="Y40" s="18">
        <f>VLOOKUP(A40,'[1]12 meses'!$A$4:$J$600,6,FALSE)/1000000</f>
        <v>212.090677</v>
      </c>
      <c r="Z40" s="19">
        <f t="shared" si="8"/>
        <v>11.887212078428909</v>
      </c>
      <c r="AA40" s="17">
        <f t="shared" si="9"/>
        <v>2738.0901549554073</v>
      </c>
      <c r="AB40" s="18">
        <f t="shared" si="9"/>
        <v>2567.5643583333936</v>
      </c>
      <c r="AC40" s="19">
        <f t="shared" si="10"/>
        <v>-6.2279102210493491</v>
      </c>
      <c r="AD40" s="21"/>
    </row>
    <row r="41" spans="1:30" x14ac:dyDescent="0.2">
      <c r="A41" s="23" t="s">
        <v>74</v>
      </c>
      <c r="B41" s="24" t="s">
        <v>75</v>
      </c>
      <c r="C41" s="25">
        <f>VLOOKUP(A41,[1]Mês!$A$4:$J$560,3,FALSE)/1000000</f>
        <v>71.832790000000003</v>
      </c>
      <c r="D41" s="26">
        <f>VLOOKUP(A41,[1]Mês!$A$4:$J$560,5,FALSE)/1000000</f>
        <v>36.377943999999999</v>
      </c>
      <c r="E41" s="27">
        <f t="shared" si="14"/>
        <v>-49.357467529800815</v>
      </c>
      <c r="F41" s="25">
        <f>VLOOKUP(A41,[1]Mês!$A$4:$J$560,4,FALSE)/1000000</f>
        <v>27.409866999999998</v>
      </c>
      <c r="G41" s="26">
        <f>VLOOKUP(A41,[1]Mês!$A$4:$J$560,6,FALSE)/1000000</f>
        <v>15.409891</v>
      </c>
      <c r="H41" s="27">
        <f t="shared" si="15"/>
        <v>-43.779767337068797</v>
      </c>
      <c r="I41" s="25">
        <f t="shared" si="20"/>
        <v>2620.6909358589742</v>
      </c>
      <c r="J41" s="26">
        <f t="shared" si="20"/>
        <v>2360.6879503560408</v>
      </c>
      <c r="K41" s="28">
        <f t="shared" si="16"/>
        <v>-9.9211617037822553</v>
      </c>
      <c r="L41" s="25">
        <f>VLOOKUP(A41,[1]Ano!$A$4:$J$560,3,FALSE)/1000000</f>
        <v>235.27416500000001</v>
      </c>
      <c r="M41" s="26">
        <f>VLOOKUP(A41,[1]Ano!$A$4:$J$560,5,FALSE)/1000000</f>
        <v>148.289219</v>
      </c>
      <c r="N41" s="27">
        <f t="shared" si="17"/>
        <v>-36.971737207100496</v>
      </c>
      <c r="O41" s="25">
        <f>VLOOKUP(A41,[1]Ano!$A$4:$J$560,4,FALSE)/1000000</f>
        <v>94.318636999999995</v>
      </c>
      <c r="P41" s="26">
        <f>VLOOKUP(A41,[1]Ano!$A$4:$J$560,6,FALSE)/1000000</f>
        <v>73.292981999999995</v>
      </c>
      <c r="Q41" s="27">
        <f t="shared" si="18"/>
        <v>-22.292153140423355</v>
      </c>
      <c r="R41" s="25">
        <f t="shared" si="21"/>
        <v>2494.4610363697266</v>
      </c>
      <c r="S41" s="26">
        <f t="shared" si="21"/>
        <v>2023.2389916950031</v>
      </c>
      <c r="T41" s="27">
        <f t="shared" si="19"/>
        <v>-18.890735826465701</v>
      </c>
      <c r="U41" s="25">
        <f>VLOOKUP(A41,'[1]12 meses'!$A$4:$J$600,3,FALSE)/1000000</f>
        <v>440.08005200000002</v>
      </c>
      <c r="V41" s="26">
        <f>VLOOKUP(A41,'[1]12 meses'!$A$4:$J$600,5,FALSE)/1000000</f>
        <v>443.29649999999998</v>
      </c>
      <c r="W41" s="27">
        <f t="shared" si="7"/>
        <v>0.73087793581698701</v>
      </c>
      <c r="X41" s="25">
        <f>VLOOKUP(A41,'[1]12 meses'!$A$4:$J$600,4,FALSE)/1000000</f>
        <v>187.94626199999999</v>
      </c>
      <c r="Y41" s="26">
        <f>VLOOKUP(A41,'[1]12 meses'!$A$4:$J$600,6,FALSE)/1000000</f>
        <v>209.87882400000001</v>
      </c>
      <c r="Z41" s="27">
        <f t="shared" si="8"/>
        <v>11.669592024128693</v>
      </c>
      <c r="AA41" s="25">
        <f t="shared" si="9"/>
        <v>2341.520641682142</v>
      </c>
      <c r="AB41" s="26">
        <f t="shared" si="9"/>
        <v>2112.15448777243</v>
      </c>
      <c r="AC41" s="27">
        <f t="shared" si="10"/>
        <v>-9.7956067448944584</v>
      </c>
      <c r="AD41" s="29"/>
    </row>
    <row r="42" spans="1:30" s="22" customFormat="1" x14ac:dyDescent="0.2">
      <c r="A42" s="49" t="s">
        <v>76</v>
      </c>
      <c r="B42" s="49" t="s">
        <v>77</v>
      </c>
      <c r="C42" s="17">
        <f>VLOOKUP(A42,[1]Mês!$A$4:$J$560,3,FALSE)/1000000</f>
        <v>17.345967999999999</v>
      </c>
      <c r="D42" s="18">
        <f>VLOOKUP(A42,[1]Mês!$A$4:$J$560,5,FALSE)/1000000</f>
        <v>26.812415000000001</v>
      </c>
      <c r="E42" s="19">
        <f t="shared" si="14"/>
        <v>54.57433681418069</v>
      </c>
      <c r="F42" s="17">
        <f>VLOOKUP(A42,[1]Mês!$A$4:$J$560,4,FALSE)/1000000</f>
        <v>4.7763489999999997</v>
      </c>
      <c r="G42" s="18">
        <f>VLOOKUP(A42,[1]Mês!$A$4:$J$560,6,FALSE)/1000000</f>
        <v>6.8786519999999998</v>
      </c>
      <c r="H42" s="19">
        <f t="shared" si="15"/>
        <v>44.014853185979504</v>
      </c>
      <c r="I42" s="17">
        <f t="shared" si="20"/>
        <v>3631.6374703774786</v>
      </c>
      <c r="J42" s="18">
        <f t="shared" si="20"/>
        <v>3897.9170628198667</v>
      </c>
      <c r="K42" s="20">
        <f t="shared" si="16"/>
        <v>7.3322184445550054</v>
      </c>
      <c r="L42" s="17">
        <f>VLOOKUP(A42,[1]Ano!$A$4:$J$560,3,FALSE)/1000000</f>
        <v>123.798365</v>
      </c>
      <c r="M42" s="18">
        <f>VLOOKUP(A42,[1]Ano!$A$4:$J$560,5,FALSE)/1000000</f>
        <v>131.843842</v>
      </c>
      <c r="N42" s="19">
        <f t="shared" si="17"/>
        <v>6.4988556189736313</v>
      </c>
      <c r="O42" s="17">
        <f>VLOOKUP(A42,[1]Ano!$A$4:$J$560,4,FALSE)/1000000</f>
        <v>30.692193</v>
      </c>
      <c r="P42" s="18">
        <f>VLOOKUP(A42,[1]Ano!$A$4:$J$560,6,FALSE)/1000000</f>
        <v>33.605474999999998</v>
      </c>
      <c r="Q42" s="19">
        <f t="shared" si="18"/>
        <v>9.4919317104515741</v>
      </c>
      <c r="R42" s="17">
        <f t="shared" si="21"/>
        <v>4033.5457619466943</v>
      </c>
      <c r="S42" s="18">
        <f t="shared" si="21"/>
        <v>3923.2845838364137</v>
      </c>
      <c r="T42" s="19">
        <f t="shared" si="19"/>
        <v>-2.7336042434551566</v>
      </c>
      <c r="U42" s="17">
        <f>VLOOKUP(A42,'[1]12 meses'!$A$4:$J$600,3,FALSE)/1000000</f>
        <v>331.20140900000001</v>
      </c>
      <c r="V42" s="18">
        <f>VLOOKUP(A42,'[1]12 meses'!$A$4:$J$600,5,FALSE)/1000000</f>
        <v>324.74247700000001</v>
      </c>
      <c r="W42" s="19">
        <f t="shared" si="7"/>
        <v>-1.9501523316285185</v>
      </c>
      <c r="X42" s="17">
        <f>VLOOKUP(A42,'[1]12 meses'!$A$4:$J$600,4,FALSE)/1000000</f>
        <v>81.024393000000003</v>
      </c>
      <c r="Y42" s="18">
        <f>VLOOKUP(A42,'[1]12 meses'!$A$4:$J$600,6,FALSE)/1000000</f>
        <v>81.861254000000002</v>
      </c>
      <c r="Z42" s="19">
        <f t="shared" si="8"/>
        <v>1.0328506873232612</v>
      </c>
      <c r="AA42" s="17">
        <f t="shared" si="9"/>
        <v>4087.6752881073726</v>
      </c>
      <c r="AB42" s="18">
        <f t="shared" si="9"/>
        <v>3966.9863474116828</v>
      </c>
      <c r="AC42" s="19">
        <f t="shared" si="10"/>
        <v>-2.9525080195782816</v>
      </c>
      <c r="AD42" s="21"/>
    </row>
    <row r="43" spans="1:30" s="22" customFormat="1" x14ac:dyDescent="0.2">
      <c r="A43" s="48" t="s">
        <v>78</v>
      </c>
      <c r="B43" s="43" t="s">
        <v>79</v>
      </c>
      <c r="C43" s="44">
        <f>VLOOKUP(A43,[1]Mês!$A$4:$J$560,3,FALSE)/1000000</f>
        <v>1.8443989999999999</v>
      </c>
      <c r="D43" s="45">
        <f>VLOOKUP(A43,[1]Mês!$A$4:$J$560,5,FALSE)/1000000</f>
        <v>4.8102020000000003</v>
      </c>
      <c r="E43" s="46">
        <f t="shared" si="14"/>
        <v>160.80051008485694</v>
      </c>
      <c r="F43" s="44">
        <f>VLOOKUP(A43,[1]Mês!$A$4:$J$560,4,FALSE)/1000000</f>
        <v>0.73412599999999995</v>
      </c>
      <c r="G43" s="45">
        <f>VLOOKUP(A43,[1]Mês!$A$4:$J$560,6,FALSE)/1000000</f>
        <v>2.071231</v>
      </c>
      <c r="H43" s="46">
        <f t="shared" si="15"/>
        <v>182.13562794397694</v>
      </c>
      <c r="I43" s="44">
        <f t="shared" si="20"/>
        <v>2512.3738976687928</v>
      </c>
      <c r="J43" s="45">
        <f t="shared" si="20"/>
        <v>2322.3879905235099</v>
      </c>
      <c r="K43" s="47">
        <f t="shared" si="16"/>
        <v>-7.562007682119642</v>
      </c>
      <c r="L43" s="44">
        <f>VLOOKUP(A43,[1]Ano!$A$4:$J$560,3,FALSE)/1000000</f>
        <v>24.338996999999999</v>
      </c>
      <c r="M43" s="45">
        <f>VLOOKUP(A43,[1]Ano!$A$4:$J$560,5,FALSE)/1000000</f>
        <v>25.042176000000001</v>
      </c>
      <c r="N43" s="46">
        <f t="shared" si="17"/>
        <v>2.8891042634172637</v>
      </c>
      <c r="O43" s="44">
        <f>VLOOKUP(A43,[1]Ano!$A$4:$J$560,4,FALSE)/1000000</f>
        <v>9.0566230000000001</v>
      </c>
      <c r="P43" s="45">
        <f>VLOOKUP(A43,[1]Ano!$A$4:$J$560,6,FALSE)/1000000</f>
        <v>10.794181999999999</v>
      </c>
      <c r="Q43" s="46">
        <f t="shared" si="18"/>
        <v>19.18550656243503</v>
      </c>
      <c r="R43" s="44">
        <f t="shared" si="21"/>
        <v>2687.4252135702236</v>
      </c>
      <c r="S43" s="45">
        <f t="shared" si="21"/>
        <v>2319.9697763109793</v>
      </c>
      <c r="T43" s="46">
        <f t="shared" si="19"/>
        <v>-13.673140945607287</v>
      </c>
      <c r="U43" s="44">
        <f>VLOOKUP(A43,'[1]12 meses'!$A$4:$J$600,3,FALSE)/1000000</f>
        <v>86.193533000000002</v>
      </c>
      <c r="V43" s="45">
        <f>VLOOKUP(A43,'[1]12 meses'!$A$4:$J$600,5,FALSE)/1000000</f>
        <v>58.986308999999999</v>
      </c>
      <c r="W43" s="46">
        <f t="shared" si="7"/>
        <v>-31.565273000237738</v>
      </c>
      <c r="X43" s="44">
        <f>VLOOKUP(A43,'[1]12 meses'!$A$4:$J$600,4,FALSE)/1000000</f>
        <v>30.043413999999999</v>
      </c>
      <c r="Y43" s="45">
        <f>VLOOKUP(A43,'[1]12 meses'!$A$4:$J$600,6,FALSE)/1000000</f>
        <v>24.837029000000001</v>
      </c>
      <c r="Z43" s="46">
        <f t="shared" si="8"/>
        <v>-17.329538513832009</v>
      </c>
      <c r="AA43" s="44">
        <f t="shared" si="9"/>
        <v>2868.9659903498323</v>
      </c>
      <c r="AB43" s="45">
        <f t="shared" si="9"/>
        <v>2374.934175903245</v>
      </c>
      <c r="AC43" s="46">
        <f t="shared" si="10"/>
        <v>-17.219856077357921</v>
      </c>
      <c r="AD43" s="21"/>
    </row>
    <row r="44" spans="1:30" s="22" customFormat="1" x14ac:dyDescent="0.2">
      <c r="A44" s="49" t="s">
        <v>80</v>
      </c>
      <c r="B44" s="49" t="s">
        <v>81</v>
      </c>
      <c r="C44" s="17">
        <f>VLOOKUP(A44,[1]Mês!$A$4:$J$560,3,FALSE)/1000000</f>
        <v>11.157818000000001</v>
      </c>
      <c r="D44" s="18">
        <f>VLOOKUP(A44,[1]Mês!$A$4:$J$560,5,FALSE)/1000000</f>
        <v>13.115413999999999</v>
      </c>
      <c r="E44" s="19">
        <f t="shared" si="14"/>
        <v>17.544613113424145</v>
      </c>
      <c r="F44" s="17">
        <f>VLOOKUP(A44,[1]Mês!$A$4:$J$560,4,FALSE)/1000000</f>
        <v>2.425535</v>
      </c>
      <c r="G44" s="18">
        <f>VLOOKUP(A44,[1]Mês!$A$4:$J$560,6,FALSE)/1000000</f>
        <v>2.5804680000000002</v>
      </c>
      <c r="H44" s="19">
        <f t="shared" si="15"/>
        <v>6.3875804719371265</v>
      </c>
      <c r="I44" s="17">
        <f t="shared" si="20"/>
        <v>4600.1471840233189</v>
      </c>
      <c r="J44" s="18">
        <f t="shared" si="20"/>
        <v>5082.5718435570598</v>
      </c>
      <c r="K44" s="20">
        <f t="shared" si="16"/>
        <v>10.487157045958018</v>
      </c>
      <c r="L44" s="17">
        <f>VLOOKUP(A44,[1]Ano!$A$4:$J$560,3,FALSE)/1000000</f>
        <v>64.998666999999998</v>
      </c>
      <c r="M44" s="18">
        <f>VLOOKUP(A44,[1]Ano!$A$4:$J$560,5,FALSE)/1000000</f>
        <v>80.60951</v>
      </c>
      <c r="N44" s="19">
        <f t="shared" si="17"/>
        <v>24.01717407527757</v>
      </c>
      <c r="O44" s="17">
        <f>VLOOKUP(A44,[1]Ano!$A$4:$J$560,4,FALSE)/1000000</f>
        <v>12.22864</v>
      </c>
      <c r="P44" s="18">
        <f>VLOOKUP(A44,[1]Ano!$A$4:$J$560,6,FALSE)/1000000</f>
        <v>17.034526</v>
      </c>
      <c r="Q44" s="19">
        <f t="shared" si="18"/>
        <v>39.300249250938776</v>
      </c>
      <c r="R44" s="17">
        <f t="shared" si="21"/>
        <v>5315.2817484201014</v>
      </c>
      <c r="S44" s="18">
        <f t="shared" si="21"/>
        <v>4732.1252144027958</v>
      </c>
      <c r="T44" s="19">
        <f t="shared" si="19"/>
        <v>-10.971319332049356</v>
      </c>
      <c r="U44" s="17">
        <f>VLOOKUP(A44,'[1]12 meses'!$A$4:$J$600,3,FALSE)/1000000</f>
        <v>237.76657700000001</v>
      </c>
      <c r="V44" s="18">
        <f>VLOOKUP(A44,'[1]12 meses'!$A$4:$J$600,5,FALSE)/1000000</f>
        <v>276.75947000000002</v>
      </c>
      <c r="W44" s="19">
        <f t="shared" si="7"/>
        <v>16.399652756913774</v>
      </c>
      <c r="X44" s="17">
        <f>VLOOKUP(A44,'[1]12 meses'!$A$4:$J$600,4,FALSE)/1000000</f>
        <v>35.117831000000002</v>
      </c>
      <c r="Y44" s="18">
        <f>VLOOKUP(A44,'[1]12 meses'!$A$4:$J$600,6,FALSE)/1000000</f>
        <v>44.318666999999998</v>
      </c>
      <c r="Z44" s="19">
        <f t="shared" si="8"/>
        <v>26.19989827959477</v>
      </c>
      <c r="AA44" s="17">
        <f t="shared" si="9"/>
        <v>6770.5370812906976</v>
      </c>
      <c r="AB44" s="18">
        <f t="shared" si="9"/>
        <v>6244.760700947978</v>
      </c>
      <c r="AC44" s="19">
        <f t="shared" si="10"/>
        <v>-7.7656524737988564</v>
      </c>
      <c r="AD44" s="21"/>
    </row>
    <row r="45" spans="1:30" s="22" customFormat="1" ht="9.75" thickBot="1" x14ac:dyDescent="0.25">
      <c r="A45" s="50" t="s">
        <v>82</v>
      </c>
      <c r="B45" s="51" t="s">
        <v>82</v>
      </c>
      <c r="C45" s="52">
        <f>C68-SUM(C6,C10,C21,C24,C28,C31,C32,C35,C33,C37,C39,C40,C42,C44,C43)</f>
        <v>257.03160200000457</v>
      </c>
      <c r="D45" s="53">
        <f>D68-SUM(D6,D10,D21,D24,D28,D31,D32,D35,D33,D37,D39,D40,D42,D44,D43)</f>
        <v>364.20875900000101</v>
      </c>
      <c r="E45" s="54">
        <f t="shared" si="14"/>
        <v>41.698046530478592</v>
      </c>
      <c r="F45" s="52" t="s">
        <v>83</v>
      </c>
      <c r="G45" s="53" t="s">
        <v>83</v>
      </c>
      <c r="H45" s="54" t="s">
        <v>83</v>
      </c>
      <c r="I45" s="52" t="s">
        <v>83</v>
      </c>
      <c r="J45" s="53" t="s">
        <v>83</v>
      </c>
      <c r="K45" s="55" t="s">
        <v>83</v>
      </c>
      <c r="L45" s="52">
        <f>L68-SUM(L6,L10,L21,L24,L28,L31,L32,L35,L33,L37,L39,L40,L42,L44,L43)</f>
        <v>1712.4750549999881</v>
      </c>
      <c r="M45" s="53">
        <f>M68-SUM(M6,M10,M21,M24,M28,M31,M32,M35,M33,M37,M39,M40,M42,M44,M43)</f>
        <v>1722.7719450000004</v>
      </c>
      <c r="N45" s="54">
        <f t="shared" si="17"/>
        <v>0.60128700677701818</v>
      </c>
      <c r="O45" s="52" t="s">
        <v>83</v>
      </c>
      <c r="P45" s="53" t="s">
        <v>83</v>
      </c>
      <c r="Q45" s="54" t="s">
        <v>83</v>
      </c>
      <c r="R45" s="52" t="s">
        <v>83</v>
      </c>
      <c r="S45" s="53" t="s">
        <v>83</v>
      </c>
      <c r="T45" s="54" t="s">
        <v>83</v>
      </c>
      <c r="U45" s="52">
        <f>U68-SUM(U6,U10,U21,U24,U28,U31,U32,U35,U33,U37,U39,U40,U42,U44,U43)</f>
        <v>4288.144615000012</v>
      </c>
      <c r="V45" s="53">
        <f>V68-SUM(V6,V10,V21,V24,V28,V31,V32,V35,V33,V37,V39,V40,V42,V44,V43)</f>
        <v>4236.5952639999887</v>
      </c>
      <c r="W45" s="54">
        <f>(V45/U45-1)*100</f>
        <v>-1.2021364862486839</v>
      </c>
      <c r="X45" s="52" t="s">
        <v>83</v>
      </c>
      <c r="Y45" s="53" t="s">
        <v>83</v>
      </c>
      <c r="Z45" s="54" t="s">
        <v>83</v>
      </c>
      <c r="AA45" s="52" t="s">
        <v>83</v>
      </c>
      <c r="AB45" s="53" t="s">
        <v>83</v>
      </c>
      <c r="AC45" s="54" t="s">
        <v>83</v>
      </c>
      <c r="AD45" s="21"/>
    </row>
    <row r="46" spans="1:30" s="22" customFormat="1" x14ac:dyDescent="0.2">
      <c r="A46" s="49" t="s">
        <v>84</v>
      </c>
      <c r="B46" s="9" t="s">
        <v>84</v>
      </c>
      <c r="C46" s="10"/>
      <c r="D46" s="11"/>
      <c r="E46" s="12"/>
      <c r="F46" s="10"/>
      <c r="G46" s="11"/>
      <c r="H46" s="12"/>
      <c r="I46" s="10"/>
      <c r="J46" s="11"/>
      <c r="K46" s="13"/>
      <c r="L46" s="14"/>
      <c r="M46" s="14"/>
      <c r="N46" s="14"/>
      <c r="O46" s="15"/>
      <c r="P46" s="14"/>
      <c r="Q46" s="14"/>
      <c r="R46" s="15"/>
      <c r="S46" s="14"/>
      <c r="T46" s="14"/>
      <c r="U46" s="14"/>
      <c r="V46" s="14"/>
      <c r="W46" s="14"/>
      <c r="X46" s="15"/>
      <c r="Y46" s="14"/>
      <c r="Z46" s="14"/>
      <c r="AA46" s="15"/>
      <c r="AB46" s="14"/>
      <c r="AC46" s="14"/>
      <c r="AD46" s="21"/>
    </row>
    <row r="47" spans="1:30" s="22" customFormat="1" x14ac:dyDescent="0.2">
      <c r="A47" s="48" t="s">
        <v>63</v>
      </c>
      <c r="B47" s="43" t="s">
        <v>64</v>
      </c>
      <c r="C47" s="44">
        <f>VLOOKUP(A47,[1]Mês!$A$4:$J$560,7,FALSE)/1000000</f>
        <v>183.87418500000001</v>
      </c>
      <c r="D47" s="45">
        <f>VLOOKUP(A47,[1]Mês!$A$4:$J$560,9,FALSE)/1000000</f>
        <v>229.928134</v>
      </c>
      <c r="E47" s="46">
        <f t="shared" ref="E47:E60" si="22">(D47/C47-1)*100</f>
        <v>25.046446296961157</v>
      </c>
      <c r="F47" s="44">
        <f>VLOOKUP(A47,[1]Mês!$A$4:$J$560,8,FALSE)/1000000</f>
        <v>666.50837100000001</v>
      </c>
      <c r="G47" s="45">
        <f>VLOOKUP(A47,[1]Mês!$A$4:$J$560,10,FALSE)/1000000</f>
        <v>813.47683700000005</v>
      </c>
      <c r="H47" s="46">
        <f t="shared" ref="H47:H60" si="23">(G47/F47-1)*100</f>
        <v>22.05050564923814</v>
      </c>
      <c r="I47" s="44">
        <f t="shared" ref="I47:J60" si="24">C47/F47*1000</f>
        <v>275.8767826488409</v>
      </c>
      <c r="J47" s="45">
        <f t="shared" si="24"/>
        <v>282.64865518229868</v>
      </c>
      <c r="K47" s="47">
        <f t="shared" ref="K47:K60" si="25">(J47/I47-1)*100</f>
        <v>2.45467286824117</v>
      </c>
      <c r="L47" s="44">
        <f>VLOOKUP(A47,[1]Ano!$A$4:$J$560,7,FALSE)/1000000</f>
        <v>997.03332</v>
      </c>
      <c r="M47" s="45">
        <f>VLOOKUP(A47,[1]Ano!$A$4:$J$560,9,FALSE)/1000000</f>
        <v>1286.8401329999999</v>
      </c>
      <c r="N47" s="46">
        <f t="shared" ref="N47:N61" si="26">(M47/L47-1)*100</f>
        <v>29.066913531034231</v>
      </c>
      <c r="O47" s="44">
        <f>VLOOKUP(A47,[1]Ano!$A$4:$J$560,8,FALSE)/1000000</f>
        <v>3857.0480510000002</v>
      </c>
      <c r="P47" s="45">
        <f>VLOOKUP(A47,[1]Ano!$A$4:$J$560,10,FALSE)/1000000</f>
        <v>4577.3565239999998</v>
      </c>
      <c r="Q47" s="46">
        <f t="shared" ref="Q47:Q60" si="27">(P47/O47-1)*100</f>
        <v>18.675123137583107</v>
      </c>
      <c r="R47" s="44">
        <f t="shared" ref="R47:S60" si="28">L47/O47*1000</f>
        <v>258.496473680566</v>
      </c>
      <c r="S47" s="45">
        <f t="shared" si="28"/>
        <v>281.13172444681521</v>
      </c>
      <c r="T47" s="46">
        <f t="shared" ref="T47:T60" si="29">(S47/R47-1)*100</f>
        <v>8.7565027266950146</v>
      </c>
      <c r="U47" s="44">
        <f>VLOOKUP(A47,'[1]12 meses'!$A$4:$J$600,7,FALSE)/1000000</f>
        <v>2412.8722469999998</v>
      </c>
      <c r="V47" s="45">
        <f>VLOOKUP(A47,'[1]12 meses'!$A$4:$J$600,9,FALSE)/1000000</f>
        <v>3079.6178009999999</v>
      </c>
      <c r="W47" s="46">
        <f>(V47/U47-1)*100</f>
        <v>27.632857679431044</v>
      </c>
      <c r="X47" s="44">
        <f>VLOOKUP(A47,'[1]12 meses'!$A$4:$J$600,8,FALSE)/1000000</f>
        <v>9199.5502710000001</v>
      </c>
      <c r="Y47" s="45">
        <f>VLOOKUP(A47,'[1]12 meses'!$A$4:$J$600,10,FALSE)/1000000</f>
        <v>10936.888058</v>
      </c>
      <c r="Z47" s="46">
        <f>(Y47/X47-1)*100</f>
        <v>18.885029548418885</v>
      </c>
      <c r="AA47" s="44">
        <f>U47/X47*1000</f>
        <v>262.28154376265161</v>
      </c>
      <c r="AB47" s="45">
        <f>V47/Y47*1000</f>
        <v>281.58081025135419</v>
      </c>
      <c r="AC47" s="46">
        <f>(AB47/AA47-1)*100</f>
        <v>7.3582251392294795</v>
      </c>
      <c r="AD47" s="21"/>
    </row>
    <row r="48" spans="1:30" x14ac:dyDescent="0.2">
      <c r="A48" s="37" t="s">
        <v>85</v>
      </c>
      <c r="B48" s="31" t="s">
        <v>86</v>
      </c>
      <c r="C48" s="32">
        <f>VLOOKUP(A48,[1]Mês!$A$4:$J$560,7,FALSE)/1000000</f>
        <v>83.514568999999995</v>
      </c>
      <c r="D48" s="33">
        <f>VLOOKUP(A48,[1]Mês!$A$4:$J$560,9,FALSE)/1000000</f>
        <v>95.645289000000005</v>
      </c>
      <c r="E48" s="34">
        <f t="shared" si="22"/>
        <v>14.525274027337698</v>
      </c>
      <c r="F48" s="32">
        <f>VLOOKUP(A48,[1]Mês!$A$4:$J$560,8,FALSE)/1000000</f>
        <v>397.50395900000001</v>
      </c>
      <c r="G48" s="33">
        <f>VLOOKUP(A48,[1]Mês!$A$4:$J$560,10,FALSE)/1000000</f>
        <v>404.78106200000002</v>
      </c>
      <c r="H48" s="34">
        <f t="shared" si="23"/>
        <v>1.8306995025425765</v>
      </c>
      <c r="I48" s="32">
        <f t="shared" si="24"/>
        <v>210.09745213631945</v>
      </c>
      <c r="J48" s="33">
        <f t="shared" si="24"/>
        <v>236.28894229246328</v>
      </c>
      <c r="K48" s="35">
        <f t="shared" si="25"/>
        <v>12.466353061316404</v>
      </c>
      <c r="L48" s="32">
        <f>VLOOKUP(A48,[1]Ano!$A$4:$J$560,7,FALSE)/1000000</f>
        <v>504.39505700000001</v>
      </c>
      <c r="M48" s="33">
        <f>VLOOKUP(A48,[1]Ano!$A$4:$J$560,9,FALSE)/1000000</f>
        <v>677.00543400000004</v>
      </c>
      <c r="N48" s="34">
        <f t="shared" si="26"/>
        <v>34.221266565663441</v>
      </c>
      <c r="O48" s="32">
        <f>VLOOKUP(A48,[1]Ano!$A$4:$J$560,8,FALSE)/1000000</f>
        <v>2613.8499069999998</v>
      </c>
      <c r="P48" s="33">
        <f>VLOOKUP(A48,[1]Ano!$A$4:$J$560,10,FALSE)/1000000</f>
        <v>2912.7381049999999</v>
      </c>
      <c r="Q48" s="34">
        <f t="shared" si="27"/>
        <v>11.434788095504821</v>
      </c>
      <c r="R48" s="32">
        <f t="shared" si="28"/>
        <v>192.97016850478249</v>
      </c>
      <c r="S48" s="33">
        <f t="shared" si="28"/>
        <v>232.4292159455922</v>
      </c>
      <c r="T48" s="34">
        <f t="shared" si="29"/>
        <v>20.448262934398475</v>
      </c>
      <c r="U48" s="32">
        <f>VLOOKUP(A48,'[1]12 meses'!$A$4:$J$600,7,FALSE)/1000000</f>
        <v>1175.2758859999999</v>
      </c>
      <c r="V48" s="33">
        <f>VLOOKUP(A48,'[1]12 meses'!$A$4:$J$600,9,FALSE)/1000000</f>
        <v>1674.9388510000001</v>
      </c>
      <c r="W48" s="34">
        <f t="shared" ref="W48:W60" si="30">(V48/U48-1)*100</f>
        <v>42.514525393742339</v>
      </c>
      <c r="X48" s="32">
        <f>VLOOKUP(A48,'[1]12 meses'!$A$4:$J$600,8,FALSE)/1000000</f>
        <v>6009.4538540000003</v>
      </c>
      <c r="Y48" s="33">
        <f>VLOOKUP(A48,'[1]12 meses'!$A$4:$J$600,10,FALSE)/1000000</f>
        <v>7115.905632</v>
      </c>
      <c r="Z48" s="34">
        <f t="shared" ref="Z48:Z60" si="31">(Y48/X48-1)*100</f>
        <v>18.411852472475942</v>
      </c>
      <c r="AA48" s="32">
        <f t="shared" ref="AA48:AB60" si="32">U48/X48*1000</f>
        <v>195.57116412795403</v>
      </c>
      <c r="AB48" s="33">
        <f t="shared" si="32"/>
        <v>235.37957606799247</v>
      </c>
      <c r="AC48" s="34">
        <f t="shared" ref="AC48:AC60" si="33">(AB48/AA48-1)*100</f>
        <v>20.354949625392351</v>
      </c>
      <c r="AD48" s="29"/>
    </row>
    <row r="49" spans="1:30" x14ac:dyDescent="0.2">
      <c r="A49" s="23" t="s">
        <v>87</v>
      </c>
      <c r="B49" s="24" t="s">
        <v>88</v>
      </c>
      <c r="C49" s="25">
        <f>VLOOKUP(A49,[1]Mês!$A$4:$J$560,7,FALSE)/1000000</f>
        <v>27.858515000000001</v>
      </c>
      <c r="D49" s="26">
        <f>VLOOKUP(A49,[1]Mês!$A$4:$J$560,9,FALSE)/1000000</f>
        <v>36.767789</v>
      </c>
      <c r="E49" s="27">
        <f t="shared" si="22"/>
        <v>31.980433989392477</v>
      </c>
      <c r="F49" s="25">
        <f>VLOOKUP(A49,[1]Mês!$A$4:$J$560,8,FALSE)/1000000</f>
        <v>60.584184</v>
      </c>
      <c r="G49" s="26">
        <f>VLOOKUP(A49,[1]Mês!$A$4:$J$560,10,FALSE)/1000000</f>
        <v>72.266369999999995</v>
      </c>
      <c r="H49" s="27">
        <f t="shared" si="23"/>
        <v>19.282567212591317</v>
      </c>
      <c r="I49" s="25">
        <f t="shared" si="24"/>
        <v>459.83148011038656</v>
      </c>
      <c r="J49" s="26">
        <f t="shared" si="24"/>
        <v>508.78145671354469</v>
      </c>
      <c r="K49" s="28">
        <f t="shared" si="25"/>
        <v>10.645199104551795</v>
      </c>
      <c r="L49" s="25">
        <f>VLOOKUP(A49,[1]Ano!$A$4:$J$560,7,FALSE)/1000000</f>
        <v>152.67749699999999</v>
      </c>
      <c r="M49" s="26">
        <f>VLOOKUP(A49,[1]Ano!$A$4:$J$560,9,FALSE)/1000000</f>
        <v>209.08152799999999</v>
      </c>
      <c r="N49" s="27">
        <f t="shared" si="26"/>
        <v>36.943251041114465</v>
      </c>
      <c r="O49" s="25">
        <f>VLOOKUP(A49,[1]Ano!$A$4:$J$560,8,FALSE)/1000000</f>
        <v>303.13910099999998</v>
      </c>
      <c r="P49" s="26">
        <f>VLOOKUP(A49,[1]Ano!$A$4:$J$560,10,FALSE)/1000000</f>
        <v>418.21694500000001</v>
      </c>
      <c r="Q49" s="27">
        <f t="shared" si="27"/>
        <v>37.962058876726701</v>
      </c>
      <c r="R49" s="25">
        <f t="shared" si="28"/>
        <v>503.65491121516527</v>
      </c>
      <c r="S49" s="26">
        <f t="shared" si="28"/>
        <v>499.93557291180537</v>
      </c>
      <c r="T49" s="27">
        <f t="shared" si="29"/>
        <v>-0.73846957917799161</v>
      </c>
      <c r="U49" s="25">
        <f>VLOOKUP(A49,'[1]12 meses'!$A$4:$J$600,7,FALSE)/1000000</f>
        <v>420.46269000000001</v>
      </c>
      <c r="V49" s="26">
        <f>VLOOKUP(A49,'[1]12 meses'!$A$4:$J$600,9,FALSE)/1000000</f>
        <v>461.42807699999997</v>
      </c>
      <c r="W49" s="27">
        <f t="shared" si="30"/>
        <v>9.7429303418098634</v>
      </c>
      <c r="X49" s="25">
        <f>VLOOKUP(A49,'[1]12 meses'!$A$4:$J$600,8,FALSE)/1000000</f>
        <v>826.72226799999999</v>
      </c>
      <c r="Y49" s="26">
        <f>VLOOKUP(A49,'[1]12 meses'!$A$4:$J$600,10,FALSE)/1000000</f>
        <v>915.74430800000005</v>
      </c>
      <c r="Z49" s="27">
        <f t="shared" si="31"/>
        <v>10.768070904314886</v>
      </c>
      <c r="AA49" s="25">
        <f t="shared" si="32"/>
        <v>508.59001417390147</v>
      </c>
      <c r="AB49" s="26">
        <f t="shared" si="32"/>
        <v>503.88309593511548</v>
      </c>
      <c r="AC49" s="27">
        <f t="shared" si="33"/>
        <v>-0.92548380967161226</v>
      </c>
      <c r="AD49" s="29"/>
    </row>
    <row r="50" spans="1:30" x14ac:dyDescent="0.2">
      <c r="A50" s="37" t="s">
        <v>89</v>
      </c>
      <c r="B50" s="31" t="s">
        <v>90</v>
      </c>
      <c r="C50" s="32">
        <f>VLOOKUP(A50,[1]Mês!$A$4:$J$560,7,FALSE)/1000000</f>
        <v>13.834872000000001</v>
      </c>
      <c r="D50" s="33">
        <f>VLOOKUP(A50,[1]Mês!$A$4:$J$560,9,FALSE)/1000000</f>
        <v>22.022561</v>
      </c>
      <c r="E50" s="34">
        <f t="shared" si="22"/>
        <v>59.181530555541094</v>
      </c>
      <c r="F50" s="32">
        <f>VLOOKUP(A50,[1]Mês!$A$4:$J$560,8,FALSE)/1000000</f>
        <v>41.678643999999998</v>
      </c>
      <c r="G50" s="33">
        <f>VLOOKUP(A50,[1]Mês!$A$4:$J$560,10,FALSE)/1000000</f>
        <v>68.673502999999997</v>
      </c>
      <c r="H50" s="34">
        <f t="shared" si="23"/>
        <v>64.769043349874806</v>
      </c>
      <c r="I50" s="32">
        <f t="shared" si="24"/>
        <v>331.9415094214678</v>
      </c>
      <c r="J50" s="33">
        <f t="shared" si="24"/>
        <v>320.68498093070917</v>
      </c>
      <c r="K50" s="35">
        <f t="shared" si="25"/>
        <v>-3.3911180648594774</v>
      </c>
      <c r="L50" s="32">
        <f>VLOOKUP(A50,[1]Ano!$A$4:$J$560,7,FALSE)/1000000</f>
        <v>77.837515999999994</v>
      </c>
      <c r="M50" s="33">
        <f>VLOOKUP(A50,[1]Ano!$A$4:$J$560,9,FALSE)/1000000</f>
        <v>87.877472999999995</v>
      </c>
      <c r="N50" s="34">
        <f t="shared" si="26"/>
        <v>12.898609200221657</v>
      </c>
      <c r="O50" s="32">
        <f>VLOOKUP(A50,[1]Ano!$A$4:$J$560,8,FALSE)/1000000</f>
        <v>227.012562</v>
      </c>
      <c r="P50" s="33">
        <f>VLOOKUP(A50,[1]Ano!$A$4:$J$560,10,FALSE)/1000000</f>
        <v>265.35931699999998</v>
      </c>
      <c r="Q50" s="34">
        <f t="shared" si="27"/>
        <v>16.891908827494738</v>
      </c>
      <c r="R50" s="32">
        <f t="shared" si="28"/>
        <v>342.87757168257497</v>
      </c>
      <c r="S50" s="33">
        <f t="shared" si="28"/>
        <v>331.16407591597772</v>
      </c>
      <c r="T50" s="34">
        <f t="shared" si="29"/>
        <v>-3.4162327121942004</v>
      </c>
      <c r="U50" s="32">
        <f>VLOOKUP(A50,'[1]12 meses'!$A$4:$J$600,7,FALSE)/1000000</f>
        <v>232.21228099999999</v>
      </c>
      <c r="V50" s="33">
        <f>VLOOKUP(A50,'[1]12 meses'!$A$4:$J$600,9,FALSE)/1000000</f>
        <v>224.553708</v>
      </c>
      <c r="W50" s="34">
        <f t="shared" si="30"/>
        <v>-3.2980912839833731</v>
      </c>
      <c r="X50" s="32">
        <f>VLOOKUP(A50,'[1]12 meses'!$A$4:$J$600,8,FALSE)/1000000</f>
        <v>639.24744099999998</v>
      </c>
      <c r="Y50" s="33">
        <f>VLOOKUP(A50,'[1]12 meses'!$A$4:$J$600,10,FALSE)/1000000</f>
        <v>651.92635399999995</v>
      </c>
      <c r="Z50" s="34">
        <f t="shared" si="31"/>
        <v>1.9834123982046536</v>
      </c>
      <c r="AA50" s="32">
        <f t="shared" si="32"/>
        <v>363.25883547807587</v>
      </c>
      <c r="AB50" s="33">
        <f t="shared" si="32"/>
        <v>344.4464342056649</v>
      </c>
      <c r="AC50" s="34">
        <f t="shared" si="33"/>
        <v>-5.1787869791666381</v>
      </c>
      <c r="AD50" s="29"/>
    </row>
    <row r="51" spans="1:30" x14ac:dyDescent="0.2">
      <c r="A51" s="23" t="s">
        <v>91</v>
      </c>
      <c r="B51" s="24" t="s">
        <v>92</v>
      </c>
      <c r="C51" s="25">
        <f>VLOOKUP(A51,[1]Mês!$A$4:$J$560,7,FALSE)/1000000</f>
        <v>10.663862999999999</v>
      </c>
      <c r="D51" s="26">
        <f>VLOOKUP(A51,[1]Mês!$A$4:$J$560,9,FALSE)/1000000</f>
        <v>10.713077</v>
      </c>
      <c r="E51" s="27">
        <f t="shared" si="22"/>
        <v>0.46150255306169896</v>
      </c>
      <c r="F51" s="25">
        <f>VLOOKUP(A51,[1]Mês!$A$4:$J$560,8,FALSE)/1000000</f>
        <v>30.270600999999999</v>
      </c>
      <c r="G51" s="26">
        <f>VLOOKUP(A51,[1]Mês!$A$4:$J$560,10,FALSE)/1000000</f>
        <v>31.866862999999999</v>
      </c>
      <c r="H51" s="27">
        <f t="shared" si="23"/>
        <v>5.2733079201169542</v>
      </c>
      <c r="I51" s="25">
        <f t="shared" si="24"/>
        <v>352.28448222749194</v>
      </c>
      <c r="J51" s="26">
        <f t="shared" si="24"/>
        <v>336.18235343717396</v>
      </c>
      <c r="K51" s="28">
        <f t="shared" si="25"/>
        <v>-4.5707743606826945</v>
      </c>
      <c r="L51" s="25">
        <f>VLOOKUP(A51,[1]Ano!$A$4:$J$560,7,FALSE)/1000000</f>
        <v>48.844011000000002</v>
      </c>
      <c r="M51" s="26">
        <f>VLOOKUP(A51,[1]Ano!$A$4:$J$560,9,FALSE)/1000000</f>
        <v>55.166086</v>
      </c>
      <c r="N51" s="27">
        <f t="shared" si="26"/>
        <v>12.943398526382289</v>
      </c>
      <c r="O51" s="25">
        <f>VLOOKUP(A51,[1]Ano!$A$4:$J$560,8,FALSE)/1000000</f>
        <v>165.36926700000001</v>
      </c>
      <c r="P51" s="26">
        <f>VLOOKUP(A51,[1]Ano!$A$4:$J$560,10,FALSE)/1000000</f>
        <v>159.63377199999999</v>
      </c>
      <c r="Q51" s="27">
        <f t="shared" si="27"/>
        <v>-3.4682955932797466</v>
      </c>
      <c r="R51" s="25">
        <f t="shared" si="28"/>
        <v>295.36329141496401</v>
      </c>
      <c r="S51" s="26">
        <f t="shared" si="28"/>
        <v>345.57904200872986</v>
      </c>
      <c r="T51" s="27">
        <f t="shared" si="29"/>
        <v>17.001351235355912</v>
      </c>
      <c r="U51" s="25">
        <f>VLOOKUP(A51,'[1]12 meses'!$A$4:$J$600,7,FALSE)/1000000</f>
        <v>119.53848600000001</v>
      </c>
      <c r="V51" s="26">
        <f>VLOOKUP(A51,'[1]12 meses'!$A$4:$J$600,9,FALSE)/1000000</f>
        <v>125.276268</v>
      </c>
      <c r="W51" s="27">
        <f t="shared" si="30"/>
        <v>4.7999453498181355</v>
      </c>
      <c r="X51" s="25">
        <f>VLOOKUP(A51,'[1]12 meses'!$A$4:$J$600,8,FALSE)/1000000</f>
        <v>416.00776300000001</v>
      </c>
      <c r="Y51" s="26">
        <f>VLOOKUP(A51,'[1]12 meses'!$A$4:$J$600,10,FALSE)/1000000</f>
        <v>349.69319300000001</v>
      </c>
      <c r="Z51" s="27">
        <f t="shared" si="31"/>
        <v>-15.940704933431737</v>
      </c>
      <c r="AA51" s="25">
        <f t="shared" si="32"/>
        <v>287.34676761308418</v>
      </c>
      <c r="AB51" s="26">
        <f t="shared" si="32"/>
        <v>358.2462298601277</v>
      </c>
      <c r="AC51" s="27">
        <f t="shared" si="33"/>
        <v>24.673833235009802</v>
      </c>
      <c r="AD51" s="29"/>
    </row>
    <row r="52" spans="1:30" s="22" customFormat="1" x14ac:dyDescent="0.2">
      <c r="A52" s="16" t="s">
        <v>41</v>
      </c>
      <c r="B52" s="16" t="s">
        <v>93</v>
      </c>
      <c r="C52" s="17">
        <f>VLOOKUP(A52,[1]Mês!$A$4:$J$560,7,FALSE)/1000000</f>
        <v>122.213902</v>
      </c>
      <c r="D52" s="18">
        <f>VLOOKUP(A52,[1]Mês!$A$4:$J$560,9,FALSE)/1000000</f>
        <v>135.554823</v>
      </c>
      <c r="E52" s="19">
        <f t="shared" si="22"/>
        <v>10.91604210460444</v>
      </c>
      <c r="F52" s="17">
        <f>VLOOKUP(A52,[1]Mês!$A$4:$J$560,8,FALSE)/1000000</f>
        <v>95.764848999999998</v>
      </c>
      <c r="G52" s="18">
        <f>VLOOKUP(A52,[1]Mês!$A$4:$J$560,10,FALSE)/1000000</f>
        <v>112.176557</v>
      </c>
      <c r="H52" s="19">
        <f t="shared" si="23"/>
        <v>17.137507312312472</v>
      </c>
      <c r="I52" s="17">
        <f t="shared" si="24"/>
        <v>1276.1874871227544</v>
      </c>
      <c r="J52" s="18">
        <f t="shared" si="24"/>
        <v>1208.4059862882045</v>
      </c>
      <c r="K52" s="20">
        <f t="shared" si="25"/>
        <v>-5.3112494455942016</v>
      </c>
      <c r="L52" s="17">
        <f>VLOOKUP(A52,[1]Ano!$A$4:$J$560,7,FALSE)/1000000</f>
        <v>650.01232500000003</v>
      </c>
      <c r="M52" s="18">
        <f>VLOOKUP(A52,[1]Ano!$A$4:$J$560,9,FALSE)/1000000</f>
        <v>637.72813499999995</v>
      </c>
      <c r="N52" s="19">
        <f t="shared" si="26"/>
        <v>-1.8898395503500809</v>
      </c>
      <c r="O52" s="17">
        <f>VLOOKUP(A52,[1]Ano!$A$4:$J$560,8,FALSE)/1000000</f>
        <v>529.48331299999995</v>
      </c>
      <c r="P52" s="18">
        <f>VLOOKUP(A52,[1]Ano!$A$4:$J$560,10,FALSE)/1000000</f>
        <v>579.89006600000005</v>
      </c>
      <c r="Q52" s="19">
        <f t="shared" si="27"/>
        <v>9.5199889708327934</v>
      </c>
      <c r="R52" s="17">
        <f t="shared" si="28"/>
        <v>1227.6351473988759</v>
      </c>
      <c r="S52" s="18">
        <f t="shared" si="28"/>
        <v>1099.7397134235439</v>
      </c>
      <c r="T52" s="19">
        <f t="shared" si="29"/>
        <v>-10.418032934811128</v>
      </c>
      <c r="U52" s="17">
        <f>VLOOKUP(A52,'[1]12 meses'!$A$4:$J$600,7,FALSE)/1000000</f>
        <v>1593.388432</v>
      </c>
      <c r="V52" s="18">
        <f>VLOOKUP(A52,'[1]12 meses'!$A$4:$J$600,9,FALSE)/1000000</f>
        <v>1532.30548</v>
      </c>
      <c r="W52" s="19">
        <f t="shared" si="30"/>
        <v>-3.8335255091145215</v>
      </c>
      <c r="X52" s="17">
        <f>VLOOKUP(A52,'[1]12 meses'!$A$4:$J$600,8,FALSE)/1000000</f>
        <v>1339.7406189999999</v>
      </c>
      <c r="Y52" s="18">
        <f>VLOOKUP(A52,'[1]12 meses'!$A$4:$J$600,10,FALSE)/1000000</f>
        <v>1327.6154590000001</v>
      </c>
      <c r="Z52" s="19">
        <f t="shared" si="31"/>
        <v>-0.90503787285707293</v>
      </c>
      <c r="AA52" s="17">
        <f t="shared" si="32"/>
        <v>1189.3260601364211</v>
      </c>
      <c r="AB52" s="18">
        <f t="shared" si="32"/>
        <v>1154.1786965588503</v>
      </c>
      <c r="AC52" s="19">
        <f t="shared" si="33"/>
        <v>-2.955233619747577</v>
      </c>
      <c r="AD52" s="21"/>
    </row>
    <row r="53" spans="1:30" x14ac:dyDescent="0.2">
      <c r="A53" s="23" t="s">
        <v>43</v>
      </c>
      <c r="B53" s="24" t="s">
        <v>44</v>
      </c>
      <c r="C53" s="25">
        <f>VLOOKUP(A53,[1]Mês!$A$4:$J$560,7,FALSE)/1000000</f>
        <v>70.525977999999995</v>
      </c>
      <c r="D53" s="26">
        <f>VLOOKUP(A53,[1]Mês!$A$4:$J$560,9,FALSE)/1000000</f>
        <v>75.733462000000003</v>
      </c>
      <c r="E53" s="27">
        <f t="shared" si="22"/>
        <v>7.3837813351556925</v>
      </c>
      <c r="F53" s="25">
        <f>VLOOKUP(A53,[1]Mês!$A$4:$J$560,8,FALSE)/1000000</f>
        <v>54.873373000000001</v>
      </c>
      <c r="G53" s="26">
        <f>VLOOKUP(A53,[1]Mês!$A$4:$J$560,10,FALSE)/1000000</f>
        <v>61.080658</v>
      </c>
      <c r="H53" s="27">
        <f t="shared" si="23"/>
        <v>11.312016485664177</v>
      </c>
      <c r="I53" s="25">
        <f t="shared" si="24"/>
        <v>1285.249550815839</v>
      </c>
      <c r="J53" s="26">
        <f t="shared" si="24"/>
        <v>1239.8927005665198</v>
      </c>
      <c r="K53" s="28">
        <f t="shared" si="25"/>
        <v>-3.529030624482854</v>
      </c>
      <c r="L53" s="25">
        <f>VLOOKUP(A53,[1]Ano!$A$4:$J$560,7,FALSE)/1000000</f>
        <v>373.52551499999998</v>
      </c>
      <c r="M53" s="26">
        <f>VLOOKUP(A53,[1]Ano!$A$4:$J$560,9,FALSE)/1000000</f>
        <v>362.76289600000001</v>
      </c>
      <c r="N53" s="27">
        <f>(M53/L53-1)*100</f>
        <v>-2.8813611300422037</v>
      </c>
      <c r="O53" s="25">
        <f>VLOOKUP(A53,[1]Ano!$A$4:$J$560,8,FALSE)/1000000</f>
        <v>312.01672600000001</v>
      </c>
      <c r="P53" s="26">
        <f>VLOOKUP(A53,[1]Ano!$A$4:$J$560,10,FALSE)/1000000</f>
        <v>287.90140100000002</v>
      </c>
      <c r="Q53" s="27">
        <f>(P53/O53-1)*100</f>
        <v>-7.7288564972635481</v>
      </c>
      <c r="R53" s="25">
        <f t="shared" si="28"/>
        <v>1197.1329863899666</v>
      </c>
      <c r="S53" s="26">
        <f t="shared" si="28"/>
        <v>1260.0247679934007</v>
      </c>
      <c r="T53" s="27">
        <f>(S53/R53-1)*100</f>
        <v>5.2535334268157152</v>
      </c>
      <c r="U53" s="25">
        <f>VLOOKUP(A53,'[1]12 meses'!$A$4:$J$600,7,FALSE)/1000000</f>
        <v>896.60483699999997</v>
      </c>
      <c r="V53" s="26">
        <f>VLOOKUP(A53,'[1]12 meses'!$A$4:$J$600,9,FALSE)/1000000</f>
        <v>877.39865299999997</v>
      </c>
      <c r="W53" s="27">
        <f t="shared" si="30"/>
        <v>-2.1421013145839218</v>
      </c>
      <c r="X53" s="25">
        <f>VLOOKUP(A53,'[1]12 meses'!$A$4:$J$600,8,FALSE)/1000000</f>
        <v>796.54081699999995</v>
      </c>
      <c r="Y53" s="26">
        <f>VLOOKUP(A53,'[1]12 meses'!$A$4:$J$600,10,FALSE)/1000000</f>
        <v>715.515984</v>
      </c>
      <c r="Z53" s="27">
        <f t="shared" si="31"/>
        <v>-10.172088017430491</v>
      </c>
      <c r="AA53" s="25">
        <f t="shared" si="32"/>
        <v>1125.6232171213394</v>
      </c>
      <c r="AB53" s="26">
        <f t="shared" si="32"/>
        <v>1226.2460554619838</v>
      </c>
      <c r="AC53" s="27">
        <f t="shared" si="33"/>
        <v>8.93930018589848</v>
      </c>
      <c r="AD53" s="29"/>
    </row>
    <row r="54" spans="1:30" x14ac:dyDescent="0.2">
      <c r="A54" s="30" t="s">
        <v>45</v>
      </c>
      <c r="B54" s="31" t="s">
        <v>46</v>
      </c>
      <c r="C54" s="32">
        <f>VLOOKUP(A54,[1]Mês!$A$4:$J$560,7,FALSE)/1000000</f>
        <v>13.034364999999999</v>
      </c>
      <c r="D54" s="33">
        <f>VLOOKUP(A54,[1]Mês!$A$4:$J$560,9,FALSE)/1000000</f>
        <v>16.900327999999998</v>
      </c>
      <c r="E54" s="34">
        <f t="shared" si="22"/>
        <v>29.659772455351675</v>
      </c>
      <c r="F54" s="32">
        <f>VLOOKUP(A54,[1]Mês!$A$4:$J$560,8,FALSE)/1000000</f>
        <v>15.788297</v>
      </c>
      <c r="G54" s="33">
        <f>VLOOKUP(A54,[1]Mês!$A$4:$J$560,10,FALSE)/1000000</f>
        <v>19.196691000000001</v>
      </c>
      <c r="H54" s="34">
        <f t="shared" si="23"/>
        <v>21.588104150815003</v>
      </c>
      <c r="I54" s="32">
        <f t="shared" si="24"/>
        <v>825.57130765908437</v>
      </c>
      <c r="J54" s="33">
        <f t="shared" si="24"/>
        <v>880.3771441651063</v>
      </c>
      <c r="K54" s="35">
        <f t="shared" si="25"/>
        <v>6.6385345514761607</v>
      </c>
      <c r="L54" s="32">
        <f>VLOOKUP(A54,[1]Ano!$A$4:$J$560,7,FALSE)/1000000</f>
        <v>65.257042999999996</v>
      </c>
      <c r="M54" s="33">
        <f>VLOOKUP(A54,[1]Ano!$A$4:$J$560,9,FALSE)/1000000</f>
        <v>84.754260000000002</v>
      </c>
      <c r="N54" s="34">
        <f>(M54/L54-1)*100</f>
        <v>29.877567391461501</v>
      </c>
      <c r="O54" s="32">
        <f>VLOOKUP(A54,[1]Ano!$A$4:$J$560,8,FALSE)/1000000</f>
        <v>81.216036000000003</v>
      </c>
      <c r="P54" s="33">
        <f>VLOOKUP(A54,[1]Ano!$A$4:$J$560,10,FALSE)/1000000</f>
        <v>149.76734400000001</v>
      </c>
      <c r="Q54" s="34">
        <f>(P54/O54-1)*100</f>
        <v>84.406123933455703</v>
      </c>
      <c r="R54" s="32">
        <f t="shared" si="28"/>
        <v>803.49948377189935</v>
      </c>
      <c r="S54" s="33">
        <f t="shared" si="28"/>
        <v>565.90614306413818</v>
      </c>
      <c r="T54" s="34">
        <f>(S54/R54-1)*100</f>
        <v>-29.569818712566853</v>
      </c>
      <c r="U54" s="32">
        <f>VLOOKUP(A54,'[1]12 meses'!$A$4:$J$600,7,FALSE)/1000000</f>
        <v>167.65117499999999</v>
      </c>
      <c r="V54" s="33">
        <f>VLOOKUP(A54,'[1]12 meses'!$A$4:$J$600,9,FALSE)/1000000</f>
        <v>196.45775699999999</v>
      </c>
      <c r="W54" s="34">
        <f t="shared" si="30"/>
        <v>17.182451599280469</v>
      </c>
      <c r="X54" s="32">
        <f>VLOOKUP(A54,'[1]12 meses'!$A$4:$J$600,8,FALSE)/1000000</f>
        <v>214.310856</v>
      </c>
      <c r="Y54" s="33">
        <f>VLOOKUP(A54,'[1]12 meses'!$A$4:$J$600,10,FALSE)/1000000</f>
        <v>278.29100599999998</v>
      </c>
      <c r="Z54" s="34">
        <f t="shared" si="31"/>
        <v>29.853900634879626</v>
      </c>
      <c r="AA54" s="32">
        <f t="shared" si="32"/>
        <v>782.28036660914643</v>
      </c>
      <c r="AB54" s="33">
        <f t="shared" si="32"/>
        <v>705.94360854047864</v>
      </c>
      <c r="AC54" s="34">
        <f t="shared" si="33"/>
        <v>-9.7582351963599994</v>
      </c>
      <c r="AD54" s="29"/>
    </row>
    <row r="55" spans="1:30" x14ac:dyDescent="0.2">
      <c r="A55" s="23" t="s">
        <v>94</v>
      </c>
      <c r="B55" s="24" t="s">
        <v>95</v>
      </c>
      <c r="C55" s="25">
        <f>VLOOKUP(A55,[1]Mês!$A$4:$J$560,7,FALSE)/1000000</f>
        <v>30.264779000000001</v>
      </c>
      <c r="D55" s="26">
        <f>VLOOKUP(A55,[1]Mês!$A$4:$J$560,9,FALSE)/1000000</f>
        <v>30.412265000000001</v>
      </c>
      <c r="E55" s="27">
        <f t="shared" si="22"/>
        <v>0.48731893928581904</v>
      </c>
      <c r="F55" s="25">
        <f>VLOOKUP(A55,[1]Mês!$A$4:$J$560,8,FALSE)/1000000</f>
        <v>19.177904999999999</v>
      </c>
      <c r="G55" s="26">
        <f>VLOOKUP(A55,[1]Mês!$A$4:$J$560,10,FALSE)/1000000</f>
        <v>20.584018</v>
      </c>
      <c r="H55" s="27">
        <f t="shared" si="23"/>
        <v>7.3319426704846036</v>
      </c>
      <c r="I55" s="25">
        <f t="shared" si="24"/>
        <v>1578.1066284351707</v>
      </c>
      <c r="J55" s="26">
        <f t="shared" si="24"/>
        <v>1477.4698020571107</v>
      </c>
      <c r="K55" s="28">
        <f t="shared" si="25"/>
        <v>-6.3770612558576083</v>
      </c>
      <c r="L55" s="25">
        <f>VLOOKUP(A55,[1]Ano!$A$4:$J$560,7,FALSE)/1000000</f>
        <v>157.60167899999999</v>
      </c>
      <c r="M55" s="26">
        <f>VLOOKUP(A55,[1]Ano!$A$4:$J$560,9,FALSE)/1000000</f>
        <v>131.21329499999999</v>
      </c>
      <c r="N55" s="27">
        <f t="shared" si="26"/>
        <v>-16.743720097042882</v>
      </c>
      <c r="O55" s="25">
        <f>VLOOKUP(A55,[1]Ano!$A$4:$J$560,8,FALSE)/1000000</f>
        <v>99.749910999999997</v>
      </c>
      <c r="P55" s="26">
        <f>VLOOKUP(A55,[1]Ano!$A$4:$J$560,10,FALSE)/1000000</f>
        <v>93.432637</v>
      </c>
      <c r="Q55" s="27">
        <f t="shared" si="27"/>
        <v>-6.3331124175138314</v>
      </c>
      <c r="R55" s="25">
        <f t="shared" si="28"/>
        <v>1579.9681164627805</v>
      </c>
      <c r="S55" s="26">
        <f t="shared" si="28"/>
        <v>1404.3625355452612</v>
      </c>
      <c r="T55" s="27">
        <f t="shared" si="29"/>
        <v>-11.114501557832934</v>
      </c>
      <c r="U55" s="25">
        <f>VLOOKUP(A55,'[1]12 meses'!$A$4:$J$600,7,FALSE)/1000000</f>
        <v>399.37749200000002</v>
      </c>
      <c r="V55" s="26">
        <f>VLOOKUP(A55,'[1]12 meses'!$A$4:$J$600,9,FALSE)/1000000</f>
        <v>316.79246799999999</v>
      </c>
      <c r="W55" s="34">
        <f t="shared" si="30"/>
        <v>-20.678437231510294</v>
      </c>
      <c r="X55" s="25">
        <f>VLOOKUP(A55,'[1]12 meses'!$A$4:$J$600,8,FALSE)/1000000</f>
        <v>238.62681000000001</v>
      </c>
      <c r="Y55" s="26">
        <f>VLOOKUP(A55,'[1]12 meses'!$A$4:$J$600,10,FALSE)/1000000</f>
        <v>219.00968499999999</v>
      </c>
      <c r="Z55" s="27">
        <f t="shared" si="31"/>
        <v>-8.220838639212424</v>
      </c>
      <c r="AA55" s="25">
        <f>U55/X55*1000</f>
        <v>1673.6488745753254</v>
      </c>
      <c r="AB55" s="26">
        <f>V55/Y55*1000</f>
        <v>1446.4769811435508</v>
      </c>
      <c r="AC55" s="27">
        <f>(AB55/AA55-1)*100</f>
        <v>-13.573450015877286</v>
      </c>
      <c r="AD55" s="29"/>
    </row>
    <row r="56" spans="1:30" s="22" customFormat="1" x14ac:dyDescent="0.2">
      <c r="A56" s="49" t="s">
        <v>80</v>
      </c>
      <c r="B56" s="49" t="s">
        <v>81</v>
      </c>
      <c r="C56" s="17">
        <f>VLOOKUP(A56,[1]Mês!$A$4:$J$560,7,FALSE)/1000000</f>
        <v>85.285067999999995</v>
      </c>
      <c r="D56" s="18">
        <f>VLOOKUP(A56,[1]Mês!$A$4:$J$560,9,FALSE)/1000000</f>
        <v>97.733317</v>
      </c>
      <c r="E56" s="19">
        <f t="shared" si="22"/>
        <v>14.596047458155281</v>
      </c>
      <c r="F56" s="17">
        <f>VLOOKUP(A56,[1]Mês!$A$4:$J$560,8,FALSE)/1000000</f>
        <v>23.11401</v>
      </c>
      <c r="G56" s="18">
        <f>VLOOKUP(A56,[1]Mês!$A$4:$J$560,10,FALSE)/1000000</f>
        <v>24.204073000000001</v>
      </c>
      <c r="H56" s="19">
        <f t="shared" si="23"/>
        <v>4.7160272060105646</v>
      </c>
      <c r="I56" s="17">
        <f t="shared" si="24"/>
        <v>3689.7564723732485</v>
      </c>
      <c r="J56" s="18">
        <f t="shared" si="24"/>
        <v>4037.8872184032825</v>
      </c>
      <c r="K56" s="20">
        <f t="shared" si="25"/>
        <v>9.4350602441281683</v>
      </c>
      <c r="L56" s="17">
        <f>VLOOKUP(A56,[1]Ano!$A$4:$J$560,7,FALSE)/1000000</f>
        <v>606.75271799999996</v>
      </c>
      <c r="M56" s="18">
        <f>VLOOKUP(A56,[1]Ano!$A$4:$J$560,9,FALSE)/1000000</f>
        <v>618.79499899999996</v>
      </c>
      <c r="N56" s="19">
        <f t="shared" si="26"/>
        <v>1.9847098567097099</v>
      </c>
      <c r="O56" s="17">
        <f>VLOOKUP(A56,[1]Ano!$A$4:$J$560,8,FALSE)/1000000</f>
        <v>162.20259799999999</v>
      </c>
      <c r="P56" s="18">
        <f>VLOOKUP(A56,[1]Ano!$A$4:$J$560,10,FALSE)/1000000</f>
        <v>162.558573</v>
      </c>
      <c r="Q56" s="19">
        <f t="shared" si="27"/>
        <v>0.21946319256860303</v>
      </c>
      <c r="R56" s="17">
        <f t="shared" si="28"/>
        <v>3740.7089990013601</v>
      </c>
      <c r="S56" s="18">
        <f t="shared" si="28"/>
        <v>3806.5971396045657</v>
      </c>
      <c r="T56" s="19">
        <f t="shared" si="29"/>
        <v>1.7613810809874675</v>
      </c>
      <c r="U56" s="17">
        <f>VLOOKUP(A56,'[1]12 meses'!$A$4:$J$600,7,FALSE)/1000000</f>
        <v>1337.6694</v>
      </c>
      <c r="V56" s="18">
        <f>VLOOKUP(A56,'[1]12 meses'!$A$4:$J$600,9,FALSE)/1000000</f>
        <v>1345.587137</v>
      </c>
      <c r="W56" s="19">
        <f t="shared" si="30"/>
        <v>0.59190536914426328</v>
      </c>
      <c r="X56" s="17">
        <f>VLOOKUP(A56,'[1]12 meses'!$A$4:$J$600,8,FALSE)/1000000</f>
        <v>376.01153699999998</v>
      </c>
      <c r="Y56" s="18">
        <f>VLOOKUP(A56,'[1]12 meses'!$A$4:$J$600,10,FALSE)/1000000</f>
        <v>358.64790399999998</v>
      </c>
      <c r="Z56" s="19">
        <f t="shared" si="31"/>
        <v>-4.617845808279009</v>
      </c>
      <c r="AA56" s="17">
        <f t="shared" si="32"/>
        <v>3557.5222257076653</v>
      </c>
      <c r="AB56" s="18">
        <f t="shared" si="32"/>
        <v>3751.8332659766502</v>
      </c>
      <c r="AC56" s="19">
        <f t="shared" si="33"/>
        <v>5.4619768462678353</v>
      </c>
      <c r="AD56" s="21"/>
    </row>
    <row r="57" spans="1:30" s="22" customFormat="1" x14ac:dyDescent="0.2">
      <c r="A57" s="48" t="s">
        <v>96</v>
      </c>
      <c r="B57" s="43" t="s">
        <v>97</v>
      </c>
      <c r="C57" s="44">
        <f>VLOOKUP(A57,[1]Mês!$A$4:$J$560,7,FALSE)/1000000</f>
        <v>98.696865000000003</v>
      </c>
      <c r="D57" s="45">
        <f>VLOOKUP(A57,[1]Mês!$A$4:$J$560,9,FALSE)/1000000</f>
        <v>81.822283999999996</v>
      </c>
      <c r="E57" s="46">
        <f t="shared" si="22"/>
        <v>-17.097382981718823</v>
      </c>
      <c r="F57" s="44">
        <f>VLOOKUP(A57,[1]Mês!$A$4:$J$560,8,FALSE)/1000000</f>
        <v>72.027953999999994</v>
      </c>
      <c r="G57" s="45">
        <f>VLOOKUP(A57,[1]Mês!$A$4:$J$560,10,FALSE)/1000000</f>
        <v>67.441721999999999</v>
      </c>
      <c r="H57" s="46">
        <f t="shared" si="23"/>
        <v>-6.3672945645519725</v>
      </c>
      <c r="I57" s="44">
        <f t="shared" si="24"/>
        <v>1370.2577890800565</v>
      </c>
      <c r="J57" s="45">
        <f t="shared" si="24"/>
        <v>1213.2294605407615</v>
      </c>
      <c r="K57" s="47">
        <f t="shared" si="25"/>
        <v>-11.459765439079783</v>
      </c>
      <c r="L57" s="44">
        <f>VLOOKUP(A57,[1]Ano!$A$4:$J$560,7,FALSE)/1000000</f>
        <v>443.34566599999999</v>
      </c>
      <c r="M57" s="45">
        <f>VLOOKUP(A57,[1]Ano!$A$4:$J$560,9,FALSE)/1000000</f>
        <v>378.16800799999999</v>
      </c>
      <c r="N57" s="46">
        <f t="shared" si="26"/>
        <v>-14.701318406482411</v>
      </c>
      <c r="O57" s="44">
        <f>VLOOKUP(A57,[1]Ano!$A$4:$J$560,8,FALSE)/1000000</f>
        <v>237.58289300000001</v>
      </c>
      <c r="P57" s="45">
        <f>VLOOKUP(A57,[1]Ano!$A$4:$J$560,10,FALSE)/1000000</f>
        <v>249.004716</v>
      </c>
      <c r="Q57" s="46">
        <f t="shared" si="27"/>
        <v>4.8075106990131511</v>
      </c>
      <c r="R57" s="44">
        <f t="shared" si="28"/>
        <v>1866.0672929847688</v>
      </c>
      <c r="S57" s="45">
        <f t="shared" si="28"/>
        <v>1518.7182559225103</v>
      </c>
      <c r="T57" s="46">
        <f t="shared" si="29"/>
        <v>-18.613960941712605</v>
      </c>
      <c r="U57" s="44">
        <f>VLOOKUP(A57,'[1]12 meses'!$A$4:$J$600,7,FALSE)/1000000</f>
        <v>1025.2001110000001</v>
      </c>
      <c r="V57" s="45">
        <f>VLOOKUP(A57,'[1]12 meses'!$A$4:$J$600,9,FALSE)/1000000</f>
        <v>945.58364900000004</v>
      </c>
      <c r="W57" s="46">
        <f t="shared" si="30"/>
        <v>-7.7659435602616789</v>
      </c>
      <c r="X57" s="44">
        <f>VLOOKUP(A57,'[1]12 meses'!$A$4:$J$600,8,FALSE)/1000000</f>
        <v>602.88363100000004</v>
      </c>
      <c r="Y57" s="45">
        <f>VLOOKUP(A57,'[1]12 meses'!$A$4:$J$600,10,FALSE)/1000000</f>
        <v>638.52110400000004</v>
      </c>
      <c r="Z57" s="46">
        <f t="shared" si="31"/>
        <v>5.9111694475579402</v>
      </c>
      <c r="AA57" s="44">
        <f t="shared" si="32"/>
        <v>1700.4941887367315</v>
      </c>
      <c r="AB57" s="45">
        <f t="shared" si="32"/>
        <v>1480.8964701032028</v>
      </c>
      <c r="AC57" s="46">
        <f t="shared" si="33"/>
        <v>-12.913758840697021</v>
      </c>
      <c r="AD57" s="21"/>
    </row>
    <row r="58" spans="1:30" x14ac:dyDescent="0.2">
      <c r="A58" s="37" t="s">
        <v>98</v>
      </c>
      <c r="B58" s="31" t="s">
        <v>99</v>
      </c>
      <c r="C58" s="32">
        <f>VLOOKUP(A58,[1]Mês!$A$4:$J$560,7,FALSE)/1000000</f>
        <v>48.657165999999997</v>
      </c>
      <c r="D58" s="33">
        <f>VLOOKUP(A58,[1]Mês!$A$4:$J$560,9,FALSE)/1000000</f>
        <v>30.503471999999999</v>
      </c>
      <c r="E58" s="34">
        <f t="shared" si="22"/>
        <v>-37.309394468226941</v>
      </c>
      <c r="F58" s="32">
        <f>VLOOKUP(A58,[1]Mês!$A$4:$J$560,8,FALSE)/1000000</f>
        <v>58.939725000000003</v>
      </c>
      <c r="G58" s="33">
        <f>VLOOKUP(A58,[1]Mês!$A$4:$J$560,10,FALSE)/1000000</f>
        <v>45.225977999999998</v>
      </c>
      <c r="H58" s="34">
        <f t="shared" si="23"/>
        <v>-23.267409204912315</v>
      </c>
      <c r="I58" s="32">
        <f t="shared" si="24"/>
        <v>825.54111000687556</v>
      </c>
      <c r="J58" s="33">
        <f t="shared" si="24"/>
        <v>674.46793522077064</v>
      </c>
      <c r="K58" s="35">
        <f t="shared" si="25"/>
        <v>-18.299897237685315</v>
      </c>
      <c r="L58" s="32">
        <f>VLOOKUP(A58,[1]Ano!$A$4:$J$560,7,FALSE)/1000000</f>
        <v>147.483947</v>
      </c>
      <c r="M58" s="33">
        <f>VLOOKUP(A58,[1]Ano!$A$4:$J$560,9,FALSE)/1000000</f>
        <v>100.973283</v>
      </c>
      <c r="N58" s="34">
        <f t="shared" si="26"/>
        <v>-31.536085754471976</v>
      </c>
      <c r="O58" s="32">
        <f>VLOOKUP(A58,[1]Ano!$A$4:$J$560,8,FALSE)/1000000</f>
        <v>147.05000799999999</v>
      </c>
      <c r="P58" s="33">
        <f>VLOOKUP(A58,[1]Ano!$A$4:$J$560,10,FALSE)/1000000</f>
        <v>144.56336099999999</v>
      </c>
      <c r="Q58" s="34">
        <f t="shared" si="27"/>
        <v>-1.6910213292882004</v>
      </c>
      <c r="R58" s="32">
        <f t="shared" si="28"/>
        <v>1002.9509620971935</v>
      </c>
      <c r="S58" s="33">
        <f t="shared" si="28"/>
        <v>698.47077642308</v>
      </c>
      <c r="T58" s="34">
        <f t="shared" si="29"/>
        <v>-30.358431985292523</v>
      </c>
      <c r="U58" s="32">
        <f>VLOOKUP(A58,'[1]12 meses'!$A$4:$J$600,7,FALSE)/1000000</f>
        <v>378.25140599999997</v>
      </c>
      <c r="V58" s="33">
        <f>VLOOKUP(A58,'[1]12 meses'!$A$4:$J$600,9,FALSE)/1000000</f>
        <v>305.366581</v>
      </c>
      <c r="W58" s="34">
        <f t="shared" si="30"/>
        <v>-19.268884092396465</v>
      </c>
      <c r="X58" s="32">
        <f>VLOOKUP(A58,'[1]12 meses'!$A$4:$J$600,8,FALSE)/1000000</f>
        <v>390.69100200000003</v>
      </c>
      <c r="Y58" s="33">
        <f>VLOOKUP(A58,'[1]12 meses'!$A$4:$J$600,10,FALSE)/1000000</f>
        <v>406.62204400000002</v>
      </c>
      <c r="Z58" s="34">
        <f t="shared" si="31"/>
        <v>4.0776577700655681</v>
      </c>
      <c r="AA58" s="32">
        <f t="shared" si="32"/>
        <v>968.16001408704039</v>
      </c>
      <c r="AB58" s="33">
        <f t="shared" si="32"/>
        <v>750.98383254401222</v>
      </c>
      <c r="AC58" s="34">
        <f t="shared" si="33"/>
        <v>-22.431847874632783</v>
      </c>
      <c r="AD58" s="29"/>
    </row>
    <row r="59" spans="1:30" x14ac:dyDescent="0.2">
      <c r="A59" s="23" t="s">
        <v>100</v>
      </c>
      <c r="B59" s="24" t="s">
        <v>101</v>
      </c>
      <c r="C59" s="25">
        <f>VLOOKUP(A59,[1]Mês!$A$4:$J$560,7,FALSE)/1000000</f>
        <v>34.916331</v>
      </c>
      <c r="D59" s="26">
        <f>VLOOKUP(A59,[1]Mês!$A$4:$J$560,9,FALSE)/1000000</f>
        <v>30.111622000000001</v>
      </c>
      <c r="E59" s="27">
        <f t="shared" si="22"/>
        <v>-13.760635388638054</v>
      </c>
      <c r="F59" s="25">
        <f>VLOOKUP(A59,[1]Mês!$A$4:$J$560,8,FALSE)/1000000</f>
        <v>6.1240629999999996</v>
      </c>
      <c r="G59" s="26">
        <f>VLOOKUP(A59,[1]Mês!$A$4:$J$560,10,FALSE)/1000000</f>
        <v>6.6990610000000004</v>
      </c>
      <c r="H59" s="27">
        <f t="shared" si="23"/>
        <v>9.3891587986603131</v>
      </c>
      <c r="I59" s="25">
        <f t="shared" si="24"/>
        <v>5701.4976821760329</v>
      </c>
      <c r="J59" s="26">
        <f t="shared" si="24"/>
        <v>4494.90189744503</v>
      </c>
      <c r="K59" s="28">
        <f t="shared" si="25"/>
        <v>-21.162786551734481</v>
      </c>
      <c r="L59" s="25">
        <f>VLOOKUP(A59,[1]Ano!$A$4:$J$560,7,FALSE)/1000000</f>
        <v>202.92358100000001</v>
      </c>
      <c r="M59" s="26">
        <f>VLOOKUP(A59,[1]Ano!$A$4:$J$560,9,FALSE)/1000000</f>
        <v>184.546246</v>
      </c>
      <c r="N59" s="27">
        <f t="shared" si="26"/>
        <v>-9.0562836065858789</v>
      </c>
      <c r="O59" s="25">
        <f>VLOOKUP(A59,[1]Ano!$A$4:$J$560,8,FALSE)/1000000</f>
        <v>34.132719000000002</v>
      </c>
      <c r="P59" s="26">
        <f>VLOOKUP(A59,[1]Ano!$A$4:$J$560,10,FALSE)/1000000</f>
        <v>38.891981999999999</v>
      </c>
      <c r="Q59" s="27">
        <f t="shared" si="27"/>
        <v>13.943404274356208</v>
      </c>
      <c r="R59" s="25">
        <f t="shared" si="28"/>
        <v>5945.1337879059683</v>
      </c>
      <c r="S59" s="26">
        <f t="shared" si="28"/>
        <v>4745.0974856462699</v>
      </c>
      <c r="T59" s="27">
        <f t="shared" si="29"/>
        <v>-20.185185818709428</v>
      </c>
      <c r="U59" s="25">
        <f>VLOOKUP(A59,'[1]12 meses'!$A$4:$J$600,7,FALSE)/1000000</f>
        <v>423.09889299999998</v>
      </c>
      <c r="V59" s="26">
        <f>VLOOKUP(A59,'[1]12 meses'!$A$4:$J$600,9,FALSE)/1000000</f>
        <v>417.84183100000001</v>
      </c>
      <c r="W59" s="27">
        <f t="shared" si="30"/>
        <v>-1.2425137685245558</v>
      </c>
      <c r="X59" s="25">
        <f>VLOOKUP(A59,'[1]12 meses'!$A$4:$J$600,8,FALSE)/1000000</f>
        <v>71.750240000000005</v>
      </c>
      <c r="Y59" s="26">
        <f>VLOOKUP(A59,'[1]12 meses'!$A$4:$J$600,10,FALSE)/1000000</f>
        <v>84.595037000000005</v>
      </c>
      <c r="Z59" s="27">
        <f t="shared" si="31"/>
        <v>17.902096215984777</v>
      </c>
      <c r="AA59" s="25">
        <f t="shared" si="32"/>
        <v>5896.8289583421592</v>
      </c>
      <c r="AB59" s="26">
        <f t="shared" si="32"/>
        <v>4939.3184968995283</v>
      </c>
      <c r="AC59" s="27">
        <f t="shared" si="33"/>
        <v>-16.237718071982641</v>
      </c>
      <c r="AD59" s="29"/>
    </row>
    <row r="60" spans="1:30" s="22" customFormat="1" x14ac:dyDescent="0.2">
      <c r="A60" s="49" t="s">
        <v>78</v>
      </c>
      <c r="B60" s="49" t="s">
        <v>102</v>
      </c>
      <c r="C60" s="17">
        <f>VLOOKUP(A60,[1]Mês!$A$4:$J$560,7,FALSE)/1000000</f>
        <v>43.981064000000003</v>
      </c>
      <c r="D60" s="18">
        <f>VLOOKUP(A60,[1]Mês!$A$4:$J$560,9,FALSE)/1000000</f>
        <v>43.483420000000002</v>
      </c>
      <c r="E60" s="19">
        <f t="shared" si="22"/>
        <v>-1.1314960456618395</v>
      </c>
      <c r="F60" s="17">
        <f>VLOOKUP(A60,[1]Mês!$A$4:$J$560,8,FALSE)/1000000</f>
        <v>13.740549</v>
      </c>
      <c r="G60" s="18">
        <f>VLOOKUP(A60,[1]Mês!$A$4:$J$560,10,FALSE)/1000000</f>
        <v>13.961133</v>
      </c>
      <c r="H60" s="19">
        <f t="shared" si="23"/>
        <v>1.6053507032361081</v>
      </c>
      <c r="I60" s="17">
        <f t="shared" si="24"/>
        <v>3200.8229074398705</v>
      </c>
      <c r="J60" s="18">
        <f t="shared" si="24"/>
        <v>3114.6053833882966</v>
      </c>
      <c r="K60" s="20">
        <f t="shared" si="25"/>
        <v>-2.6936049430030362</v>
      </c>
      <c r="L60" s="17">
        <f>VLOOKUP(A60,[1]Ano!$A$4:$J$560,7,FALSE)/1000000</f>
        <v>177.31783899999999</v>
      </c>
      <c r="M60" s="18">
        <f>VLOOKUP(A60,[1]Ano!$A$4:$J$560,9,FALSE)/1000000</f>
        <v>207.41050899999999</v>
      </c>
      <c r="N60" s="19">
        <f t="shared" si="26"/>
        <v>16.971033579988525</v>
      </c>
      <c r="O60" s="17">
        <f>VLOOKUP(A60,[1]Ano!$A$4:$J$560,8,FALSE)/1000000</f>
        <v>54.343003000000003</v>
      </c>
      <c r="P60" s="18">
        <f>VLOOKUP(A60,[1]Ano!$A$4:$J$560,10,FALSE)/1000000</f>
        <v>66.247860000000003</v>
      </c>
      <c r="Q60" s="19">
        <f t="shared" si="27"/>
        <v>21.906881001773115</v>
      </c>
      <c r="R60" s="17">
        <f t="shared" si="28"/>
        <v>3262.9378063630375</v>
      </c>
      <c r="S60" s="18">
        <f t="shared" si="28"/>
        <v>3130.8257957313635</v>
      </c>
      <c r="T60" s="19">
        <f t="shared" si="29"/>
        <v>-4.048866955847064</v>
      </c>
      <c r="U60" s="17">
        <f>VLOOKUP(A60,'[1]12 meses'!$A$4:$J$600,7,FALSE)/1000000</f>
        <v>467.22425700000002</v>
      </c>
      <c r="V60" s="18">
        <f>VLOOKUP(A60,'[1]12 meses'!$A$4:$J$600,9,FALSE)/1000000</f>
        <v>515.72296100000005</v>
      </c>
      <c r="W60" s="19">
        <f t="shared" si="30"/>
        <v>10.380176815177645</v>
      </c>
      <c r="X60" s="17">
        <f>VLOOKUP(A60,'[1]12 meses'!$A$4:$J$600,8,FALSE)/1000000</f>
        <v>140.72155799999999</v>
      </c>
      <c r="Y60" s="18">
        <f>VLOOKUP(A60,'[1]12 meses'!$A$4:$J$600,10,FALSE)/1000000</f>
        <v>164.501147</v>
      </c>
      <c r="Z60" s="19">
        <f t="shared" si="31"/>
        <v>16.898326978443489</v>
      </c>
      <c r="AA60" s="17">
        <f t="shared" si="32"/>
        <v>3320.2038382775727</v>
      </c>
      <c r="AB60" s="18">
        <f t="shared" si="32"/>
        <v>3135.0721280989005</v>
      </c>
      <c r="AC60" s="19">
        <f t="shared" si="33"/>
        <v>-5.5759139858928997</v>
      </c>
      <c r="AD60" s="21"/>
    </row>
    <row r="61" spans="1:30" s="22" customFormat="1" ht="9.75" thickBot="1" x14ac:dyDescent="0.25">
      <c r="A61" s="56" t="s">
        <v>82</v>
      </c>
      <c r="B61" s="51" t="s">
        <v>82</v>
      </c>
      <c r="C61" s="52">
        <f>F68-SUM(C47,C52,C56,C57,C60)</f>
        <v>550.235187</v>
      </c>
      <c r="D61" s="53">
        <f>G68-SUM(D47,D52,D56,D57,D60)</f>
        <v>593.23614900000007</v>
      </c>
      <c r="E61" s="54">
        <f>(D61/C61-1)*100</f>
        <v>7.8150149274259562</v>
      </c>
      <c r="F61" s="52" t="s">
        <v>83</v>
      </c>
      <c r="G61" s="53" t="s">
        <v>83</v>
      </c>
      <c r="H61" s="54" t="s">
        <v>83</v>
      </c>
      <c r="I61" s="52" t="s">
        <v>83</v>
      </c>
      <c r="J61" s="53" t="s">
        <v>83</v>
      </c>
      <c r="K61" s="55" t="s">
        <v>83</v>
      </c>
      <c r="L61" s="52">
        <f>O68-SUM(L47,L52,L56,L57,L60)</f>
        <v>3120.0441960000003</v>
      </c>
      <c r="M61" s="53">
        <f>P68-SUM(M47,M52,M56,M57,M60)</f>
        <v>2841.6844700000001</v>
      </c>
      <c r="N61" s="54">
        <f t="shared" si="26"/>
        <v>-8.9216597110023841</v>
      </c>
      <c r="O61" s="52" t="s">
        <v>83</v>
      </c>
      <c r="P61" s="53" t="s">
        <v>83</v>
      </c>
      <c r="Q61" s="54" t="s">
        <v>83</v>
      </c>
      <c r="R61" s="52" t="s">
        <v>83</v>
      </c>
      <c r="S61" s="53" t="s">
        <v>83</v>
      </c>
      <c r="T61" s="54" t="s">
        <v>83</v>
      </c>
      <c r="U61" s="52">
        <f>X68-SUM(U47,U52,U56,U57,U60)</f>
        <v>7169.0976630000005</v>
      </c>
      <c r="V61" s="53">
        <f>Y68-SUM(V47,V52,V56,V57,V60)</f>
        <v>6594.8942189999989</v>
      </c>
      <c r="W61" s="54">
        <f>(V61/U61-1)*100</f>
        <v>-8.0094242119686641</v>
      </c>
      <c r="X61" s="52" t="s">
        <v>83</v>
      </c>
      <c r="Y61" s="53" t="s">
        <v>83</v>
      </c>
      <c r="Z61" s="54" t="s">
        <v>83</v>
      </c>
      <c r="AA61" s="52" t="s">
        <v>83</v>
      </c>
      <c r="AB61" s="53" t="s">
        <v>83</v>
      </c>
      <c r="AC61" s="54" t="s">
        <v>83</v>
      </c>
      <c r="AD61" s="21"/>
    </row>
    <row r="62" spans="1:30" s="22" customFormat="1" ht="2.1" customHeight="1" x14ac:dyDescent="0.2">
      <c r="A62" s="57"/>
      <c r="B62" s="57"/>
      <c r="C62" s="58"/>
      <c r="D62" s="58"/>
      <c r="E62" s="59"/>
      <c r="F62" s="60"/>
      <c r="G62" s="60"/>
      <c r="H62" s="61"/>
      <c r="I62" s="60"/>
      <c r="J62" s="60"/>
      <c r="K62" s="62"/>
      <c r="L62" s="58"/>
      <c r="M62" s="58"/>
      <c r="N62" s="59"/>
      <c r="O62" s="60"/>
      <c r="P62" s="60"/>
      <c r="Q62" s="61"/>
      <c r="R62" s="60"/>
      <c r="S62" s="60"/>
      <c r="T62" s="62"/>
      <c r="U62" s="18"/>
      <c r="V62" s="18"/>
      <c r="W62" s="19"/>
      <c r="X62" s="63"/>
      <c r="Y62" s="63"/>
      <c r="Z62" s="62"/>
      <c r="AA62" s="63"/>
      <c r="AB62" s="63"/>
      <c r="AC62" s="62"/>
    </row>
    <row r="63" spans="1:30" s="64" customFormat="1" ht="9" customHeight="1" x14ac:dyDescent="0.2">
      <c r="C63" s="95" t="str">
        <f>C2</f>
        <v>Maio</v>
      </c>
      <c r="D63" s="95"/>
      <c r="E63" s="95"/>
      <c r="F63" s="95"/>
      <c r="G63" s="95"/>
      <c r="H63" s="95"/>
      <c r="I63" s="95"/>
      <c r="J63" s="95"/>
      <c r="K63" s="65"/>
      <c r="L63" s="95" t="str">
        <f>L2</f>
        <v>Janeiro - Maio</v>
      </c>
      <c r="M63" s="95"/>
      <c r="N63" s="95"/>
      <c r="O63" s="95"/>
      <c r="P63" s="95"/>
      <c r="Q63" s="95"/>
      <c r="R63" s="95"/>
      <c r="S63" s="95"/>
      <c r="T63" s="65"/>
      <c r="U63" s="95" t="str">
        <f>U2</f>
        <v>Acumulado 12 meses</v>
      </c>
      <c r="V63" s="95"/>
      <c r="W63" s="95"/>
      <c r="X63" s="95"/>
      <c r="Y63" s="95"/>
      <c r="Z63" s="95"/>
      <c r="AA63" s="95"/>
      <c r="AB63" s="95"/>
      <c r="AC63" s="65"/>
    </row>
    <row r="64" spans="1:30" x14ac:dyDescent="0.2">
      <c r="A64" s="29"/>
      <c r="B64" s="29"/>
      <c r="C64" s="91" t="s">
        <v>103</v>
      </c>
      <c r="D64" s="91"/>
      <c r="E64" s="86"/>
      <c r="F64" s="92" t="s">
        <v>104</v>
      </c>
      <c r="G64" s="92"/>
      <c r="H64" s="92"/>
      <c r="I64" s="92" t="s">
        <v>105</v>
      </c>
      <c r="J64" s="93"/>
      <c r="K64" s="29"/>
      <c r="L64" s="86" t="s">
        <v>103</v>
      </c>
      <c r="M64" s="87"/>
      <c r="N64" s="87"/>
      <c r="O64" s="87" t="s">
        <v>104</v>
      </c>
      <c r="P64" s="87"/>
      <c r="Q64" s="87"/>
      <c r="R64" s="87" t="s">
        <v>105</v>
      </c>
      <c r="S64" s="88"/>
      <c r="T64" s="29"/>
      <c r="U64" s="86" t="s">
        <v>103</v>
      </c>
      <c r="V64" s="87"/>
      <c r="W64" s="87"/>
      <c r="X64" s="87" t="s">
        <v>104</v>
      </c>
      <c r="Y64" s="87"/>
      <c r="Z64" s="87"/>
      <c r="AA64" s="87" t="s">
        <v>105</v>
      </c>
      <c r="AB64" s="88"/>
      <c r="AC64" s="29"/>
    </row>
    <row r="65" spans="1:29" ht="18" x14ac:dyDescent="0.2">
      <c r="A65" s="66"/>
      <c r="B65" s="67"/>
      <c r="C65" s="68" t="str">
        <f>$C$4</f>
        <v>2018</v>
      </c>
      <c r="D65" s="3" t="str">
        <f>$D$4</f>
        <v>2019</v>
      </c>
      <c r="E65" s="4" t="s">
        <v>7</v>
      </c>
      <c r="F65" s="68" t="str">
        <f>$C$4</f>
        <v>2018</v>
      </c>
      <c r="G65" s="3" t="str">
        <f>$D$4</f>
        <v>2019</v>
      </c>
      <c r="H65" s="4" t="s">
        <v>7</v>
      </c>
      <c r="I65" s="68" t="str">
        <f>$C$4</f>
        <v>2018</v>
      </c>
      <c r="J65" s="69" t="str">
        <f>$D$4</f>
        <v>2019</v>
      </c>
      <c r="K65" s="70"/>
      <c r="L65" s="68" t="str">
        <f>$C$4</f>
        <v>2018</v>
      </c>
      <c r="M65" s="3" t="str">
        <f>$D$4</f>
        <v>2019</v>
      </c>
      <c r="N65" s="4" t="s">
        <v>7</v>
      </c>
      <c r="O65" s="68" t="str">
        <f>$C$4</f>
        <v>2018</v>
      </c>
      <c r="P65" s="3" t="str">
        <f>$D$4</f>
        <v>2019</v>
      </c>
      <c r="Q65" s="4" t="s">
        <v>7</v>
      </c>
      <c r="R65" s="68" t="str">
        <f>$C$4</f>
        <v>2018</v>
      </c>
      <c r="S65" s="3" t="str">
        <f>$D$4</f>
        <v>2019</v>
      </c>
      <c r="T65" s="29"/>
      <c r="U65" s="68" t="str">
        <f>$U$4</f>
        <v>Junho/17 - Maio/18</v>
      </c>
      <c r="V65" s="3" t="str">
        <f>$V$4</f>
        <v>Junho/18 - Maio/19</v>
      </c>
      <c r="W65" s="4" t="s">
        <v>7</v>
      </c>
      <c r="X65" s="68" t="str">
        <f>$U$4</f>
        <v>Junho/17 - Maio/18</v>
      </c>
      <c r="Y65" s="3" t="str">
        <f>$V$4</f>
        <v>Junho/18 - Maio/19</v>
      </c>
      <c r="Z65" s="4" t="s">
        <v>7</v>
      </c>
      <c r="AA65" s="68" t="str">
        <f>$U$4</f>
        <v>Junho/17 - Maio/18</v>
      </c>
      <c r="AB65" s="3" t="str">
        <f>$V$4</f>
        <v>Junho/18 - Maio/19</v>
      </c>
      <c r="AC65" s="29"/>
    </row>
    <row r="66" spans="1:29" x14ac:dyDescent="0.2">
      <c r="A66" s="71"/>
      <c r="B66" s="72" t="s">
        <v>106</v>
      </c>
      <c r="C66" s="73">
        <f>[1]TOTAIS!B35/1000000</f>
        <v>19325.063725</v>
      </c>
      <c r="D66" s="73">
        <f>[1]TOTAIS!C35/1000000</f>
        <v>21256.975721999999</v>
      </c>
      <c r="E66" s="27">
        <f>(D66/C66-1)*100</f>
        <v>9.9969243283827716</v>
      </c>
      <c r="F66" s="73">
        <f>[1]TOTAIS!D35/1000000</f>
        <v>13260.78902</v>
      </c>
      <c r="G66" s="73">
        <f>[1]TOTAIS!E35/1000000</f>
        <v>14972.204906999999</v>
      </c>
      <c r="H66" s="27">
        <f>(G66/F66-1)*100</f>
        <v>12.905837536656616</v>
      </c>
      <c r="I66" s="74">
        <f t="shared" ref="I66:J68" si="34">C66-F66</f>
        <v>6064.2747049999998</v>
      </c>
      <c r="J66" s="74">
        <f t="shared" si="34"/>
        <v>6284.7708149999999</v>
      </c>
      <c r="K66" s="70"/>
      <c r="L66" s="73">
        <f>[1]TOTAIS!H35/1000000</f>
        <v>93703.867043000006</v>
      </c>
      <c r="M66" s="73">
        <f>[1]TOTAIS!I35/1000000</f>
        <v>92848.986298000003</v>
      </c>
      <c r="N66" s="27">
        <f>(M66/L66-1)*100</f>
        <v>-0.91232173439299569</v>
      </c>
      <c r="O66" s="73">
        <f>[1]TOTAIS!J35/1000000</f>
        <v>69475.757526000001</v>
      </c>
      <c r="P66" s="73">
        <f>[1]TOTAIS!K35/1000000</f>
        <v>70738.006280999994</v>
      </c>
      <c r="Q66" s="27">
        <f>(P66/O66-1)*100</f>
        <v>1.8168189883033925</v>
      </c>
      <c r="R66" s="74">
        <f t="shared" ref="R66:S68" si="35">L66-O66</f>
        <v>24228.109517000004</v>
      </c>
      <c r="S66" s="74">
        <f t="shared" si="35"/>
        <v>22110.980017000009</v>
      </c>
      <c r="T66" s="29"/>
      <c r="U66" s="73">
        <f>[1]TOTAIS!N35/1000000</f>
        <v>223522.38037</v>
      </c>
      <c r="V66" s="73">
        <f>[1]TOTAIS!O35/1000000</f>
        <v>238409.111936</v>
      </c>
      <c r="W66" s="27">
        <f>(V66/U66-1)*100</f>
        <v>6.6600630958554508</v>
      </c>
      <c r="X66" s="73">
        <f>[1]TOTAIS!P35/1000000</f>
        <v>161330.8223</v>
      </c>
      <c r="Y66" s="73">
        <f>[1]TOTAIS!Q35/1000000</f>
        <v>182492.81761699999</v>
      </c>
      <c r="Z66" s="27">
        <f>(Y66/X66-1)*100</f>
        <v>13.117143404654907</v>
      </c>
      <c r="AA66" s="74">
        <f t="shared" ref="AA66:AB68" si="36">U66-X66</f>
        <v>62191.558069999999</v>
      </c>
      <c r="AB66" s="74">
        <f t="shared" si="36"/>
        <v>55916.294319000008</v>
      </c>
      <c r="AC66" s="29"/>
    </row>
    <row r="67" spans="1:29" x14ac:dyDescent="0.2">
      <c r="A67" s="75"/>
      <c r="B67" s="76" t="s">
        <v>82</v>
      </c>
      <c r="C67" s="70">
        <f>C66-C68</f>
        <v>9357.0119979999999</v>
      </c>
      <c r="D67" s="70">
        <f>D66-D68</f>
        <v>11460.895779999999</v>
      </c>
      <c r="E67" s="34">
        <f>(D67/C67-1)*100</f>
        <v>22.484568604269086</v>
      </c>
      <c r="F67" s="70">
        <f>F66-F68</f>
        <v>12176.502748999999</v>
      </c>
      <c r="G67" s="70">
        <f>G66-G68</f>
        <v>13790.446779999998</v>
      </c>
      <c r="H67" s="34">
        <f>(G67/F67-1)*100</f>
        <v>13.254577806690392</v>
      </c>
      <c r="I67" s="77">
        <f t="shared" si="34"/>
        <v>-2819.4907509999994</v>
      </c>
      <c r="J67" s="77">
        <f t="shared" si="34"/>
        <v>-2329.5509999999995</v>
      </c>
      <c r="K67" s="70"/>
      <c r="L67" s="70">
        <f>L66-L68</f>
        <v>53384.208041000005</v>
      </c>
      <c r="M67" s="70">
        <f>M66-M68</f>
        <v>53025.220753000001</v>
      </c>
      <c r="N67" s="34">
        <f>(M67/L67-1)*100</f>
        <v>-0.67245970517029185</v>
      </c>
      <c r="O67" s="70">
        <f>O66-O68</f>
        <v>63481.251462</v>
      </c>
      <c r="P67" s="70">
        <f>P66-P68</f>
        <v>64767.380026999992</v>
      </c>
      <c r="Q67" s="34">
        <f>(P67/O67-1)*100</f>
        <v>2.0259974959218718</v>
      </c>
      <c r="R67" s="77">
        <f t="shared" si="35"/>
        <v>-10097.043420999995</v>
      </c>
      <c r="S67" s="77">
        <f t="shared" si="35"/>
        <v>-11742.159273999991</v>
      </c>
      <c r="T67" s="29"/>
      <c r="U67" s="70">
        <f>U66-U68</f>
        <v>126049.484561</v>
      </c>
      <c r="V67" s="70">
        <f>V66-V68</f>
        <v>137737.700186</v>
      </c>
      <c r="W67" s="34">
        <f>(V67/U67-1)*100</f>
        <v>9.2727198891032749</v>
      </c>
      <c r="X67" s="70">
        <f>X66-X68</f>
        <v>147325.37018999999</v>
      </c>
      <c r="Y67" s="70">
        <f>Y66-Y68</f>
        <v>168479.10636999999</v>
      </c>
      <c r="Z67" s="34">
        <f>(Y67/X67-1)*100</f>
        <v>14.358515544687812</v>
      </c>
      <c r="AA67" s="77">
        <f t="shared" si="36"/>
        <v>-21275.885628999982</v>
      </c>
      <c r="AB67" s="77">
        <f t="shared" si="36"/>
        <v>-30741.406183999992</v>
      </c>
      <c r="AC67" s="29"/>
    </row>
    <row r="68" spans="1:29" x14ac:dyDescent="0.2">
      <c r="A68" s="75"/>
      <c r="B68" s="72" t="s">
        <v>107</v>
      </c>
      <c r="C68" s="73">
        <f>[1]TOTAIS!B5/1000000</f>
        <v>9968.051727</v>
      </c>
      <c r="D68" s="73">
        <f>[1]TOTAIS!C5/1000000</f>
        <v>9796.0799420000003</v>
      </c>
      <c r="E68" s="27">
        <f>(D68/C68-1)*100</f>
        <v>-1.7252296608191497</v>
      </c>
      <c r="F68" s="73">
        <f>[1]TOTAIS!D5/1000000</f>
        <v>1084.2862709999999</v>
      </c>
      <c r="G68" s="73">
        <f>[1]TOTAIS!E5/1000000</f>
        <v>1181.7581270000001</v>
      </c>
      <c r="H68" s="27">
        <f>(G68/F68-1)*100</f>
        <v>8.9894946202818904</v>
      </c>
      <c r="I68" s="74">
        <f t="shared" si="34"/>
        <v>8883.765456000001</v>
      </c>
      <c r="J68" s="74">
        <f t="shared" si="34"/>
        <v>8614.3218149999993</v>
      </c>
      <c r="K68" s="70"/>
      <c r="L68" s="73">
        <f>[1]TOTAIS!H5/1000000</f>
        <v>40319.659002</v>
      </c>
      <c r="M68" s="73">
        <f>[1]TOTAIS!I5/1000000</f>
        <v>39823.765545000002</v>
      </c>
      <c r="N68" s="27">
        <f>(M68/L68-1)*100</f>
        <v>-1.2299048882715047</v>
      </c>
      <c r="O68" s="73">
        <f>[1]TOTAIS!J5/1000000</f>
        <v>5994.5060640000002</v>
      </c>
      <c r="P68" s="73">
        <f>[1]TOTAIS!K5/1000000</f>
        <v>5970.6262539999998</v>
      </c>
      <c r="Q68" s="27">
        <f>(P68/O68-1)*100</f>
        <v>-0.3983615955184483</v>
      </c>
      <c r="R68" s="74">
        <f t="shared" si="35"/>
        <v>34325.152937999999</v>
      </c>
      <c r="S68" s="74">
        <f t="shared" si="35"/>
        <v>33853.139291</v>
      </c>
      <c r="T68" s="29"/>
      <c r="U68" s="73">
        <f>[1]TOTAIS!N5/1000000</f>
        <v>97472.895808999994</v>
      </c>
      <c r="V68" s="73">
        <f>[1]TOTAIS!O5/1000000</f>
        <v>100671.41175</v>
      </c>
      <c r="W68" s="27">
        <f>(V68/U68-1)*100</f>
        <v>3.281441383733541</v>
      </c>
      <c r="X68" s="73">
        <f>[1]TOTAIS!P5/1000000</f>
        <v>14005.45211</v>
      </c>
      <c r="Y68" s="73">
        <f>[1]TOTAIS!Q5/1000000</f>
        <v>14013.711246999999</v>
      </c>
      <c r="Z68" s="27">
        <f>(Y68/X68-1)*100</f>
        <v>5.8970870309149603E-2</v>
      </c>
      <c r="AA68" s="74">
        <f t="shared" si="36"/>
        <v>83467.443698999996</v>
      </c>
      <c r="AB68" s="74">
        <f t="shared" si="36"/>
        <v>86657.700503</v>
      </c>
      <c r="AC68" s="29"/>
    </row>
    <row r="69" spans="1:29" x14ac:dyDescent="0.2">
      <c r="B69" s="79" t="s">
        <v>108</v>
      </c>
      <c r="C69" s="80">
        <f>C68/C66*100</f>
        <v>51.580951394767006</v>
      </c>
      <c r="D69" s="80">
        <f>D68/D66*100</f>
        <v>46.084071742442198</v>
      </c>
      <c r="E69" s="81" t="s">
        <v>83</v>
      </c>
      <c r="F69" s="80">
        <f>F68/F66*100</f>
        <v>8.1766346585008858</v>
      </c>
      <c r="G69" s="80">
        <f>G68/G66*100</f>
        <v>7.8930133159444624</v>
      </c>
      <c r="H69" s="81" t="s">
        <v>83</v>
      </c>
      <c r="I69" s="81" t="s">
        <v>83</v>
      </c>
      <c r="J69" s="81" t="s">
        <v>83</v>
      </c>
      <c r="L69" s="80">
        <f>L68/L66*100</f>
        <v>43.028810095422863</v>
      </c>
      <c r="M69" s="80">
        <f>M68/M66*100</f>
        <v>42.890899656335634</v>
      </c>
      <c r="N69" s="82" t="s">
        <v>83</v>
      </c>
      <c r="O69" s="80">
        <f>O68/O66*100</f>
        <v>8.6281982053332325</v>
      </c>
      <c r="P69" s="80">
        <f>P68/P66*100</f>
        <v>8.4404785601141423</v>
      </c>
      <c r="Q69" s="81" t="s">
        <v>83</v>
      </c>
      <c r="R69" s="81" t="s">
        <v>83</v>
      </c>
      <c r="S69" s="81" t="s">
        <v>83</v>
      </c>
      <c r="T69" s="83"/>
      <c r="U69" s="80">
        <f>U68/U66*100</f>
        <v>43.607667226723166</v>
      </c>
      <c r="V69" s="80">
        <f>V68/V66*100</f>
        <v>42.226327229063649</v>
      </c>
      <c r="W69" s="82" t="s">
        <v>83</v>
      </c>
      <c r="X69" s="80">
        <f>X68/X66*100</f>
        <v>8.6812004738663013</v>
      </c>
      <c r="Y69" s="80">
        <f>Y68/Y66*100</f>
        <v>7.6790481017235184</v>
      </c>
      <c r="Z69" s="81" t="s">
        <v>83</v>
      </c>
      <c r="AA69" s="81" t="s">
        <v>83</v>
      </c>
      <c r="AB69" s="81" t="s">
        <v>83</v>
      </c>
      <c r="AC69" s="83"/>
    </row>
    <row r="70" spans="1:29" x14ac:dyDescent="0.2">
      <c r="B70" s="89" t="s">
        <v>109</v>
      </c>
      <c r="C70" s="89"/>
      <c r="D70" s="89"/>
      <c r="E70" s="89"/>
      <c r="F70" s="89"/>
      <c r="J70" s="83" t="s">
        <v>110</v>
      </c>
      <c r="K70" s="29"/>
      <c r="M70" s="29"/>
      <c r="N70" s="29"/>
      <c r="O70" s="29"/>
      <c r="P70" s="90" t="s">
        <v>111</v>
      </c>
      <c r="Q70" s="90"/>
      <c r="R70" s="90"/>
      <c r="S70" s="90"/>
      <c r="T70" s="29"/>
      <c r="V70" s="29"/>
      <c r="W70" s="29"/>
      <c r="X70" s="29"/>
      <c r="Y70" s="90" t="s">
        <v>111</v>
      </c>
      <c r="Z70" s="90"/>
      <c r="AA70" s="90"/>
      <c r="AB70" s="90"/>
      <c r="AC70" s="29"/>
    </row>
    <row r="71" spans="1:29" ht="11.45" customHeight="1" x14ac:dyDescent="0.2">
      <c r="A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</row>
    <row r="72" spans="1:29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1:29" x14ac:dyDescent="0.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84"/>
      <c r="M73" s="29"/>
      <c r="N73" s="29"/>
      <c r="O73" s="29"/>
      <c r="P73" s="29"/>
      <c r="Q73" s="29"/>
      <c r="R73" s="29"/>
      <c r="S73" s="29"/>
      <c r="T73" s="29"/>
      <c r="U73" s="84"/>
      <c r="V73" s="29"/>
      <c r="W73" s="29"/>
      <c r="X73" s="29"/>
      <c r="Y73" s="29"/>
      <c r="Z73" s="29"/>
      <c r="AA73" s="29"/>
      <c r="AB73" s="29"/>
      <c r="AC73" s="29"/>
    </row>
    <row r="74" spans="1:29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1:29" x14ac:dyDescent="0.2">
      <c r="A75" s="29"/>
      <c r="B75" s="29"/>
      <c r="C75" s="29"/>
      <c r="D75" s="29"/>
      <c r="E75" s="29"/>
      <c r="F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</row>
    <row r="76" spans="1:29" x14ac:dyDescent="0.2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 spans="1:29" x14ac:dyDescent="0.2">
      <c r="A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1:29" x14ac:dyDescent="0.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1:29" x14ac:dyDescent="0.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1:29" x14ac:dyDescent="0.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1:29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 spans="1:29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1:29" x14ac:dyDescent="0.2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1:29" x14ac:dyDescent="0.2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1:29" x14ac:dyDescent="0.2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1:29" x14ac:dyDescent="0.2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29" x14ac:dyDescent="0.2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29" x14ac:dyDescent="0.2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1:29" x14ac:dyDescent="0.2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1:29" x14ac:dyDescent="0.2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29" x14ac:dyDescent="0.2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1:29" x14ac:dyDescent="0.2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1:29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1:29" x14ac:dyDescent="0.2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1:29" x14ac:dyDescent="0.2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1:29" x14ac:dyDescent="0.2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</row>
    <row r="97" spans="1:29" x14ac:dyDescent="0.2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</row>
    <row r="98" spans="1:29" x14ac:dyDescent="0.2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1:29" x14ac:dyDescent="0.2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 spans="1:29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x14ac:dyDescent="0.2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1:29" x14ac:dyDescent="0.2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  <row r="103" spans="1:29" x14ac:dyDescent="0.2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</row>
    <row r="104" spans="1:29" x14ac:dyDescent="0.2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</row>
    <row r="105" spans="1:29" x14ac:dyDescent="0.2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</row>
    <row r="106" spans="1:29" x14ac:dyDescent="0.2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</row>
    <row r="107" spans="1:29" x14ac:dyDescent="0.2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</row>
    <row r="108" spans="1:29" x14ac:dyDescent="0.2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</row>
    <row r="109" spans="1:29" x14ac:dyDescent="0.2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</row>
    <row r="110" spans="1:29" x14ac:dyDescent="0.2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</row>
    <row r="111" spans="1:29" x14ac:dyDescent="0.2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</row>
    <row r="112" spans="1:29" x14ac:dyDescent="0.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</row>
    <row r="113" spans="1:29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</row>
    <row r="114" spans="1:29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</row>
    <row r="115" spans="1:29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</row>
    <row r="116" spans="1:29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</row>
    <row r="117" spans="1:29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</row>
    <row r="118" spans="1:29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</row>
    <row r="119" spans="1:29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1:29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</row>
    <row r="121" spans="1:29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</row>
    <row r="122" spans="1:29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</row>
    <row r="123" spans="1:29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</row>
    <row r="124" spans="1:29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</row>
    <row r="125" spans="1:29" x14ac:dyDescent="0.2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</row>
    <row r="126" spans="1:29" x14ac:dyDescent="0.2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</row>
    <row r="127" spans="1:29" x14ac:dyDescent="0.2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</row>
    <row r="128" spans="1:29" x14ac:dyDescent="0.2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</row>
    <row r="129" spans="1:29" x14ac:dyDescent="0.2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</row>
    <row r="130" spans="1:29" x14ac:dyDescent="0.2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</row>
    <row r="131" spans="1:29" x14ac:dyDescent="0.2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</row>
    <row r="132" spans="1:29" x14ac:dyDescent="0.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</row>
    <row r="133" spans="1:29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</row>
    <row r="134" spans="1:29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</row>
    <row r="135" spans="1:29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</row>
    <row r="136" spans="1:29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</row>
    <row r="137" spans="1:29" x14ac:dyDescent="0.2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</row>
    <row r="138" spans="1:29" x14ac:dyDescent="0.2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</row>
    <row r="139" spans="1:29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</row>
    <row r="140" spans="1:29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</row>
    <row r="141" spans="1:29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Q141" s="29"/>
      <c r="R141" s="29"/>
      <c r="S141" s="29"/>
      <c r="T141" s="29"/>
      <c r="Z141" s="29"/>
      <c r="AA141" s="29"/>
      <c r="AB141" s="29"/>
      <c r="AC141" s="29"/>
    </row>
    <row r="142" spans="1:29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Q142" s="29"/>
      <c r="R142" s="29"/>
      <c r="S142" s="29"/>
      <c r="T142" s="29"/>
      <c r="Z142" s="29"/>
      <c r="AA142" s="29"/>
      <c r="AB142" s="29"/>
      <c r="AC142" s="29"/>
    </row>
    <row r="143" spans="1:29" x14ac:dyDescent="0.2">
      <c r="A143" s="29"/>
      <c r="B143" s="29"/>
      <c r="C143" s="29"/>
      <c r="D143" s="29"/>
      <c r="E143" s="29"/>
      <c r="F143" s="29"/>
      <c r="G143" s="29"/>
      <c r="H143" s="29"/>
      <c r="I143" s="29"/>
      <c r="Q143" s="29"/>
      <c r="R143" s="29"/>
      <c r="S143" s="29"/>
      <c r="T143" s="29"/>
      <c r="Z143" s="29"/>
      <c r="AA143" s="29"/>
      <c r="AB143" s="29"/>
      <c r="AC143" s="29"/>
    </row>
    <row r="144" spans="1:29" x14ac:dyDescent="0.2">
      <c r="A144" s="29"/>
      <c r="B144" s="29"/>
      <c r="C144" s="29"/>
      <c r="D144" s="29"/>
      <c r="E144" s="29"/>
      <c r="F144" s="29"/>
      <c r="G144" s="29"/>
      <c r="H144" s="29"/>
      <c r="I144" s="29"/>
      <c r="Q144" s="29"/>
      <c r="R144" s="29"/>
      <c r="S144" s="29"/>
      <c r="T144" s="29"/>
      <c r="Z144" s="29"/>
      <c r="AA144" s="29"/>
      <c r="AB144" s="29"/>
      <c r="AC144" s="29"/>
    </row>
    <row r="145" spans="1:28" x14ac:dyDescent="0.2">
      <c r="A145" s="85"/>
      <c r="B145" s="29"/>
      <c r="C145" s="29"/>
      <c r="D145" s="29"/>
      <c r="E145" s="29"/>
      <c r="F145" s="29"/>
      <c r="G145" s="29"/>
      <c r="H145" s="29"/>
      <c r="I145" s="29"/>
      <c r="Q145" s="29"/>
      <c r="R145" s="29"/>
      <c r="S145" s="29"/>
      <c r="Z145" s="29"/>
      <c r="AA145" s="29"/>
      <c r="AB145" s="29"/>
    </row>
    <row r="146" spans="1:28" x14ac:dyDescent="0.2">
      <c r="A146" s="85"/>
      <c r="B146" s="85"/>
    </row>
    <row r="147" spans="1:28" x14ac:dyDescent="0.2">
      <c r="A147" s="85"/>
      <c r="B147" s="85"/>
    </row>
    <row r="148" spans="1:28" x14ac:dyDescent="0.2">
      <c r="A148" s="85"/>
      <c r="B148" s="85"/>
    </row>
    <row r="149" spans="1:28" x14ac:dyDescent="0.2">
      <c r="A149" s="85"/>
      <c r="B149" s="85"/>
    </row>
    <row r="150" spans="1:28" x14ac:dyDescent="0.2">
      <c r="A150" s="85"/>
      <c r="B150" s="85"/>
    </row>
    <row r="151" spans="1:28" x14ac:dyDescent="0.2">
      <c r="A151" s="85"/>
      <c r="B151" s="85"/>
    </row>
    <row r="152" spans="1:28" x14ac:dyDescent="0.2">
      <c r="A152" s="85"/>
      <c r="B152" s="85"/>
    </row>
    <row r="153" spans="1:28" x14ac:dyDescent="0.2">
      <c r="A153" s="85"/>
      <c r="B153" s="85"/>
    </row>
    <row r="154" spans="1:28" x14ac:dyDescent="0.2">
      <c r="A154" s="85"/>
      <c r="B154" s="85"/>
    </row>
    <row r="155" spans="1:28" x14ac:dyDescent="0.2">
      <c r="A155" s="85"/>
      <c r="B155" s="85"/>
    </row>
    <row r="156" spans="1:28" x14ac:dyDescent="0.2">
      <c r="A156" s="85"/>
      <c r="B156" s="85"/>
    </row>
    <row r="157" spans="1:28" x14ac:dyDescent="0.2">
      <c r="A157" s="85"/>
      <c r="B157" s="85"/>
    </row>
    <row r="158" spans="1:28" x14ac:dyDescent="0.2">
      <c r="A158" s="85"/>
      <c r="B158" s="85"/>
    </row>
    <row r="159" spans="1:28" x14ac:dyDescent="0.2">
      <c r="A159" s="85"/>
      <c r="B159" s="85"/>
    </row>
    <row r="160" spans="1:28" x14ac:dyDescent="0.2">
      <c r="A160" s="85"/>
      <c r="B160" s="85"/>
    </row>
    <row r="161" spans="1:2" x14ac:dyDescent="0.2">
      <c r="A161" s="85"/>
      <c r="B161" s="85"/>
    </row>
    <row r="162" spans="1:2" x14ac:dyDescent="0.2">
      <c r="A162" s="85"/>
      <c r="B162" s="85"/>
    </row>
    <row r="163" spans="1:2" x14ac:dyDescent="0.2">
      <c r="A163" s="85"/>
      <c r="B163" s="85"/>
    </row>
    <row r="164" spans="1:2" x14ac:dyDescent="0.2">
      <c r="A164" s="85"/>
      <c r="B164" s="85"/>
    </row>
    <row r="165" spans="1:2" x14ac:dyDescent="0.2">
      <c r="A165" s="85"/>
      <c r="B165" s="85"/>
    </row>
    <row r="166" spans="1:2" x14ac:dyDescent="0.2">
      <c r="A166" s="85"/>
      <c r="B166" s="85"/>
    </row>
    <row r="167" spans="1:2" x14ac:dyDescent="0.2">
      <c r="A167" s="85"/>
      <c r="B167" s="85"/>
    </row>
    <row r="168" spans="1:2" x14ac:dyDescent="0.2">
      <c r="A168" s="85"/>
      <c r="B168" s="85"/>
    </row>
    <row r="169" spans="1:2" x14ac:dyDescent="0.2">
      <c r="A169" s="85"/>
      <c r="B169" s="85"/>
    </row>
    <row r="170" spans="1:2" x14ac:dyDescent="0.2">
      <c r="A170" s="85"/>
      <c r="B170" s="85"/>
    </row>
    <row r="171" spans="1:2" x14ac:dyDescent="0.2">
      <c r="A171" s="85"/>
      <c r="B171" s="85"/>
    </row>
    <row r="172" spans="1:2" x14ac:dyDescent="0.2">
      <c r="A172" s="85"/>
      <c r="B172" s="85"/>
    </row>
    <row r="173" spans="1:2" x14ac:dyDescent="0.2">
      <c r="A173" s="85"/>
      <c r="B173" s="85"/>
    </row>
    <row r="174" spans="1:2" x14ac:dyDescent="0.2">
      <c r="A174" s="85"/>
      <c r="B174" s="85"/>
    </row>
    <row r="175" spans="1:2" x14ac:dyDescent="0.2">
      <c r="A175" s="85"/>
      <c r="B175" s="85"/>
    </row>
    <row r="176" spans="1:2" x14ac:dyDescent="0.2">
      <c r="A176" s="85"/>
      <c r="B176" s="85"/>
    </row>
    <row r="177" spans="1:2" x14ac:dyDescent="0.2">
      <c r="A177" s="85"/>
      <c r="B177" s="85"/>
    </row>
    <row r="178" spans="1:2" x14ac:dyDescent="0.2">
      <c r="A178" s="85"/>
      <c r="B178" s="85"/>
    </row>
    <row r="179" spans="1:2" x14ac:dyDescent="0.2">
      <c r="A179" s="85"/>
      <c r="B179" s="85"/>
    </row>
    <row r="180" spans="1:2" x14ac:dyDescent="0.2">
      <c r="A180" s="85"/>
      <c r="B180" s="85"/>
    </row>
    <row r="181" spans="1:2" x14ac:dyDescent="0.2">
      <c r="A181" s="85"/>
      <c r="B181" s="85"/>
    </row>
    <row r="182" spans="1:2" x14ac:dyDescent="0.2">
      <c r="A182" s="85"/>
      <c r="B182" s="85"/>
    </row>
    <row r="183" spans="1:2" x14ac:dyDescent="0.2">
      <c r="A183" s="85"/>
      <c r="B183" s="85"/>
    </row>
    <row r="184" spans="1:2" x14ac:dyDescent="0.2">
      <c r="A184" s="85"/>
      <c r="B184" s="85"/>
    </row>
    <row r="185" spans="1:2" x14ac:dyDescent="0.2">
      <c r="A185" s="85"/>
      <c r="B185" s="85"/>
    </row>
    <row r="186" spans="1:2" x14ac:dyDescent="0.2">
      <c r="A186" s="85"/>
      <c r="B186" s="85"/>
    </row>
    <row r="187" spans="1:2" x14ac:dyDescent="0.2">
      <c r="A187" s="85"/>
      <c r="B187" s="85"/>
    </row>
    <row r="188" spans="1:2" x14ac:dyDescent="0.2">
      <c r="A188" s="85"/>
      <c r="B188" s="85"/>
    </row>
    <row r="189" spans="1:2" x14ac:dyDescent="0.2">
      <c r="A189" s="85"/>
      <c r="B189" s="85"/>
    </row>
    <row r="190" spans="1:2" x14ac:dyDescent="0.2">
      <c r="A190" s="85"/>
      <c r="B190" s="85"/>
    </row>
    <row r="191" spans="1:2" x14ac:dyDescent="0.2">
      <c r="A191" s="85"/>
      <c r="B191" s="85"/>
    </row>
    <row r="192" spans="1:2" x14ac:dyDescent="0.2">
      <c r="A192" s="85"/>
      <c r="B192" s="85"/>
    </row>
    <row r="193" spans="1:2" x14ac:dyDescent="0.2">
      <c r="A193" s="85"/>
      <c r="B193" s="85"/>
    </row>
    <row r="194" spans="1:2" x14ac:dyDescent="0.2">
      <c r="A194" s="85"/>
      <c r="B194" s="85"/>
    </row>
    <row r="195" spans="1:2" x14ac:dyDescent="0.2">
      <c r="A195" s="85"/>
      <c r="B195" s="85"/>
    </row>
    <row r="196" spans="1:2" x14ac:dyDescent="0.2">
      <c r="A196" s="85"/>
      <c r="B196" s="85"/>
    </row>
    <row r="197" spans="1:2" x14ac:dyDescent="0.2">
      <c r="A197" s="85"/>
      <c r="B197" s="85"/>
    </row>
    <row r="198" spans="1:2" x14ac:dyDescent="0.2">
      <c r="A198" s="85"/>
      <c r="B198" s="85"/>
    </row>
    <row r="199" spans="1:2" x14ac:dyDescent="0.2">
      <c r="A199" s="85"/>
      <c r="B199" s="85"/>
    </row>
    <row r="200" spans="1:2" x14ac:dyDescent="0.2">
      <c r="A200" s="85"/>
      <c r="B200" s="85"/>
    </row>
    <row r="201" spans="1:2" x14ac:dyDescent="0.2">
      <c r="A201" s="85"/>
      <c r="B201" s="85"/>
    </row>
    <row r="202" spans="1:2" x14ac:dyDescent="0.2">
      <c r="A202" s="85"/>
      <c r="B202" s="85"/>
    </row>
    <row r="203" spans="1:2" x14ac:dyDescent="0.2">
      <c r="A203" s="85"/>
      <c r="B203" s="85"/>
    </row>
    <row r="204" spans="1:2" x14ac:dyDescent="0.2">
      <c r="A204" s="85"/>
      <c r="B204" s="85"/>
    </row>
    <row r="205" spans="1:2" x14ac:dyDescent="0.2">
      <c r="A205" s="85"/>
      <c r="B205" s="85"/>
    </row>
    <row r="206" spans="1:2" x14ac:dyDescent="0.2">
      <c r="A206" s="85"/>
      <c r="B206" s="85"/>
    </row>
    <row r="207" spans="1:2" x14ac:dyDescent="0.2">
      <c r="A207" s="85"/>
      <c r="B207" s="85"/>
    </row>
    <row r="208" spans="1:2" x14ac:dyDescent="0.2">
      <c r="A208" s="85"/>
      <c r="B208" s="85"/>
    </row>
    <row r="209" spans="1:2" x14ac:dyDescent="0.2">
      <c r="A209" s="85"/>
      <c r="B209" s="85"/>
    </row>
    <row r="210" spans="1:2" x14ac:dyDescent="0.2">
      <c r="A210" s="85"/>
      <c r="B210" s="85"/>
    </row>
    <row r="211" spans="1:2" x14ac:dyDescent="0.2">
      <c r="A211" s="85"/>
      <c r="B211" s="85"/>
    </row>
    <row r="212" spans="1:2" x14ac:dyDescent="0.2">
      <c r="A212" s="85"/>
      <c r="B212" s="85"/>
    </row>
    <row r="213" spans="1:2" x14ac:dyDescent="0.2">
      <c r="A213" s="85"/>
      <c r="B213" s="85"/>
    </row>
    <row r="214" spans="1:2" x14ac:dyDescent="0.2">
      <c r="A214" s="85"/>
      <c r="B214" s="85"/>
    </row>
    <row r="215" spans="1:2" x14ac:dyDescent="0.2">
      <c r="A215" s="85"/>
      <c r="B215" s="85"/>
    </row>
    <row r="216" spans="1:2" x14ac:dyDescent="0.2">
      <c r="A216" s="85"/>
      <c r="B216" s="85"/>
    </row>
    <row r="217" spans="1:2" x14ac:dyDescent="0.2">
      <c r="A217" s="85"/>
      <c r="B217" s="85"/>
    </row>
    <row r="218" spans="1:2" x14ac:dyDescent="0.2">
      <c r="A218" s="85"/>
      <c r="B218" s="85"/>
    </row>
    <row r="219" spans="1:2" x14ac:dyDescent="0.2">
      <c r="A219" s="85"/>
      <c r="B219" s="85"/>
    </row>
    <row r="220" spans="1:2" x14ac:dyDescent="0.2">
      <c r="A220" s="85"/>
      <c r="B220" s="85"/>
    </row>
    <row r="221" spans="1:2" x14ac:dyDescent="0.2">
      <c r="A221" s="85"/>
      <c r="B221" s="85"/>
    </row>
    <row r="222" spans="1:2" x14ac:dyDescent="0.2">
      <c r="A222" s="85"/>
      <c r="B222" s="85"/>
    </row>
    <row r="223" spans="1:2" x14ac:dyDescent="0.2">
      <c r="A223" s="85"/>
      <c r="B223" s="85"/>
    </row>
    <row r="224" spans="1:2" x14ac:dyDescent="0.2">
      <c r="A224" s="85"/>
      <c r="B224" s="85"/>
    </row>
    <row r="225" spans="1:2" x14ac:dyDescent="0.2">
      <c r="A225" s="85"/>
      <c r="B225" s="85"/>
    </row>
    <row r="226" spans="1:2" x14ac:dyDescent="0.2">
      <c r="A226" s="85"/>
      <c r="B226" s="85"/>
    </row>
    <row r="227" spans="1:2" x14ac:dyDescent="0.2">
      <c r="A227" s="85"/>
      <c r="B227" s="85"/>
    </row>
    <row r="228" spans="1:2" x14ac:dyDescent="0.2">
      <c r="A228" s="85"/>
      <c r="B228" s="85"/>
    </row>
    <row r="229" spans="1:2" x14ac:dyDescent="0.2">
      <c r="A229" s="85"/>
      <c r="B229" s="85"/>
    </row>
    <row r="230" spans="1:2" x14ac:dyDescent="0.2">
      <c r="A230" s="85"/>
      <c r="B230" s="85"/>
    </row>
    <row r="231" spans="1:2" x14ac:dyDescent="0.2">
      <c r="A231" s="85"/>
      <c r="B231" s="85"/>
    </row>
    <row r="232" spans="1:2" x14ac:dyDescent="0.2">
      <c r="A232" s="85"/>
      <c r="B232" s="85"/>
    </row>
    <row r="233" spans="1:2" x14ac:dyDescent="0.2">
      <c r="A233" s="85"/>
      <c r="B233" s="85"/>
    </row>
    <row r="234" spans="1:2" x14ac:dyDescent="0.2">
      <c r="A234" s="85"/>
      <c r="B234" s="85"/>
    </row>
    <row r="235" spans="1:2" x14ac:dyDescent="0.2">
      <c r="A235" s="85"/>
      <c r="B235" s="85"/>
    </row>
    <row r="236" spans="1:2" x14ac:dyDescent="0.2">
      <c r="A236" s="85"/>
      <c r="B236" s="85"/>
    </row>
    <row r="237" spans="1:2" x14ac:dyDescent="0.2">
      <c r="A237" s="85"/>
      <c r="B237" s="85"/>
    </row>
    <row r="238" spans="1:2" x14ac:dyDescent="0.2">
      <c r="A238" s="85"/>
      <c r="B238" s="85"/>
    </row>
    <row r="239" spans="1:2" x14ac:dyDescent="0.2">
      <c r="A239" s="85"/>
      <c r="B239" s="85"/>
    </row>
    <row r="240" spans="1:2" x14ac:dyDescent="0.2">
      <c r="A240" s="85"/>
      <c r="B240" s="85"/>
    </row>
    <row r="241" spans="1:2" x14ac:dyDescent="0.2">
      <c r="A241" s="85"/>
      <c r="B241" s="85"/>
    </row>
    <row r="242" spans="1:2" x14ac:dyDescent="0.2">
      <c r="A242" s="85"/>
      <c r="B242" s="85"/>
    </row>
    <row r="243" spans="1:2" x14ac:dyDescent="0.2">
      <c r="A243" s="85"/>
      <c r="B243" s="85"/>
    </row>
    <row r="244" spans="1:2" x14ac:dyDescent="0.2">
      <c r="A244" s="85"/>
      <c r="B244" s="85"/>
    </row>
    <row r="245" spans="1:2" x14ac:dyDescent="0.2">
      <c r="A245" s="85"/>
      <c r="B245" s="85"/>
    </row>
    <row r="246" spans="1:2" x14ac:dyDescent="0.2">
      <c r="A246" s="85"/>
      <c r="B246" s="85"/>
    </row>
    <row r="247" spans="1:2" x14ac:dyDescent="0.2">
      <c r="A247" s="85"/>
      <c r="B247" s="85"/>
    </row>
    <row r="248" spans="1:2" x14ac:dyDescent="0.2">
      <c r="A248" s="85"/>
      <c r="B248" s="85"/>
    </row>
    <row r="249" spans="1:2" x14ac:dyDescent="0.2">
      <c r="A249" s="85"/>
      <c r="B249" s="85"/>
    </row>
    <row r="250" spans="1:2" x14ac:dyDescent="0.2">
      <c r="A250" s="85"/>
      <c r="B250" s="85"/>
    </row>
    <row r="251" spans="1:2" x14ac:dyDescent="0.2">
      <c r="A251" s="85"/>
      <c r="B251" s="85"/>
    </row>
    <row r="252" spans="1:2" x14ac:dyDescent="0.2">
      <c r="A252" s="85"/>
      <c r="B252" s="85"/>
    </row>
    <row r="253" spans="1:2" x14ac:dyDescent="0.2">
      <c r="A253" s="85"/>
      <c r="B253" s="85"/>
    </row>
    <row r="254" spans="1:2" x14ac:dyDescent="0.2">
      <c r="A254" s="85"/>
      <c r="B254" s="85"/>
    </row>
    <row r="255" spans="1:2" x14ac:dyDescent="0.2">
      <c r="A255" s="85"/>
      <c r="B255" s="85"/>
    </row>
    <row r="256" spans="1:2" x14ac:dyDescent="0.2">
      <c r="A256" s="85"/>
      <c r="B256" s="85"/>
    </row>
    <row r="257" spans="1:2" x14ac:dyDescent="0.2">
      <c r="A257" s="85"/>
      <c r="B257" s="85"/>
    </row>
    <row r="258" spans="1:2" x14ac:dyDescent="0.2">
      <c r="A258" s="85"/>
      <c r="B258" s="85"/>
    </row>
    <row r="259" spans="1:2" x14ac:dyDescent="0.2">
      <c r="A259" s="85"/>
      <c r="B259" s="85"/>
    </row>
    <row r="260" spans="1:2" x14ac:dyDescent="0.2">
      <c r="A260" s="85"/>
      <c r="B260" s="85"/>
    </row>
    <row r="261" spans="1:2" x14ac:dyDescent="0.2">
      <c r="A261" s="85"/>
      <c r="B261" s="85"/>
    </row>
    <row r="262" spans="1:2" x14ac:dyDescent="0.2">
      <c r="A262" s="85"/>
      <c r="B262" s="85"/>
    </row>
    <row r="263" spans="1:2" x14ac:dyDescent="0.2">
      <c r="A263" s="85"/>
      <c r="B263" s="85"/>
    </row>
    <row r="264" spans="1:2" x14ac:dyDescent="0.2">
      <c r="A264" s="85"/>
      <c r="B264" s="85"/>
    </row>
    <row r="265" spans="1:2" x14ac:dyDescent="0.2">
      <c r="A265" s="85"/>
      <c r="B265" s="85"/>
    </row>
    <row r="266" spans="1:2" x14ac:dyDescent="0.2">
      <c r="A266" s="85"/>
      <c r="B266" s="85"/>
    </row>
    <row r="267" spans="1:2" x14ac:dyDescent="0.2">
      <c r="A267" s="85"/>
      <c r="B267" s="85"/>
    </row>
    <row r="268" spans="1:2" x14ac:dyDescent="0.2">
      <c r="A268" s="85"/>
      <c r="B268" s="85"/>
    </row>
    <row r="269" spans="1:2" x14ac:dyDescent="0.2">
      <c r="A269" s="85"/>
      <c r="B269" s="85"/>
    </row>
    <row r="270" spans="1:2" x14ac:dyDescent="0.2">
      <c r="A270" s="85"/>
      <c r="B270" s="85"/>
    </row>
    <row r="271" spans="1:2" x14ac:dyDescent="0.2">
      <c r="A271" s="85"/>
      <c r="B271" s="85"/>
    </row>
    <row r="272" spans="1:2" x14ac:dyDescent="0.2">
      <c r="A272" s="85"/>
      <c r="B272" s="85"/>
    </row>
    <row r="273" spans="1:2" x14ac:dyDescent="0.2">
      <c r="A273" s="85"/>
      <c r="B273" s="85"/>
    </row>
    <row r="274" spans="1:2" x14ac:dyDescent="0.2">
      <c r="A274" s="85"/>
      <c r="B274" s="85"/>
    </row>
    <row r="275" spans="1:2" x14ac:dyDescent="0.2">
      <c r="A275" s="85"/>
      <c r="B275" s="85"/>
    </row>
    <row r="276" spans="1:2" x14ac:dyDescent="0.2">
      <c r="A276" s="85"/>
      <c r="B276" s="85"/>
    </row>
    <row r="277" spans="1:2" x14ac:dyDescent="0.2">
      <c r="A277" s="85"/>
      <c r="B277" s="85"/>
    </row>
    <row r="278" spans="1:2" x14ac:dyDescent="0.2">
      <c r="A278" s="85"/>
      <c r="B278" s="85"/>
    </row>
    <row r="279" spans="1:2" x14ac:dyDescent="0.2">
      <c r="A279" s="85"/>
      <c r="B279" s="85"/>
    </row>
    <row r="280" spans="1:2" x14ac:dyDescent="0.2">
      <c r="A280" s="85"/>
      <c r="B280" s="85"/>
    </row>
    <row r="281" spans="1:2" x14ac:dyDescent="0.2">
      <c r="A281" s="85"/>
      <c r="B281" s="85"/>
    </row>
    <row r="282" spans="1:2" x14ac:dyDescent="0.2">
      <c r="A282" s="85"/>
      <c r="B282" s="85"/>
    </row>
    <row r="283" spans="1:2" x14ac:dyDescent="0.2">
      <c r="A283" s="85"/>
      <c r="B283" s="85"/>
    </row>
    <row r="284" spans="1:2" x14ac:dyDescent="0.2">
      <c r="A284" s="85"/>
      <c r="B284" s="85"/>
    </row>
    <row r="285" spans="1:2" x14ac:dyDescent="0.2">
      <c r="A285" s="85"/>
      <c r="B285" s="85"/>
    </row>
    <row r="286" spans="1:2" x14ac:dyDescent="0.2">
      <c r="A286" s="85"/>
      <c r="B286" s="85"/>
    </row>
    <row r="287" spans="1:2" x14ac:dyDescent="0.2">
      <c r="A287" s="85"/>
      <c r="B287" s="85"/>
    </row>
    <row r="288" spans="1:2" x14ac:dyDescent="0.2">
      <c r="A288" s="85"/>
      <c r="B288" s="85"/>
    </row>
    <row r="289" spans="1:2" x14ac:dyDescent="0.2">
      <c r="A289" s="85"/>
      <c r="B289" s="85"/>
    </row>
    <row r="290" spans="1:2" x14ac:dyDescent="0.2">
      <c r="A290" s="85"/>
      <c r="B290" s="85"/>
    </row>
    <row r="291" spans="1:2" x14ac:dyDescent="0.2">
      <c r="A291" s="85"/>
      <c r="B291" s="85"/>
    </row>
    <row r="292" spans="1:2" x14ac:dyDescent="0.2">
      <c r="A292" s="85"/>
      <c r="B292" s="85"/>
    </row>
    <row r="293" spans="1:2" x14ac:dyDescent="0.2">
      <c r="A293" s="85"/>
      <c r="B293" s="85"/>
    </row>
    <row r="294" spans="1:2" x14ac:dyDescent="0.2">
      <c r="A294" s="85"/>
      <c r="B294" s="85"/>
    </row>
    <row r="295" spans="1:2" x14ac:dyDescent="0.2">
      <c r="A295" s="85"/>
      <c r="B295" s="85"/>
    </row>
    <row r="296" spans="1:2" x14ac:dyDescent="0.2">
      <c r="A296" s="85"/>
      <c r="B296" s="85"/>
    </row>
    <row r="297" spans="1:2" x14ac:dyDescent="0.2">
      <c r="A297" s="85"/>
      <c r="B297" s="85"/>
    </row>
    <row r="298" spans="1:2" x14ac:dyDescent="0.2">
      <c r="A298" s="85"/>
      <c r="B298" s="85"/>
    </row>
    <row r="299" spans="1:2" x14ac:dyDescent="0.2">
      <c r="A299" s="85"/>
      <c r="B299" s="85"/>
    </row>
    <row r="300" spans="1:2" x14ac:dyDescent="0.2">
      <c r="A300" s="85"/>
      <c r="B300" s="85"/>
    </row>
    <row r="301" spans="1:2" x14ac:dyDescent="0.2">
      <c r="A301" s="85"/>
      <c r="B301" s="85"/>
    </row>
    <row r="302" spans="1:2" x14ac:dyDescent="0.2">
      <c r="A302" s="85"/>
      <c r="B302" s="85"/>
    </row>
    <row r="303" spans="1:2" x14ac:dyDescent="0.2">
      <c r="A303" s="85"/>
      <c r="B303" s="85"/>
    </row>
    <row r="304" spans="1:2" x14ac:dyDescent="0.2">
      <c r="A304" s="85"/>
      <c r="B304" s="85"/>
    </row>
    <row r="305" spans="1:2" x14ac:dyDescent="0.2">
      <c r="A305" s="85"/>
      <c r="B305" s="85"/>
    </row>
    <row r="306" spans="1:2" x14ac:dyDescent="0.2">
      <c r="A306" s="85"/>
      <c r="B306" s="85"/>
    </row>
    <row r="307" spans="1:2" x14ac:dyDescent="0.2">
      <c r="A307" s="85"/>
      <c r="B307" s="85"/>
    </row>
    <row r="308" spans="1:2" x14ac:dyDescent="0.2">
      <c r="A308" s="85"/>
      <c r="B308" s="85"/>
    </row>
    <row r="309" spans="1:2" x14ac:dyDescent="0.2">
      <c r="A309" s="85"/>
      <c r="B309" s="85"/>
    </row>
    <row r="310" spans="1:2" x14ac:dyDescent="0.2">
      <c r="A310" s="85"/>
      <c r="B310" s="85"/>
    </row>
    <row r="311" spans="1:2" x14ac:dyDescent="0.2">
      <c r="A311" s="85"/>
      <c r="B311" s="85"/>
    </row>
    <row r="312" spans="1:2" x14ac:dyDescent="0.2">
      <c r="A312" s="85"/>
      <c r="B312" s="85"/>
    </row>
    <row r="313" spans="1:2" x14ac:dyDescent="0.2">
      <c r="A313" s="85"/>
      <c r="B313" s="85"/>
    </row>
    <row r="314" spans="1:2" x14ac:dyDescent="0.2">
      <c r="A314" s="85"/>
      <c r="B314" s="85"/>
    </row>
    <row r="315" spans="1:2" x14ac:dyDescent="0.2">
      <c r="A315" s="85"/>
      <c r="B315" s="85"/>
    </row>
    <row r="316" spans="1:2" x14ac:dyDescent="0.2">
      <c r="A316" s="85"/>
      <c r="B316" s="85"/>
    </row>
    <row r="317" spans="1:2" x14ac:dyDescent="0.2">
      <c r="A317" s="85"/>
      <c r="B317" s="85"/>
    </row>
    <row r="318" spans="1:2" x14ac:dyDescent="0.2">
      <c r="A318" s="85"/>
      <c r="B318" s="85"/>
    </row>
    <row r="319" spans="1:2" x14ac:dyDescent="0.2">
      <c r="A319" s="85"/>
      <c r="B319" s="85"/>
    </row>
    <row r="320" spans="1:2" x14ac:dyDescent="0.2">
      <c r="A320" s="85"/>
      <c r="B320" s="85"/>
    </row>
    <row r="321" spans="1:2" x14ac:dyDescent="0.2">
      <c r="A321" s="85"/>
      <c r="B321" s="85"/>
    </row>
    <row r="322" spans="1:2" x14ac:dyDescent="0.2">
      <c r="A322" s="85"/>
      <c r="B322" s="85"/>
    </row>
    <row r="323" spans="1:2" x14ac:dyDescent="0.2">
      <c r="A323" s="85"/>
      <c r="B323" s="85"/>
    </row>
    <row r="324" spans="1:2" x14ac:dyDescent="0.2">
      <c r="A324" s="85"/>
      <c r="B324" s="85"/>
    </row>
    <row r="325" spans="1:2" x14ac:dyDescent="0.2">
      <c r="A325" s="85"/>
      <c r="B325" s="85"/>
    </row>
    <row r="326" spans="1:2" x14ac:dyDescent="0.2">
      <c r="A326" s="85"/>
      <c r="B326" s="85"/>
    </row>
    <row r="327" spans="1:2" x14ac:dyDescent="0.2">
      <c r="A327" s="85"/>
      <c r="B327" s="85"/>
    </row>
    <row r="328" spans="1:2" x14ac:dyDescent="0.2">
      <c r="A328" s="85"/>
      <c r="B328" s="85"/>
    </row>
    <row r="329" spans="1:2" x14ac:dyDescent="0.2">
      <c r="A329" s="85"/>
      <c r="B329" s="85"/>
    </row>
    <row r="330" spans="1:2" x14ac:dyDescent="0.2">
      <c r="A330" s="85"/>
      <c r="B330" s="85"/>
    </row>
    <row r="331" spans="1:2" x14ac:dyDescent="0.2">
      <c r="A331" s="85"/>
      <c r="B331" s="85"/>
    </row>
    <row r="332" spans="1:2" x14ac:dyDescent="0.2">
      <c r="A332" s="85"/>
      <c r="B332" s="85"/>
    </row>
    <row r="333" spans="1:2" x14ac:dyDescent="0.2">
      <c r="A333" s="85"/>
      <c r="B333" s="85"/>
    </row>
    <row r="334" spans="1:2" x14ac:dyDescent="0.2">
      <c r="A334" s="85"/>
      <c r="B334" s="85"/>
    </row>
    <row r="335" spans="1:2" x14ac:dyDescent="0.2">
      <c r="A335" s="85"/>
      <c r="B335" s="85"/>
    </row>
    <row r="336" spans="1:2" x14ac:dyDescent="0.2">
      <c r="A336" s="85"/>
      <c r="B336" s="85"/>
    </row>
    <row r="337" spans="1:2" x14ac:dyDescent="0.2">
      <c r="A337" s="85"/>
      <c r="B337" s="85"/>
    </row>
    <row r="338" spans="1:2" x14ac:dyDescent="0.2">
      <c r="A338" s="85"/>
      <c r="B338" s="85"/>
    </row>
    <row r="339" spans="1:2" x14ac:dyDescent="0.2">
      <c r="A339" s="85"/>
      <c r="B339" s="85"/>
    </row>
    <row r="340" spans="1:2" x14ac:dyDescent="0.2">
      <c r="A340" s="85"/>
      <c r="B340" s="85"/>
    </row>
    <row r="341" spans="1:2" x14ac:dyDescent="0.2">
      <c r="A341" s="85"/>
      <c r="B341" s="85"/>
    </row>
    <row r="342" spans="1:2" x14ac:dyDescent="0.2">
      <c r="A342" s="85"/>
      <c r="B342" s="85"/>
    </row>
    <row r="343" spans="1:2" x14ac:dyDescent="0.2">
      <c r="A343" s="85"/>
      <c r="B343" s="85"/>
    </row>
    <row r="344" spans="1:2" x14ac:dyDescent="0.2">
      <c r="A344" s="85"/>
      <c r="B344" s="85"/>
    </row>
    <row r="345" spans="1:2" x14ac:dyDescent="0.2">
      <c r="A345" s="85"/>
      <c r="B345" s="85"/>
    </row>
    <row r="346" spans="1:2" x14ac:dyDescent="0.2">
      <c r="A346" s="85"/>
      <c r="B346" s="85"/>
    </row>
    <row r="347" spans="1:2" x14ac:dyDescent="0.2">
      <c r="A347" s="85"/>
      <c r="B347" s="85"/>
    </row>
    <row r="348" spans="1:2" x14ac:dyDescent="0.2">
      <c r="A348" s="85"/>
      <c r="B348" s="85"/>
    </row>
    <row r="349" spans="1:2" x14ac:dyDescent="0.2">
      <c r="A349" s="85"/>
      <c r="B349" s="85"/>
    </row>
    <row r="350" spans="1:2" x14ac:dyDescent="0.2">
      <c r="A350" s="85"/>
      <c r="B350" s="85"/>
    </row>
    <row r="351" spans="1:2" x14ac:dyDescent="0.2">
      <c r="A351" s="85"/>
      <c r="B351" s="85"/>
    </row>
    <row r="352" spans="1:2" x14ac:dyDescent="0.2">
      <c r="A352" s="85"/>
      <c r="B352" s="85"/>
    </row>
    <row r="353" spans="1:2" x14ac:dyDescent="0.2">
      <c r="A353" s="85"/>
      <c r="B353" s="85"/>
    </row>
    <row r="354" spans="1:2" x14ac:dyDescent="0.2">
      <c r="A354" s="85"/>
      <c r="B354" s="85"/>
    </row>
    <row r="355" spans="1:2" x14ac:dyDescent="0.2">
      <c r="A355" s="85"/>
      <c r="B355" s="85"/>
    </row>
    <row r="356" spans="1:2" x14ac:dyDescent="0.2">
      <c r="A356" s="85"/>
      <c r="B356" s="85"/>
    </row>
    <row r="357" spans="1:2" x14ac:dyDescent="0.2">
      <c r="A357" s="85"/>
      <c r="B357" s="85"/>
    </row>
    <row r="358" spans="1:2" x14ac:dyDescent="0.2">
      <c r="A358" s="85"/>
      <c r="B358" s="85"/>
    </row>
    <row r="359" spans="1:2" x14ac:dyDescent="0.2">
      <c r="A359" s="85"/>
      <c r="B359" s="85"/>
    </row>
    <row r="360" spans="1:2" x14ac:dyDescent="0.2">
      <c r="A360" s="85"/>
      <c r="B360" s="85"/>
    </row>
    <row r="361" spans="1:2" x14ac:dyDescent="0.2">
      <c r="A361" s="85"/>
      <c r="B361" s="85"/>
    </row>
    <row r="362" spans="1:2" x14ac:dyDescent="0.2">
      <c r="A362" s="85"/>
      <c r="B362" s="85"/>
    </row>
    <row r="363" spans="1:2" x14ac:dyDescent="0.2">
      <c r="A363" s="85"/>
      <c r="B363" s="85"/>
    </row>
    <row r="364" spans="1:2" x14ac:dyDescent="0.2">
      <c r="A364" s="85"/>
      <c r="B364" s="85"/>
    </row>
    <row r="365" spans="1:2" x14ac:dyDescent="0.2">
      <c r="A365" s="85"/>
      <c r="B365" s="85"/>
    </row>
    <row r="366" spans="1:2" x14ac:dyDescent="0.2">
      <c r="A366" s="85"/>
      <c r="B366" s="85"/>
    </row>
    <row r="367" spans="1:2" x14ac:dyDescent="0.2">
      <c r="A367" s="85"/>
      <c r="B367" s="85"/>
    </row>
    <row r="368" spans="1:2" x14ac:dyDescent="0.2">
      <c r="A368" s="85"/>
      <c r="B368" s="85"/>
    </row>
    <row r="369" spans="1:2" x14ac:dyDescent="0.2">
      <c r="A369" s="85"/>
      <c r="B369" s="85"/>
    </row>
    <row r="370" spans="1:2" x14ac:dyDescent="0.2">
      <c r="A370" s="85"/>
      <c r="B370" s="85"/>
    </row>
    <row r="371" spans="1:2" x14ac:dyDescent="0.2">
      <c r="A371" s="85"/>
      <c r="B371" s="85"/>
    </row>
    <row r="372" spans="1:2" x14ac:dyDescent="0.2">
      <c r="A372" s="85"/>
      <c r="B372" s="85"/>
    </row>
    <row r="373" spans="1:2" x14ac:dyDescent="0.2">
      <c r="A373" s="85"/>
      <c r="B373" s="85"/>
    </row>
    <row r="374" spans="1:2" x14ac:dyDescent="0.2">
      <c r="A374" s="85"/>
      <c r="B374" s="85"/>
    </row>
    <row r="375" spans="1:2" x14ac:dyDescent="0.2">
      <c r="A375" s="85"/>
      <c r="B375" s="85"/>
    </row>
    <row r="376" spans="1:2" x14ac:dyDescent="0.2">
      <c r="A376" s="85"/>
      <c r="B376" s="85"/>
    </row>
    <row r="377" spans="1:2" x14ac:dyDescent="0.2">
      <c r="A377" s="85"/>
      <c r="B377" s="85"/>
    </row>
    <row r="378" spans="1:2" x14ac:dyDescent="0.2">
      <c r="A378" s="85"/>
      <c r="B378" s="85"/>
    </row>
    <row r="379" spans="1:2" x14ac:dyDescent="0.2">
      <c r="A379" s="85"/>
      <c r="B379" s="85"/>
    </row>
    <row r="380" spans="1:2" x14ac:dyDescent="0.2">
      <c r="A380" s="85"/>
      <c r="B380" s="85"/>
    </row>
    <row r="381" spans="1:2" x14ac:dyDescent="0.2">
      <c r="A381" s="85"/>
      <c r="B381" s="85"/>
    </row>
    <row r="382" spans="1:2" x14ac:dyDescent="0.2">
      <c r="A382" s="85"/>
      <c r="B382" s="85"/>
    </row>
    <row r="383" spans="1:2" x14ac:dyDescent="0.2">
      <c r="A383" s="85"/>
      <c r="B383" s="85"/>
    </row>
    <row r="384" spans="1:2" x14ac:dyDescent="0.2">
      <c r="A384" s="85"/>
      <c r="B384" s="85"/>
    </row>
    <row r="385" spans="1:2" x14ac:dyDescent="0.2">
      <c r="A385" s="85"/>
      <c r="B385" s="85"/>
    </row>
    <row r="386" spans="1:2" x14ac:dyDescent="0.2">
      <c r="A386" s="85"/>
      <c r="B386" s="85"/>
    </row>
    <row r="387" spans="1:2" x14ac:dyDescent="0.2">
      <c r="A387" s="85"/>
      <c r="B387" s="85"/>
    </row>
    <row r="388" spans="1:2" x14ac:dyDescent="0.2">
      <c r="A388" s="85"/>
      <c r="B388" s="85"/>
    </row>
    <row r="389" spans="1:2" x14ac:dyDescent="0.2">
      <c r="A389" s="85"/>
      <c r="B389" s="85"/>
    </row>
    <row r="390" spans="1:2" x14ac:dyDescent="0.2">
      <c r="A390" s="85"/>
      <c r="B390" s="85"/>
    </row>
    <row r="391" spans="1:2" x14ac:dyDescent="0.2">
      <c r="A391" s="85"/>
      <c r="B391" s="85"/>
    </row>
    <row r="392" spans="1:2" x14ac:dyDescent="0.2">
      <c r="A392" s="85"/>
      <c r="B392" s="85"/>
    </row>
    <row r="393" spans="1:2" x14ac:dyDescent="0.2">
      <c r="A393" s="85"/>
      <c r="B393" s="85"/>
    </row>
    <row r="394" spans="1:2" x14ac:dyDescent="0.2">
      <c r="A394" s="85"/>
      <c r="B394" s="85"/>
    </row>
    <row r="395" spans="1:2" x14ac:dyDescent="0.2">
      <c r="A395" s="85"/>
      <c r="B395" s="85"/>
    </row>
    <row r="396" spans="1:2" x14ac:dyDescent="0.2">
      <c r="A396" s="85"/>
      <c r="B396" s="85"/>
    </row>
    <row r="397" spans="1:2" x14ac:dyDescent="0.2">
      <c r="A397" s="85"/>
      <c r="B397" s="85"/>
    </row>
    <row r="398" spans="1:2" x14ac:dyDescent="0.2">
      <c r="A398" s="85"/>
      <c r="B398" s="85"/>
    </row>
    <row r="399" spans="1:2" x14ac:dyDescent="0.2">
      <c r="A399" s="85"/>
      <c r="B399" s="85"/>
    </row>
    <row r="400" spans="1:2" x14ac:dyDescent="0.2">
      <c r="A400" s="85"/>
      <c r="B400" s="85"/>
    </row>
    <row r="401" spans="1:2" x14ac:dyDescent="0.2">
      <c r="A401" s="85"/>
      <c r="B401" s="85"/>
    </row>
    <row r="402" spans="1:2" x14ac:dyDescent="0.2">
      <c r="A402" s="85"/>
      <c r="B402" s="85"/>
    </row>
    <row r="403" spans="1:2" x14ac:dyDescent="0.2">
      <c r="A403" s="85"/>
      <c r="B403" s="85"/>
    </row>
    <row r="404" spans="1:2" x14ac:dyDescent="0.2">
      <c r="A404" s="85"/>
      <c r="B404" s="85"/>
    </row>
    <row r="405" spans="1:2" x14ac:dyDescent="0.2">
      <c r="A405" s="85"/>
      <c r="B405" s="85"/>
    </row>
    <row r="406" spans="1:2" x14ac:dyDescent="0.2">
      <c r="A406" s="85"/>
      <c r="B406" s="85"/>
    </row>
    <row r="407" spans="1:2" x14ac:dyDescent="0.2">
      <c r="A407" s="85"/>
      <c r="B407" s="85"/>
    </row>
    <row r="408" spans="1:2" x14ac:dyDescent="0.2">
      <c r="A408" s="85"/>
      <c r="B408" s="85"/>
    </row>
    <row r="409" spans="1:2" x14ac:dyDescent="0.2">
      <c r="A409" s="85"/>
      <c r="B409" s="85"/>
    </row>
    <row r="410" spans="1:2" x14ac:dyDescent="0.2">
      <c r="A410" s="85"/>
      <c r="B410" s="85"/>
    </row>
    <row r="411" spans="1:2" x14ac:dyDescent="0.2">
      <c r="A411" s="85"/>
      <c r="B411" s="85"/>
    </row>
    <row r="412" spans="1:2" x14ac:dyDescent="0.2">
      <c r="A412" s="85"/>
      <c r="B412" s="85"/>
    </row>
    <row r="413" spans="1:2" x14ac:dyDescent="0.2">
      <c r="A413" s="85"/>
      <c r="B413" s="85"/>
    </row>
    <row r="414" spans="1:2" x14ac:dyDescent="0.2">
      <c r="A414" s="85"/>
      <c r="B414" s="85"/>
    </row>
    <row r="415" spans="1:2" x14ac:dyDescent="0.2">
      <c r="A415" s="85"/>
      <c r="B415" s="85"/>
    </row>
    <row r="416" spans="1:2" x14ac:dyDescent="0.2">
      <c r="A416" s="85"/>
      <c r="B416" s="85"/>
    </row>
    <row r="417" spans="1:2" x14ac:dyDescent="0.2">
      <c r="A417" s="85"/>
      <c r="B417" s="85"/>
    </row>
    <row r="418" spans="1:2" x14ac:dyDescent="0.2">
      <c r="A418" s="85"/>
      <c r="B418" s="85"/>
    </row>
    <row r="419" spans="1:2" x14ac:dyDescent="0.2">
      <c r="A419" s="85"/>
      <c r="B419" s="85"/>
    </row>
    <row r="420" spans="1:2" x14ac:dyDescent="0.2">
      <c r="A420" s="85"/>
      <c r="B420" s="85"/>
    </row>
    <row r="421" spans="1:2" x14ac:dyDescent="0.2">
      <c r="A421" s="85"/>
      <c r="B421" s="85"/>
    </row>
    <row r="422" spans="1:2" x14ac:dyDescent="0.2">
      <c r="A422" s="85"/>
      <c r="B422" s="85"/>
    </row>
    <row r="423" spans="1:2" x14ac:dyDescent="0.2">
      <c r="A423" s="85"/>
      <c r="B423" s="85"/>
    </row>
    <row r="424" spans="1:2" x14ac:dyDescent="0.2">
      <c r="A424" s="85"/>
      <c r="B424" s="85"/>
    </row>
    <row r="425" spans="1:2" x14ac:dyDescent="0.2">
      <c r="A425" s="85"/>
      <c r="B425" s="85"/>
    </row>
    <row r="426" spans="1:2" x14ac:dyDescent="0.2">
      <c r="A426" s="85"/>
      <c r="B426" s="85"/>
    </row>
    <row r="427" spans="1:2" x14ac:dyDescent="0.2">
      <c r="A427" s="85"/>
      <c r="B427" s="85"/>
    </row>
    <row r="428" spans="1:2" x14ac:dyDescent="0.2">
      <c r="A428" s="85"/>
      <c r="B428" s="85"/>
    </row>
    <row r="429" spans="1:2" x14ac:dyDescent="0.2">
      <c r="A429" s="85"/>
      <c r="B429" s="85"/>
    </row>
    <row r="430" spans="1:2" x14ac:dyDescent="0.2">
      <c r="A430" s="85"/>
      <c r="B430" s="85"/>
    </row>
    <row r="431" spans="1:2" x14ac:dyDescent="0.2">
      <c r="A431" s="85"/>
      <c r="B431" s="85"/>
    </row>
    <row r="432" spans="1:2" x14ac:dyDescent="0.2">
      <c r="A432" s="85"/>
      <c r="B432" s="85"/>
    </row>
    <row r="433" spans="1:2" x14ac:dyDescent="0.2">
      <c r="A433" s="85"/>
      <c r="B433" s="85"/>
    </row>
    <row r="434" spans="1:2" x14ac:dyDescent="0.2">
      <c r="A434" s="85"/>
      <c r="B434" s="85"/>
    </row>
    <row r="435" spans="1:2" x14ac:dyDescent="0.2">
      <c r="A435" s="85"/>
      <c r="B435" s="85"/>
    </row>
    <row r="436" spans="1:2" x14ac:dyDescent="0.2">
      <c r="A436" s="85"/>
      <c r="B436" s="85"/>
    </row>
    <row r="437" spans="1:2" x14ac:dyDescent="0.2">
      <c r="A437" s="85"/>
      <c r="B437" s="85"/>
    </row>
    <row r="438" spans="1:2" x14ac:dyDescent="0.2">
      <c r="A438" s="85"/>
      <c r="B438" s="85"/>
    </row>
    <row r="439" spans="1:2" x14ac:dyDescent="0.2">
      <c r="A439" s="85"/>
      <c r="B439" s="85"/>
    </row>
    <row r="440" spans="1:2" x14ac:dyDescent="0.2">
      <c r="A440" s="85"/>
      <c r="B440" s="85"/>
    </row>
    <row r="441" spans="1:2" x14ac:dyDescent="0.2">
      <c r="A441" s="85"/>
      <c r="B441" s="85"/>
    </row>
    <row r="442" spans="1:2" x14ac:dyDescent="0.2">
      <c r="A442" s="85"/>
      <c r="B442" s="85"/>
    </row>
    <row r="443" spans="1:2" x14ac:dyDescent="0.2">
      <c r="A443" s="85"/>
      <c r="B443" s="85"/>
    </row>
    <row r="444" spans="1:2" x14ac:dyDescent="0.2">
      <c r="A444" s="85"/>
      <c r="B444" s="85"/>
    </row>
    <row r="445" spans="1:2" x14ac:dyDescent="0.2">
      <c r="A445" s="85"/>
      <c r="B445" s="85"/>
    </row>
    <row r="446" spans="1:2" x14ac:dyDescent="0.2">
      <c r="A446" s="85"/>
      <c r="B446" s="85"/>
    </row>
    <row r="447" spans="1:2" x14ac:dyDescent="0.2">
      <c r="A447" s="85"/>
      <c r="B447" s="85"/>
    </row>
    <row r="448" spans="1:2" x14ac:dyDescent="0.2">
      <c r="A448" s="85"/>
      <c r="B448" s="85"/>
    </row>
    <row r="449" spans="1:2" x14ac:dyDescent="0.2">
      <c r="A449" s="85"/>
      <c r="B449" s="85"/>
    </row>
    <row r="450" spans="1:2" x14ac:dyDescent="0.2">
      <c r="A450" s="85"/>
      <c r="B450" s="85"/>
    </row>
    <row r="451" spans="1:2" x14ac:dyDescent="0.2">
      <c r="A451" s="85"/>
      <c r="B451" s="85"/>
    </row>
    <row r="452" spans="1:2" x14ac:dyDescent="0.2">
      <c r="A452" s="85"/>
      <c r="B452" s="85"/>
    </row>
    <row r="453" spans="1:2" x14ac:dyDescent="0.2">
      <c r="A453" s="85"/>
      <c r="B453" s="85"/>
    </row>
    <row r="454" spans="1:2" x14ac:dyDescent="0.2">
      <c r="A454" s="85"/>
      <c r="B454" s="85"/>
    </row>
    <row r="455" spans="1:2" x14ac:dyDescent="0.2">
      <c r="A455" s="85"/>
      <c r="B455" s="85"/>
    </row>
    <row r="456" spans="1:2" x14ac:dyDescent="0.2">
      <c r="A456" s="85"/>
      <c r="B456" s="85"/>
    </row>
    <row r="457" spans="1:2" x14ac:dyDescent="0.2">
      <c r="A457" s="85"/>
      <c r="B457" s="85"/>
    </row>
    <row r="458" spans="1:2" x14ac:dyDescent="0.2">
      <c r="A458" s="85"/>
      <c r="B458" s="85"/>
    </row>
    <row r="459" spans="1:2" x14ac:dyDescent="0.2">
      <c r="A459" s="85"/>
      <c r="B459" s="85"/>
    </row>
    <row r="460" spans="1:2" x14ac:dyDescent="0.2">
      <c r="A460" s="85"/>
      <c r="B460" s="85"/>
    </row>
    <row r="461" spans="1:2" x14ac:dyDescent="0.2">
      <c r="A461" s="85"/>
      <c r="B461" s="85"/>
    </row>
    <row r="462" spans="1:2" x14ac:dyDescent="0.2">
      <c r="A462" s="85"/>
      <c r="B462" s="85"/>
    </row>
    <row r="463" spans="1:2" x14ac:dyDescent="0.2">
      <c r="A463" s="85"/>
      <c r="B463" s="85"/>
    </row>
    <row r="464" spans="1:2" x14ac:dyDescent="0.2">
      <c r="A464" s="85"/>
      <c r="B464" s="85"/>
    </row>
    <row r="465" spans="1:2" x14ac:dyDescent="0.2">
      <c r="A465" s="85"/>
      <c r="B465" s="85"/>
    </row>
    <row r="466" spans="1:2" x14ac:dyDescent="0.2">
      <c r="A466" s="85"/>
      <c r="B466" s="85"/>
    </row>
    <row r="467" spans="1:2" x14ac:dyDescent="0.2">
      <c r="A467" s="85"/>
      <c r="B467" s="85"/>
    </row>
    <row r="468" spans="1:2" x14ac:dyDescent="0.2">
      <c r="A468" s="85"/>
      <c r="B468" s="85"/>
    </row>
    <row r="469" spans="1:2" x14ac:dyDescent="0.2">
      <c r="A469" s="85"/>
      <c r="B469" s="85"/>
    </row>
    <row r="470" spans="1:2" x14ac:dyDescent="0.2">
      <c r="A470" s="85"/>
      <c r="B470" s="85"/>
    </row>
    <row r="471" spans="1:2" x14ac:dyDescent="0.2">
      <c r="A471" s="85"/>
      <c r="B471" s="85"/>
    </row>
    <row r="472" spans="1:2" x14ac:dyDescent="0.2">
      <c r="A472" s="85"/>
      <c r="B472" s="85"/>
    </row>
    <row r="473" spans="1:2" x14ac:dyDescent="0.2">
      <c r="A473" s="85"/>
      <c r="B473" s="85"/>
    </row>
    <row r="474" spans="1:2" x14ac:dyDescent="0.2">
      <c r="A474" s="85"/>
      <c r="B474" s="85"/>
    </row>
    <row r="475" spans="1:2" x14ac:dyDescent="0.2">
      <c r="A475" s="85"/>
      <c r="B475" s="85"/>
    </row>
    <row r="476" spans="1:2" x14ac:dyDescent="0.2">
      <c r="A476" s="85"/>
      <c r="B476" s="85"/>
    </row>
    <row r="477" spans="1:2" x14ac:dyDescent="0.2">
      <c r="A477" s="85"/>
      <c r="B477" s="85"/>
    </row>
    <row r="478" spans="1:2" x14ac:dyDescent="0.2">
      <c r="A478" s="85"/>
      <c r="B478" s="85"/>
    </row>
    <row r="479" spans="1:2" x14ac:dyDescent="0.2">
      <c r="A479" s="85"/>
      <c r="B479" s="85"/>
    </row>
    <row r="480" spans="1:2" x14ac:dyDescent="0.2">
      <c r="A480" s="85"/>
      <c r="B480" s="85"/>
    </row>
    <row r="481" spans="1:2" x14ac:dyDescent="0.2">
      <c r="A481" s="85"/>
      <c r="B481" s="85"/>
    </row>
    <row r="482" spans="1:2" x14ac:dyDescent="0.2">
      <c r="A482" s="85"/>
      <c r="B482" s="85"/>
    </row>
    <row r="483" spans="1:2" x14ac:dyDescent="0.2">
      <c r="A483" s="85"/>
      <c r="B483" s="85"/>
    </row>
    <row r="484" spans="1:2" x14ac:dyDescent="0.2">
      <c r="A484" s="85"/>
      <c r="B484" s="85"/>
    </row>
    <row r="485" spans="1:2" x14ac:dyDescent="0.2">
      <c r="A485" s="85"/>
      <c r="B485" s="85"/>
    </row>
    <row r="486" spans="1:2" x14ac:dyDescent="0.2">
      <c r="A486" s="85"/>
      <c r="B486" s="85"/>
    </row>
    <row r="487" spans="1:2" x14ac:dyDescent="0.2">
      <c r="A487" s="85"/>
      <c r="B487" s="85"/>
    </row>
    <row r="488" spans="1:2" x14ac:dyDescent="0.2">
      <c r="A488" s="85"/>
      <c r="B488" s="85"/>
    </row>
    <row r="489" spans="1:2" x14ac:dyDescent="0.2">
      <c r="A489" s="85"/>
      <c r="B489" s="85"/>
    </row>
    <row r="490" spans="1:2" x14ac:dyDescent="0.2">
      <c r="B490" s="85"/>
    </row>
  </sheetData>
  <mergeCells count="30">
    <mergeCell ref="C63:J63"/>
    <mergeCell ref="L63:S63"/>
    <mergeCell ref="U63:AB63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U64:W64"/>
    <mergeCell ref="X64:Z64"/>
    <mergeCell ref="AA64:AB64"/>
    <mergeCell ref="B70:F70"/>
    <mergeCell ref="P70:S70"/>
    <mergeCell ref="Y70:AB70"/>
    <mergeCell ref="C64:E64"/>
    <mergeCell ref="F64:H64"/>
    <mergeCell ref="I64:J64"/>
    <mergeCell ref="L64:N64"/>
    <mergeCell ref="O64:Q64"/>
    <mergeCell ref="R64:S64"/>
  </mergeCells>
  <hyperlinks>
    <hyperlink ref="B70:E70" r:id="rId1" display="Fonte: AgroStat Brasil a partir dos dados da SECEX / MDIC" xr:uid="{96CC34FB-4412-4C04-8331-12C02A1AC6FB}"/>
    <hyperlink ref="B70:F70" r:id="rId2" display="Fonte: AgroStat Brasil a partir dos dados da SECEX / MDIC" xr:uid="{F287C8F2-F71C-4D79-8F7C-28076B35847A}"/>
  </hyperlinks>
  <printOptions horizontalCentered="1" verticalCentered="1"/>
  <pageMargins left="0.98425196850393704" right="0.98425196850393704" top="0" bottom="0" header="0" footer="0"/>
  <pageSetup paperSize="9" scale="80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Inez de Podesta</cp:lastModifiedBy>
  <dcterms:created xsi:type="dcterms:W3CDTF">2019-06-13T17:58:18Z</dcterms:created>
  <dcterms:modified xsi:type="dcterms:W3CDTF">2019-06-13T18:02:04Z</dcterms:modified>
</cp:coreProperties>
</file>