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SRI\DAC\INTELIGÊNCIA COMERCIAL\Balança Comercial\1 - Nota Mensal da Balança\1.2 - Balança Resumida e Tabelas\1.2.1 Balança do Mês\"/>
    </mc:Choice>
  </mc:AlternateContent>
  <bookViews>
    <workbookView xWindow="0" yWindow="0" windowWidth="28800" windowHeight="12330"/>
  </bookViews>
  <sheets>
    <sheet name="BAL RESUM." sheetId="1" r:id="rId1"/>
  </sheets>
  <externalReferences>
    <externalReference r:id="rId2"/>
  </externalReferences>
  <definedNames>
    <definedName name="_xlnm.Print_Titles" localSheetId="0">'BAL RESUM.'!$B:$B,'BAL RESUM.'!$1:$1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9" i="1" l="1"/>
  <c r="L63" i="1"/>
  <c r="U61" i="1"/>
  <c r="AA4" i="1"/>
  <c r="Y4" i="1"/>
  <c r="X4" i="1"/>
  <c r="V4" i="1"/>
  <c r="U4" i="1"/>
  <c r="S4" i="1"/>
  <c r="R4" i="1"/>
  <c r="M4" i="1"/>
  <c r="L4" i="1"/>
  <c r="J4" i="1"/>
  <c r="G4" i="1"/>
  <c r="F4" i="1"/>
  <c r="D4" i="1"/>
  <c r="C4" i="1"/>
  <c r="I4" i="1" s="1"/>
  <c r="C2" i="1"/>
  <c r="C61" i="1" s="1"/>
  <c r="U63" i="1" l="1"/>
  <c r="AA63" i="1"/>
  <c r="X63" i="1"/>
  <c r="V63" i="1"/>
  <c r="AB63" i="1"/>
  <c r="Y63" i="1"/>
  <c r="L2" i="1"/>
  <c r="L61" i="1" s="1"/>
  <c r="I63" i="1"/>
  <c r="R63" i="1"/>
  <c r="F63" i="1"/>
  <c r="O63" i="1"/>
  <c r="C63" i="1"/>
  <c r="O4" i="1"/>
  <c r="J63" i="1"/>
  <c r="S63" i="1"/>
  <c r="G63" i="1"/>
  <c r="P63" i="1"/>
  <c r="D63" i="1"/>
  <c r="M63" i="1"/>
  <c r="P4" i="1"/>
  <c r="AB4" i="1"/>
</calcChain>
</file>

<file path=xl/sharedStrings.xml><?xml version="1.0" encoding="utf-8"?>
<sst xmlns="http://schemas.openxmlformats.org/spreadsheetml/2006/main" count="202" uniqueCount="108">
  <si>
    <t>BALANÇA COMERCIAL DO AGRONEGÓCIO - SÍNTESE DOS RESULTADOS DO MÊS, DO ACUMULADO NO ANO E DOZE MESES</t>
  </si>
  <si>
    <t>Produtos</t>
  </si>
  <si>
    <t>Principais Produtos</t>
  </si>
  <si>
    <t>Acumulado 12 meses</t>
  </si>
  <si>
    <t>Valor (US$ milhões)</t>
  </si>
  <si>
    <t>Quantidade (mil toneladas)</t>
  </si>
  <si>
    <t>Preço Médio (US$/t)</t>
  </si>
  <si>
    <r>
      <t>D</t>
    </r>
    <r>
      <rPr>
        <b/>
        <sz val="7"/>
        <rFont val="Arial"/>
        <family val="2"/>
      </rPr>
      <t>%</t>
    </r>
  </si>
  <si>
    <t>EXPORTAÇÕES DO AGRONEGÓCIO</t>
  </si>
  <si>
    <t>COMPLEXO SOJA</t>
  </si>
  <si>
    <t>Complexo Soja</t>
  </si>
  <si>
    <t>SOJA EM GRÃOS</t>
  </si>
  <si>
    <t>Soja em grãos</t>
  </si>
  <si>
    <t>FARELO DE SOJA</t>
  </si>
  <si>
    <t>Farelo de soja</t>
  </si>
  <si>
    <t>OLEO DE SOJA</t>
  </si>
  <si>
    <t>Óleo de soja</t>
  </si>
  <si>
    <t>CARNES</t>
  </si>
  <si>
    <t>Carnes</t>
  </si>
  <si>
    <t>CARNE DE FRANGO</t>
  </si>
  <si>
    <t>Carne de Frango</t>
  </si>
  <si>
    <t>CARNE DE FRANGO in natura</t>
  </si>
  <si>
    <t>in natura</t>
  </si>
  <si>
    <t>CARNE BOVINA</t>
  </si>
  <si>
    <t>Carne Bovina</t>
  </si>
  <si>
    <t>CARNE BOVINA in natura</t>
  </si>
  <si>
    <t>CARNE SUÍNA</t>
  </si>
  <si>
    <t>Carne Suína</t>
  </si>
  <si>
    <t>CARNE SUÍNA in natura</t>
  </si>
  <si>
    <t>PRODUTOS FLORESTAIS</t>
  </si>
  <si>
    <t>Produtos Florestais</t>
  </si>
  <si>
    <t>CELULOSE</t>
  </si>
  <si>
    <t>Celulose</t>
  </si>
  <si>
    <t>MADEIRA</t>
  </si>
  <si>
    <t>Madeiras e suas obras</t>
  </si>
  <si>
    <t>PAPEL</t>
  </si>
  <si>
    <t>Papel</t>
  </si>
  <si>
    <t>CEREAIS, FARINHAS E PREPARAÇÕES</t>
  </si>
  <si>
    <t>Cereais, farinhas e preparações</t>
  </si>
  <si>
    <t>MILHO</t>
  </si>
  <si>
    <t>Milho</t>
  </si>
  <si>
    <t>COMPLEXO SUCROALCOOLEIRO</t>
  </si>
  <si>
    <t>Complexo Sucroalcooleiro</t>
  </si>
  <si>
    <t>AÇÚCAR DE CANA OU BETERRABA</t>
  </si>
  <si>
    <t>Açúcar</t>
  </si>
  <si>
    <t>ÁLCOOL</t>
  </si>
  <si>
    <t>Álcool</t>
  </si>
  <si>
    <t>CAFÉ</t>
  </si>
  <si>
    <t>Café</t>
  </si>
  <si>
    <t>CAFÉ VERDE</t>
  </si>
  <si>
    <t>Café verde</t>
  </si>
  <si>
    <t>CAFÉ SOLÚVEL</t>
  </si>
  <si>
    <t>Café solúvel</t>
  </si>
  <si>
    <t>FIBRAS E PRODUTOS TÊXTEIS</t>
  </si>
  <si>
    <t>Fibras e produtos têxteis</t>
  </si>
  <si>
    <t>Algodão</t>
  </si>
  <si>
    <t>FUMO E SEUS PRODUTOS</t>
  </si>
  <si>
    <t>Fumo e seus produtos</t>
  </si>
  <si>
    <t>SUCOS</t>
  </si>
  <si>
    <t>Sucos</t>
  </si>
  <si>
    <t>COUROS, PRODUTOS DE COURO E PELETERIA</t>
  </si>
  <si>
    <t>Couros e seus produtos</t>
  </si>
  <si>
    <t>FRUTAS (INCLUI NOZES E CASTANHAS)</t>
  </si>
  <si>
    <t>Frutas (inclui nozes e castanhas)</t>
  </si>
  <si>
    <t>ANIMAIS VIVOS (EXCETO PESCADOS)</t>
  </si>
  <si>
    <t>Animais vivos</t>
  </si>
  <si>
    <t>CACAU E SEUS PRODUTOS</t>
  </si>
  <si>
    <t>Cacau e seus produtos</t>
  </si>
  <si>
    <t>PESCADOS</t>
  </si>
  <si>
    <t>Pescados</t>
  </si>
  <si>
    <t>LÁCTEOS</t>
  </si>
  <si>
    <t>Lácteos</t>
  </si>
  <si>
    <t>Demais Produtos</t>
  </si>
  <si>
    <t>-</t>
  </si>
  <si>
    <t>IMPORTAÇÕES DO AGRONEGÓCIO</t>
  </si>
  <si>
    <t>TRIGO</t>
  </si>
  <si>
    <t>Trigo</t>
  </si>
  <si>
    <t>MALTE</t>
  </si>
  <si>
    <t>Malte</t>
  </si>
  <si>
    <t>ARROZ</t>
  </si>
  <si>
    <t>Arroz</t>
  </si>
  <si>
    <t>Produtos florestais</t>
  </si>
  <si>
    <t>BORRACHA NATURAL</t>
  </si>
  <si>
    <t>Borracha natural</t>
  </si>
  <si>
    <t>SALMÕES, FRESCOS OU REFRIGERADOS</t>
  </si>
  <si>
    <t>Salmões, frescos ou refrigerados</t>
  </si>
  <si>
    <t>PRODUTOS HORTÍCOLAS, LEGUMINOSAS, RAÍZES E TUBÉRCULOS</t>
  </si>
  <si>
    <t>Hortícolas, leguminosas, raízes e tubérculos</t>
  </si>
  <si>
    <t>PRODUTOS OLEAGINOSOS (EXCLUI SOJA)</t>
  </si>
  <si>
    <t>Produtos oleaginosos (exclui soja)</t>
  </si>
  <si>
    <t>OLEO DE DENDÊ OU DE PALMA</t>
  </si>
  <si>
    <t>Óleo de dendê ou de palma</t>
  </si>
  <si>
    <t>AZEITE DE OLIVA</t>
  </si>
  <si>
    <t>Azeite de oliva</t>
  </si>
  <si>
    <t>Complexo sucroalcooleiro</t>
  </si>
  <si>
    <t xml:space="preserve">Lácteos </t>
  </si>
  <si>
    <t>LEITE EM PÓ</t>
  </si>
  <si>
    <t>Leite em pó</t>
  </si>
  <si>
    <t>Exportação (US$ milhões)</t>
  </si>
  <si>
    <t>Importação (US$ milhões)</t>
  </si>
  <si>
    <t>Saldo</t>
  </si>
  <si>
    <t>Total Brasil</t>
  </si>
  <si>
    <t>Agronegócio</t>
  </si>
  <si>
    <t>Participação %</t>
  </si>
  <si>
    <t>Fonte: AgroStat Brasil a partir dos dados da SECEX/Ministério da Economia</t>
  </si>
  <si>
    <t>Reprodução permitida desde que citada a fonte</t>
  </si>
  <si>
    <t>Elaboração: MAPA/SCRI/DNAC</t>
  </si>
  <si>
    <t>Elaboração: MAPA/SCRI/DNAC/CGEA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</si>
</sst>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#,##0.0;[Red]\-#,##0.0;_(* &quot;---&quot;_);_(@_)"/>
    <numFmt numFmtId="166" formatCode="_(* #,##0_);_(* \(#,##0\);_(* &quot;-&quot;??_);_(@_)"/>
    <numFmt numFmtId="167" formatCode="#,##0;[Red]\-#,##0;_(* &quot;---&quot;_);_(@_)"/>
    <numFmt numFmtId="168" formatCode="_(* #,##0.0_);_(* \(#,##0.0\);_(* &quot;-&quot;??_);_(@_)"/>
  </numFmts>
  <fonts count="9" x14ac:knownFonts="1">
    <font>
      <sz val="10"/>
      <name val="Arial"/>
    </font>
    <font>
      <b/>
      <sz val="7"/>
      <name val="Arial"/>
      <family val="2"/>
    </font>
    <font>
      <sz val="7"/>
      <name val="Arial"/>
      <family val="2"/>
    </font>
    <font>
      <b/>
      <sz val="7"/>
      <name val="Symbol"/>
      <family val="1"/>
      <charset val="2"/>
    </font>
    <font>
      <sz val="10"/>
      <name val="Arial"/>
      <family val="2"/>
    </font>
    <font>
      <i/>
      <sz val="7"/>
      <name val="Arial"/>
      <family val="2"/>
    </font>
    <font>
      <sz val="7"/>
      <color indexed="8"/>
      <name val="Arial"/>
      <family val="2"/>
    </font>
    <font>
      <u/>
      <sz val="10"/>
      <color indexed="12"/>
      <name val="Arial"/>
      <family val="2"/>
    </font>
    <font>
      <u/>
      <sz val="7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  <bgColor indexed="9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01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8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17" fontId="1" fillId="2" borderId="10" xfId="0" applyNumberFormat="1" applyFont="1" applyFill="1" applyBorder="1" applyAlignment="1">
      <alignment horizontal="center" vertical="center" wrapText="1"/>
    </xf>
    <xf numFmtId="17" fontId="1" fillId="2" borderId="8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/>
    </xf>
    <xf numFmtId="49" fontId="1" fillId="3" borderId="12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3" fontId="1" fillId="0" borderId="0" xfId="1" applyNumberFormat="1" applyFont="1" applyFill="1" applyBorder="1" applyAlignment="1">
      <alignment vertical="center"/>
    </xf>
    <xf numFmtId="165" fontId="1" fillId="0" borderId="0" xfId="1" applyNumberFormat="1" applyFont="1" applyFill="1" applyBorder="1" applyAlignment="1">
      <alignment vertical="center"/>
    </xf>
    <xf numFmtId="165" fontId="1" fillId="0" borderId="13" xfId="1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4" borderId="7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 indent="1"/>
    </xf>
    <xf numFmtId="3" fontId="2" fillId="5" borderId="12" xfId="1" applyNumberFormat="1" applyFont="1" applyFill="1" applyBorder="1" applyAlignment="1">
      <alignment vertical="center"/>
    </xf>
    <xf numFmtId="3" fontId="2" fillId="5" borderId="0" xfId="1" applyNumberFormat="1" applyFont="1" applyFill="1" applyBorder="1" applyAlignment="1">
      <alignment vertical="center"/>
    </xf>
    <xf numFmtId="165" fontId="2" fillId="5" borderId="0" xfId="1" applyNumberFormat="1" applyFont="1" applyFill="1" applyBorder="1" applyAlignment="1">
      <alignment vertical="center"/>
    </xf>
    <xf numFmtId="165" fontId="2" fillId="5" borderId="13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 indent="1"/>
    </xf>
    <xf numFmtId="3" fontId="2" fillId="0" borderId="12" xfId="1" applyNumberFormat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vertical="center"/>
    </xf>
    <xf numFmtId="165" fontId="2" fillId="0" borderId="0" xfId="1" applyNumberFormat="1" applyFont="1" applyFill="1" applyBorder="1" applyAlignment="1">
      <alignment vertical="center"/>
    </xf>
    <xf numFmtId="165" fontId="2" fillId="0" borderId="13" xfId="1" applyNumberFormat="1" applyFont="1" applyFill="1" applyBorder="1" applyAlignment="1">
      <alignment vertical="center"/>
    </xf>
    <xf numFmtId="0" fontId="1" fillId="5" borderId="7" xfId="0" applyFont="1" applyFill="1" applyBorder="1" applyAlignment="1">
      <alignment horizontal="left" vertical="center"/>
    </xf>
    <xf numFmtId="3" fontId="1" fillId="5" borderId="12" xfId="1" applyNumberFormat="1" applyFont="1" applyFill="1" applyBorder="1" applyAlignment="1">
      <alignment vertical="center"/>
    </xf>
    <xf numFmtId="3" fontId="1" fillId="5" borderId="0" xfId="1" applyNumberFormat="1" applyFont="1" applyFill="1" applyBorder="1" applyAlignment="1">
      <alignment vertical="center"/>
    </xf>
    <xf numFmtId="165" fontId="1" fillId="5" borderId="0" xfId="1" applyNumberFormat="1" applyFont="1" applyFill="1" applyBorder="1" applyAlignment="1">
      <alignment vertical="center"/>
    </xf>
    <xf numFmtId="165" fontId="1" fillId="5" borderId="13" xfId="1" applyNumberFormat="1" applyFont="1" applyFill="1" applyBorder="1" applyAlignment="1">
      <alignment vertical="center"/>
    </xf>
    <xf numFmtId="0" fontId="1" fillId="0" borderId="7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1" fillId="5" borderId="14" xfId="0" applyFont="1" applyFill="1" applyBorder="1" applyAlignment="1">
      <alignment horizontal="left" vertical="center"/>
    </xf>
    <xf numFmtId="3" fontId="1" fillId="5" borderId="15" xfId="1" applyNumberFormat="1" applyFont="1" applyFill="1" applyBorder="1" applyAlignment="1">
      <alignment vertical="center"/>
    </xf>
    <xf numFmtId="3" fontId="1" fillId="5" borderId="16" xfId="1" applyNumberFormat="1" applyFont="1" applyFill="1" applyBorder="1" applyAlignment="1">
      <alignment vertical="center"/>
    </xf>
    <xf numFmtId="165" fontId="1" fillId="5" borderId="16" xfId="1" applyNumberFormat="1" applyFont="1" applyFill="1" applyBorder="1" applyAlignment="1">
      <alignment vertical="center"/>
    </xf>
    <xf numFmtId="3" fontId="1" fillId="5" borderId="15" xfId="1" applyNumberFormat="1" applyFont="1" applyFill="1" applyBorder="1" applyAlignment="1">
      <alignment horizontal="right" vertical="center"/>
    </xf>
    <xf numFmtId="3" fontId="1" fillId="5" borderId="16" xfId="1" applyNumberFormat="1" applyFont="1" applyFill="1" applyBorder="1" applyAlignment="1">
      <alignment horizontal="right" vertical="center"/>
    </xf>
    <xf numFmtId="165" fontId="1" fillId="5" borderId="16" xfId="1" applyNumberFormat="1" applyFont="1" applyFill="1" applyBorder="1" applyAlignment="1">
      <alignment horizontal="right" vertical="center"/>
    </xf>
    <xf numFmtId="165" fontId="1" fillId="5" borderId="17" xfId="1" applyNumberFormat="1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left" vertical="center"/>
    </xf>
    <xf numFmtId="0" fontId="1" fillId="5" borderId="18" xfId="0" applyFont="1" applyFill="1" applyBorder="1" applyAlignment="1">
      <alignment horizontal="left" vertical="center"/>
    </xf>
    <xf numFmtId="165" fontId="1" fillId="5" borderId="17" xfId="1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3" fontId="1" fillId="0" borderId="1" xfId="1" applyNumberFormat="1" applyFont="1" applyFill="1" applyBorder="1" applyAlignment="1">
      <alignment vertical="center"/>
    </xf>
    <xf numFmtId="165" fontId="1" fillId="0" borderId="1" xfId="1" applyNumberFormat="1" applyFont="1" applyFill="1" applyBorder="1" applyAlignment="1">
      <alignment horizontal="right" vertical="center"/>
    </xf>
    <xf numFmtId="3" fontId="1" fillId="0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1" fillId="0" borderId="0" xfId="1" applyNumberFormat="1" applyFont="1" applyFill="1" applyBorder="1" applyAlignment="1">
      <alignment horizontal="center" vertical="center"/>
    </xf>
    <xf numFmtId="3" fontId="1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indent="1"/>
    </xf>
    <xf numFmtId="0" fontId="2" fillId="0" borderId="1" xfId="0" applyFont="1" applyFill="1" applyBorder="1" applyAlignment="1">
      <alignment vertical="center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166" fontId="2" fillId="0" borderId="0" xfId="1" applyNumberFormat="1" applyFont="1" applyFill="1" applyBorder="1" applyAlignment="1">
      <alignment vertical="center"/>
    </xf>
    <xf numFmtId="0" fontId="6" fillId="0" borderId="0" xfId="2" applyFont="1" applyFill="1" applyBorder="1" applyAlignment="1">
      <alignment horizontal="left" vertical="center" wrapText="1" indent="1"/>
    </xf>
    <xf numFmtId="0" fontId="2" fillId="5" borderId="0" xfId="0" applyFont="1" applyFill="1" applyBorder="1" applyAlignment="1">
      <alignment horizontal="left" vertical="center"/>
    </xf>
    <xf numFmtId="166" fontId="2" fillId="5" borderId="0" xfId="1" applyNumberFormat="1" applyFont="1" applyFill="1" applyBorder="1" applyAlignment="1">
      <alignment vertical="center"/>
    </xf>
    <xf numFmtId="167" fontId="2" fillId="5" borderId="0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indent="2"/>
    </xf>
    <xf numFmtId="0" fontId="6" fillId="0" borderId="0" xfId="2" applyFont="1" applyFill="1" applyBorder="1" applyAlignment="1">
      <alignment horizontal="left" vertical="center" wrapText="1"/>
    </xf>
    <xf numFmtId="167" fontId="2" fillId="0" borderId="0" xfId="1" applyNumberFormat="1" applyFont="1" applyFill="1" applyBorder="1" applyAlignment="1">
      <alignment vertical="center"/>
    </xf>
    <xf numFmtId="168" fontId="2" fillId="5" borderId="0" xfId="1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168" fontId="2" fillId="0" borderId="1" xfId="1" applyNumberFormat="1" applyFont="1" applyFill="1" applyBorder="1" applyAlignment="1">
      <alignment vertical="center"/>
    </xf>
    <xf numFmtId="166" fontId="2" fillId="0" borderId="1" xfId="1" applyNumberFormat="1" applyFont="1" applyFill="1" applyBorder="1" applyAlignment="1">
      <alignment horizontal="right" vertical="center"/>
    </xf>
    <xf numFmtId="168" fontId="2" fillId="0" borderId="1" xfId="1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8" fillId="0" borderId="21" xfId="3" applyFont="1" applyFill="1" applyBorder="1" applyAlignment="1" applyProtection="1">
      <alignment horizontal="left" vertical="center"/>
    </xf>
    <xf numFmtId="0" fontId="2" fillId="0" borderId="21" xfId="0" applyFont="1" applyFill="1" applyBorder="1" applyAlignment="1">
      <alignment horizontal="right" vertical="center"/>
    </xf>
    <xf numFmtId="166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</cellXfs>
  <cellStyles count="4">
    <cellStyle name="Hiperlink" xfId="3" builtinId="8"/>
    <cellStyle name="Normal" xfId="0" builtinId="0"/>
    <cellStyle name="Normal_Balança Janeiro-022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!Agosto%20-%20Balan&#231;a%20Comercial%20do%20Agroneg&#243;cio%20Resumida%20-%20COMPLE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ês"/>
      <sheetName val="Ano"/>
      <sheetName val="12 meses"/>
      <sheetName val="TOTAIS"/>
      <sheetName val="BAL RESUM."/>
    </sheetNames>
    <sheetDataSet>
      <sheetData sheetId="0">
        <row r="1">
          <cell r="C1" t="str">
            <v>Agosto/2021</v>
          </cell>
          <cell r="E1" t="str">
            <v>Agosto/2022</v>
          </cell>
          <cell r="M1" t="str">
            <v>Agosto</v>
          </cell>
        </row>
        <row r="3">
          <cell r="M3">
            <v>2022</v>
          </cell>
        </row>
      </sheetData>
      <sheetData sheetId="1"/>
      <sheetData sheetId="2">
        <row r="1">
          <cell r="C1" t="str">
            <v>Setembro/20 - Agosto/21</v>
          </cell>
          <cell r="E1" t="str">
            <v>Setembro/21 - Agosto/22</v>
          </cell>
          <cell r="M1" t="str">
            <v>Setembro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agrostat.agricultura.gov.br/" TargetMode="External"/><Relationship Id="rId1" Type="http://schemas.openxmlformats.org/officeDocument/2006/relationships/hyperlink" Target="http://www.agricultura.gov.br/agrost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488"/>
  <sheetViews>
    <sheetView showGridLines="0" tabSelected="1" topLeftCell="B1" zoomScaleNormal="100" zoomScaleSheetLayoutView="75" workbookViewId="0">
      <selection activeCell="AE49" sqref="AE49"/>
    </sheetView>
  </sheetViews>
  <sheetFormatPr defaultRowHeight="9" x14ac:dyDescent="0.2"/>
  <cols>
    <col min="1" max="1" width="37.42578125" style="91" hidden="1" customWidth="1"/>
    <col min="2" max="2" width="30.42578125" style="91" customWidth="1"/>
    <col min="3" max="4" width="8" style="91" customWidth="1"/>
    <col min="5" max="5" width="5.42578125" style="91" bestFit="1" customWidth="1"/>
    <col min="6" max="7" width="8" style="91" customWidth="1"/>
    <col min="8" max="8" width="5.42578125" style="91" bestFit="1" customWidth="1"/>
    <col min="9" max="10" width="8" style="91" customWidth="1"/>
    <col min="11" max="11" width="5.42578125" style="91" bestFit="1" customWidth="1"/>
    <col min="12" max="13" width="7.85546875" style="91" customWidth="1"/>
    <col min="14" max="14" width="5.42578125" style="91" bestFit="1" customWidth="1"/>
    <col min="15" max="16" width="7.85546875" style="91" customWidth="1"/>
    <col min="17" max="17" width="5.42578125" style="91" bestFit="1" customWidth="1"/>
    <col min="18" max="19" width="7.7109375" style="91" customWidth="1"/>
    <col min="20" max="20" width="5.42578125" style="91" bestFit="1" customWidth="1"/>
    <col min="21" max="22" width="10.28515625" style="91" bestFit="1" customWidth="1"/>
    <col min="23" max="23" width="5.42578125" style="91" bestFit="1" customWidth="1"/>
    <col min="24" max="25" width="10.28515625" style="91" customWidth="1"/>
    <col min="26" max="26" width="5.42578125" style="91" bestFit="1" customWidth="1"/>
    <col min="27" max="28" width="10.28515625" style="91" customWidth="1"/>
    <col min="29" max="29" width="5.42578125" style="91" bestFit="1" customWidth="1"/>
    <col min="30" max="16384" width="9.140625" style="3"/>
  </cols>
  <sheetData>
    <row r="1" spans="1:30" x14ac:dyDescent="0.2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  <c r="AA1" s="3"/>
      <c r="AB1" s="3"/>
      <c r="AC1" s="3"/>
    </row>
    <row r="2" spans="1:30" x14ac:dyDescent="0.2">
      <c r="A2" s="4" t="s">
        <v>1</v>
      </c>
      <c r="B2" s="4" t="s">
        <v>2</v>
      </c>
      <c r="C2" s="5" t="str">
        <f>[1]Mês!M1</f>
        <v>Agosto</v>
      </c>
      <c r="D2" s="6"/>
      <c r="E2" s="6"/>
      <c r="F2" s="6"/>
      <c r="G2" s="6"/>
      <c r="H2" s="6"/>
      <c r="I2" s="6"/>
      <c r="J2" s="6"/>
      <c r="K2" s="7"/>
      <c r="L2" s="8" t="str">
        <f>"Janeiro"&amp;" - "&amp;C2</f>
        <v>Janeiro - Agosto</v>
      </c>
      <c r="M2" s="6"/>
      <c r="N2" s="6"/>
      <c r="O2" s="6"/>
      <c r="P2" s="6"/>
      <c r="Q2" s="6"/>
      <c r="R2" s="6"/>
      <c r="S2" s="6"/>
      <c r="T2" s="6"/>
      <c r="U2" s="8" t="s">
        <v>3</v>
      </c>
      <c r="V2" s="6"/>
      <c r="W2" s="6"/>
      <c r="X2" s="6"/>
      <c r="Y2" s="6"/>
      <c r="Z2" s="6"/>
      <c r="AA2" s="6"/>
      <c r="AB2" s="6"/>
      <c r="AC2" s="6"/>
    </row>
    <row r="3" spans="1:30" x14ac:dyDescent="0.2">
      <c r="A3" s="9"/>
      <c r="B3" s="9"/>
      <c r="C3" s="10" t="s">
        <v>4</v>
      </c>
      <c r="D3" s="10"/>
      <c r="E3" s="10"/>
      <c r="F3" s="10" t="s">
        <v>5</v>
      </c>
      <c r="G3" s="10"/>
      <c r="H3" s="10"/>
      <c r="I3" s="10" t="s">
        <v>6</v>
      </c>
      <c r="J3" s="10"/>
      <c r="K3" s="11"/>
      <c r="L3" s="12" t="s">
        <v>4</v>
      </c>
      <c r="M3" s="10"/>
      <c r="N3" s="10"/>
      <c r="O3" s="10" t="s">
        <v>5</v>
      </c>
      <c r="P3" s="10"/>
      <c r="Q3" s="10"/>
      <c r="R3" s="10" t="s">
        <v>6</v>
      </c>
      <c r="S3" s="10"/>
      <c r="T3" s="11"/>
      <c r="U3" s="12" t="s">
        <v>4</v>
      </c>
      <c r="V3" s="10"/>
      <c r="W3" s="10"/>
      <c r="X3" s="10" t="s">
        <v>5</v>
      </c>
      <c r="Y3" s="10"/>
      <c r="Z3" s="10"/>
      <c r="AA3" s="10" t="s">
        <v>6</v>
      </c>
      <c r="AB3" s="10"/>
      <c r="AC3" s="5"/>
    </row>
    <row r="4" spans="1:30" ht="27" x14ac:dyDescent="0.2">
      <c r="A4" s="13"/>
      <c r="B4" s="13"/>
      <c r="C4" s="14" t="str">
        <f>RIGHT([1]Mês!C1,4)</f>
        <v>2021</v>
      </c>
      <c r="D4" s="14" t="str">
        <f>RIGHT([1]Mês!E1,4)</f>
        <v>2022</v>
      </c>
      <c r="E4" s="15" t="s">
        <v>7</v>
      </c>
      <c r="F4" s="14" t="str">
        <f>$C$4</f>
        <v>2021</v>
      </c>
      <c r="G4" s="14" t="str">
        <f>$D$4</f>
        <v>2022</v>
      </c>
      <c r="H4" s="15" t="s">
        <v>7</v>
      </c>
      <c r="I4" s="14" t="str">
        <f>$C$4</f>
        <v>2021</v>
      </c>
      <c r="J4" s="14" t="str">
        <f>$D$4</f>
        <v>2022</v>
      </c>
      <c r="K4" s="16" t="s">
        <v>7</v>
      </c>
      <c r="L4" s="14" t="str">
        <f>$C$4</f>
        <v>2021</v>
      </c>
      <c r="M4" s="14" t="str">
        <f>$D$4</f>
        <v>2022</v>
      </c>
      <c r="N4" s="15" t="s">
        <v>7</v>
      </c>
      <c r="O4" s="14" t="str">
        <f>$C$4</f>
        <v>2021</v>
      </c>
      <c r="P4" s="14" t="str">
        <f>$D$4</f>
        <v>2022</v>
      </c>
      <c r="Q4" s="15" t="s">
        <v>7</v>
      </c>
      <c r="R4" s="14" t="str">
        <f>$C$4</f>
        <v>2021</v>
      </c>
      <c r="S4" s="14" t="str">
        <f>$D$4</f>
        <v>2022</v>
      </c>
      <c r="T4" s="16" t="s">
        <v>7</v>
      </c>
      <c r="U4" s="17" t="str">
        <f>'[1]12 meses'!C1</f>
        <v>Setembro/20 - Agosto/21</v>
      </c>
      <c r="V4" s="18" t="str">
        <f>'[1]12 meses'!E1</f>
        <v>Setembro/21 - Agosto/22</v>
      </c>
      <c r="W4" s="15" t="s">
        <v>7</v>
      </c>
      <c r="X4" s="18" t="str">
        <f>$U$4</f>
        <v>Setembro/20 - Agosto/21</v>
      </c>
      <c r="Y4" s="18" t="str">
        <f>$V$4</f>
        <v>Setembro/21 - Agosto/22</v>
      </c>
      <c r="Z4" s="15" t="s">
        <v>7</v>
      </c>
      <c r="AA4" s="18" t="str">
        <f>$U$4</f>
        <v>Setembro/20 - Agosto/21</v>
      </c>
      <c r="AB4" s="18" t="str">
        <f>$V$4</f>
        <v>Setembro/21 - Agosto/22</v>
      </c>
      <c r="AC4" s="19" t="s">
        <v>7</v>
      </c>
    </row>
    <row r="5" spans="1:30" x14ac:dyDescent="0.2">
      <c r="A5" s="20" t="s">
        <v>8</v>
      </c>
      <c r="B5" s="20" t="s">
        <v>8</v>
      </c>
      <c r="C5" s="21"/>
      <c r="D5" s="22"/>
      <c r="E5" s="23"/>
      <c r="F5" s="21"/>
      <c r="G5" s="22"/>
      <c r="H5" s="23"/>
      <c r="I5" s="21"/>
      <c r="J5" s="22"/>
      <c r="K5" s="24"/>
      <c r="L5" s="25"/>
      <c r="M5" s="25"/>
      <c r="N5" s="25"/>
      <c r="O5" s="26"/>
      <c r="P5" s="25"/>
      <c r="Q5" s="25"/>
      <c r="R5" s="26"/>
      <c r="S5" s="25"/>
      <c r="T5" s="25"/>
      <c r="U5" s="25"/>
      <c r="V5" s="25"/>
      <c r="W5" s="25"/>
      <c r="X5" s="26"/>
      <c r="Y5" s="25"/>
      <c r="Z5" s="25"/>
      <c r="AA5" s="26"/>
      <c r="AB5" s="25"/>
      <c r="AC5" s="25"/>
    </row>
    <row r="6" spans="1:30" s="33" customFormat="1" x14ac:dyDescent="0.2">
      <c r="A6" s="27" t="s">
        <v>9</v>
      </c>
      <c r="B6" s="27" t="s">
        <v>10</v>
      </c>
      <c r="C6" s="28">
        <v>3991.143673</v>
      </c>
      <c r="D6" s="29">
        <v>5069.6601360000004</v>
      </c>
      <c r="E6" s="30">
        <v>27.022742135196509</v>
      </c>
      <c r="F6" s="28">
        <v>8188.4000690000003</v>
      </c>
      <c r="G6" s="29">
        <v>8160.8696810000001</v>
      </c>
      <c r="H6" s="30">
        <v>-0.33621205324622094</v>
      </c>
      <c r="I6" s="28">
        <v>487.41434704806926</v>
      </c>
      <c r="J6" s="29">
        <v>621.21567114386073</v>
      </c>
      <c r="K6" s="31">
        <v>27.451248594985621</v>
      </c>
      <c r="L6" s="28">
        <v>38034.722217000002</v>
      </c>
      <c r="M6" s="29">
        <v>48837.957245999998</v>
      </c>
      <c r="N6" s="30">
        <v>28.403612276603884</v>
      </c>
      <c r="O6" s="28">
        <v>85330.979416000002</v>
      </c>
      <c r="P6" s="29">
        <v>82448.914629999999</v>
      </c>
      <c r="Q6" s="30">
        <v>-3.3775128396798859</v>
      </c>
      <c r="R6" s="28">
        <v>445.73169647538691</v>
      </c>
      <c r="S6" s="29">
        <v>592.34202736526674</v>
      </c>
      <c r="T6" s="30">
        <v>32.892058619388663</v>
      </c>
      <c r="U6" s="28">
        <v>43166.766860000003</v>
      </c>
      <c r="V6" s="29">
        <v>58791.966793</v>
      </c>
      <c r="W6" s="30">
        <v>36.197290345316333</v>
      </c>
      <c r="X6" s="28">
        <v>99095.250228999997</v>
      </c>
      <c r="Y6" s="29">
        <v>102018.59880599999</v>
      </c>
      <c r="Z6" s="30">
        <v>2.950039048536035</v>
      </c>
      <c r="AA6" s="28">
        <v>435.60883856941257</v>
      </c>
      <c r="AB6" s="29">
        <v>576.28675046595799</v>
      </c>
      <c r="AC6" s="30">
        <v>32.294549476669765</v>
      </c>
      <c r="AD6" s="32"/>
    </row>
    <row r="7" spans="1:30" x14ac:dyDescent="0.2">
      <c r="A7" s="34" t="s">
        <v>11</v>
      </c>
      <c r="B7" s="35" t="s">
        <v>12</v>
      </c>
      <c r="C7" s="36">
        <v>3140.9673769999999</v>
      </c>
      <c r="D7" s="37">
        <v>3794.5799299999999</v>
      </c>
      <c r="E7" s="38">
        <v>20.809275441258436</v>
      </c>
      <c r="F7" s="36">
        <v>6480.7081399999997</v>
      </c>
      <c r="G7" s="37">
        <v>6091.3768339999997</v>
      </c>
      <c r="H7" s="38">
        <v>-6.0075426572133832</v>
      </c>
      <c r="I7" s="36">
        <v>484.66422328347596</v>
      </c>
      <c r="J7" s="37">
        <v>622.94289672245225</v>
      </c>
      <c r="K7" s="39">
        <v>28.530819234432791</v>
      </c>
      <c r="L7" s="36">
        <v>31776.545247999999</v>
      </c>
      <c r="M7" s="37">
        <v>39000.948501999999</v>
      </c>
      <c r="N7" s="38">
        <v>22.735017912164945</v>
      </c>
      <c r="O7" s="36">
        <v>72686.703966999994</v>
      </c>
      <c r="P7" s="37">
        <v>66620.961181999999</v>
      </c>
      <c r="Q7" s="38">
        <v>-8.3450513697166162</v>
      </c>
      <c r="R7" s="36">
        <v>437.17136028656154</v>
      </c>
      <c r="S7" s="37">
        <v>585.41557807090715</v>
      </c>
      <c r="T7" s="38">
        <v>33.909864929663499</v>
      </c>
      <c r="U7" s="36">
        <v>34850.087092000002</v>
      </c>
      <c r="V7" s="37">
        <v>45853.325767000002</v>
      </c>
      <c r="W7" s="38">
        <v>31.573059332542798</v>
      </c>
      <c r="X7" s="36">
        <v>81077.744107999999</v>
      </c>
      <c r="Y7" s="37">
        <v>80034.661005000002</v>
      </c>
      <c r="Z7" s="38">
        <v>-1.2865221084722767</v>
      </c>
      <c r="AA7" s="36">
        <v>429.83543110890923</v>
      </c>
      <c r="AB7" s="37">
        <v>572.91834801593529</v>
      </c>
      <c r="AC7" s="38">
        <v>33.28783682115133</v>
      </c>
      <c r="AD7" s="40"/>
    </row>
    <row r="8" spans="1:30" x14ac:dyDescent="0.2">
      <c r="A8" s="41" t="s">
        <v>13</v>
      </c>
      <c r="B8" s="42" t="s">
        <v>14</v>
      </c>
      <c r="C8" s="43">
        <v>651.08190000000002</v>
      </c>
      <c r="D8" s="44">
        <v>949.00404500000002</v>
      </c>
      <c r="E8" s="45">
        <v>45.75801369996617</v>
      </c>
      <c r="F8" s="43">
        <v>1544.8711760000001</v>
      </c>
      <c r="G8" s="44">
        <v>1840.150253</v>
      </c>
      <c r="H8" s="45">
        <v>19.11350807674075</v>
      </c>
      <c r="I8" s="43">
        <v>421.44737381002176</v>
      </c>
      <c r="J8" s="44">
        <v>515.72095455403007</v>
      </c>
      <c r="K8" s="46">
        <v>22.369004198968987</v>
      </c>
      <c r="L8" s="43">
        <v>5035.628584</v>
      </c>
      <c r="M8" s="44">
        <v>7104.5299949999999</v>
      </c>
      <c r="N8" s="45">
        <v>41.085266248063704</v>
      </c>
      <c r="O8" s="43">
        <v>11590.005569999999</v>
      </c>
      <c r="P8" s="44">
        <v>14112.980509000001</v>
      </c>
      <c r="Q8" s="45">
        <v>21.768539486560414</v>
      </c>
      <c r="R8" s="43">
        <v>434.48025573295735</v>
      </c>
      <c r="S8" s="44">
        <v>503.40394011522682</v>
      </c>
      <c r="T8" s="45">
        <v>15.863479058673668</v>
      </c>
      <c r="U8" s="43">
        <v>7002.6762779999999</v>
      </c>
      <c r="V8" s="44">
        <v>9412.0187870000009</v>
      </c>
      <c r="W8" s="45">
        <v>34.406024401975088</v>
      </c>
      <c r="X8" s="43">
        <v>16849.416797999998</v>
      </c>
      <c r="Y8" s="44">
        <v>19672.327677000001</v>
      </c>
      <c r="Z8" s="45">
        <v>16.753760161806184</v>
      </c>
      <c r="AA8" s="43">
        <v>415.60348123332125</v>
      </c>
      <c r="AB8" s="44">
        <v>478.43950861006192</v>
      </c>
      <c r="AC8" s="45">
        <v>15.119225467089947</v>
      </c>
      <c r="AD8" s="40"/>
    </row>
    <row r="9" spans="1:30" x14ac:dyDescent="0.2">
      <c r="A9" s="34" t="s">
        <v>15</v>
      </c>
      <c r="B9" s="35" t="s">
        <v>16</v>
      </c>
      <c r="C9" s="36">
        <v>199.09439599999999</v>
      </c>
      <c r="D9" s="37">
        <v>326.07616100000001</v>
      </c>
      <c r="E9" s="38">
        <v>63.779678158294331</v>
      </c>
      <c r="F9" s="36">
        <v>162.820753</v>
      </c>
      <c r="G9" s="37">
        <v>229.34259399999999</v>
      </c>
      <c r="H9" s="38">
        <v>40.855873575280668</v>
      </c>
      <c r="I9" s="36">
        <v>1222.7826756212089</v>
      </c>
      <c r="J9" s="37">
        <v>1421.7863124021351</v>
      </c>
      <c r="K9" s="39">
        <v>16.274652949251724</v>
      </c>
      <c r="L9" s="36">
        <v>1222.5483850000001</v>
      </c>
      <c r="M9" s="37">
        <v>2732.4787489999999</v>
      </c>
      <c r="N9" s="38">
        <v>123.50679797429858</v>
      </c>
      <c r="O9" s="36">
        <v>1054.2698789999999</v>
      </c>
      <c r="P9" s="37">
        <v>1714.972939</v>
      </c>
      <c r="Q9" s="38">
        <v>62.669253211207419</v>
      </c>
      <c r="R9" s="36">
        <v>1159.6161565002847</v>
      </c>
      <c r="S9" s="37">
        <v>1593.3072101961602</v>
      </c>
      <c r="T9" s="38">
        <v>37.399535291466869</v>
      </c>
      <c r="U9" s="36">
        <v>1314.0034900000001</v>
      </c>
      <c r="V9" s="37">
        <v>3526.6222389999998</v>
      </c>
      <c r="W9" s="38">
        <v>168.38758540892456</v>
      </c>
      <c r="X9" s="36">
        <v>1168.0893229999999</v>
      </c>
      <c r="Y9" s="37">
        <v>2311.6101239999998</v>
      </c>
      <c r="Z9" s="38">
        <v>97.896691501562501</v>
      </c>
      <c r="AA9" s="36">
        <v>1124.9169597965756</v>
      </c>
      <c r="AB9" s="37">
        <v>1525.6129060801777</v>
      </c>
      <c r="AC9" s="38">
        <v>35.620046688251719</v>
      </c>
      <c r="AD9" s="40"/>
    </row>
    <row r="10" spans="1:30" s="33" customFormat="1" x14ac:dyDescent="0.2">
      <c r="A10" s="27" t="s">
        <v>17</v>
      </c>
      <c r="B10" s="27" t="s">
        <v>18</v>
      </c>
      <c r="C10" s="28">
        <v>2090.6491919999999</v>
      </c>
      <c r="D10" s="29">
        <v>2579.9207529999999</v>
      </c>
      <c r="E10" s="30">
        <v>23.40285318417974</v>
      </c>
      <c r="F10" s="28">
        <v>693.928178</v>
      </c>
      <c r="G10" s="29">
        <v>798.63639499999999</v>
      </c>
      <c r="H10" s="30">
        <v>15.089200917274169</v>
      </c>
      <c r="I10" s="28">
        <v>3012.7746044634605</v>
      </c>
      <c r="J10" s="29">
        <v>3230.4071904962457</v>
      </c>
      <c r="K10" s="31">
        <v>7.2236597357917098</v>
      </c>
      <c r="L10" s="28">
        <v>13157.113917999999</v>
      </c>
      <c r="M10" s="29">
        <v>17165.402547999998</v>
      </c>
      <c r="N10" s="30">
        <v>30.464801437314716</v>
      </c>
      <c r="O10" s="28">
        <v>5174.7133889999996</v>
      </c>
      <c r="P10" s="29">
        <v>5574.8538529999996</v>
      </c>
      <c r="Q10" s="30">
        <v>7.7326111403693831</v>
      </c>
      <c r="R10" s="28">
        <v>2542.5782896437049</v>
      </c>
      <c r="S10" s="29">
        <v>3079.0766898333613</v>
      </c>
      <c r="T10" s="30">
        <v>21.100565609912316</v>
      </c>
      <c r="U10" s="28">
        <v>19040.079035999999</v>
      </c>
      <c r="V10" s="29">
        <v>23866.973816999998</v>
      </c>
      <c r="W10" s="30">
        <v>25.351232901258204</v>
      </c>
      <c r="X10" s="28">
        <v>7689.8364540000002</v>
      </c>
      <c r="Y10" s="29">
        <v>8146.5804079999998</v>
      </c>
      <c r="Z10" s="30">
        <v>5.9395795571493215</v>
      </c>
      <c r="AA10" s="28">
        <v>2476.0057187036764</v>
      </c>
      <c r="AB10" s="29">
        <v>2929.6922907140843</v>
      </c>
      <c r="AC10" s="30">
        <v>18.323324885046599</v>
      </c>
      <c r="AD10" s="32"/>
    </row>
    <row r="11" spans="1:30" x14ac:dyDescent="0.2">
      <c r="A11" s="34" t="s">
        <v>19</v>
      </c>
      <c r="B11" s="35" t="s">
        <v>20</v>
      </c>
      <c r="C11" s="36">
        <v>661.99530900000002</v>
      </c>
      <c r="D11" s="37">
        <v>902.27646600000003</v>
      </c>
      <c r="E11" s="38">
        <v>36.296504481725876</v>
      </c>
      <c r="F11" s="36">
        <v>368.56446099999999</v>
      </c>
      <c r="G11" s="37">
        <v>422.797347</v>
      </c>
      <c r="H11" s="38">
        <v>14.714627083917353</v>
      </c>
      <c r="I11" s="36">
        <v>1796.1452582917377</v>
      </c>
      <c r="J11" s="37">
        <v>2134.0636889095708</v>
      </c>
      <c r="K11" s="39">
        <v>18.81353576821607</v>
      </c>
      <c r="L11" s="36">
        <v>4781.3235169999998</v>
      </c>
      <c r="M11" s="37">
        <v>6391.4734859999999</v>
      </c>
      <c r="N11" s="38">
        <v>33.675821417963256</v>
      </c>
      <c r="O11" s="36">
        <v>2957.8719230000002</v>
      </c>
      <c r="P11" s="37">
        <v>3159.9172789999998</v>
      </c>
      <c r="Q11" s="38">
        <v>6.8307675673487722</v>
      </c>
      <c r="R11" s="36">
        <v>1616.4741548885515</v>
      </c>
      <c r="S11" s="37">
        <v>2022.6711403099359</v>
      </c>
      <c r="T11" s="38">
        <v>25.12857902447503</v>
      </c>
      <c r="U11" s="36">
        <v>6696.1855889999997</v>
      </c>
      <c r="V11" s="37">
        <v>9098.6714479999991</v>
      </c>
      <c r="W11" s="38">
        <v>35.878424023172627</v>
      </c>
      <c r="X11" s="36">
        <v>4313.5457900000001</v>
      </c>
      <c r="Y11" s="37">
        <v>4669.6287389999998</v>
      </c>
      <c r="Z11" s="38">
        <v>8.2549940660302958</v>
      </c>
      <c r="AA11" s="36">
        <v>1552.3622363123216</v>
      </c>
      <c r="AB11" s="37">
        <v>1948.478552911356</v>
      </c>
      <c r="AC11" s="38">
        <v>25.517002883297369</v>
      </c>
      <c r="AD11" s="40"/>
    </row>
    <row r="12" spans="1:30" x14ac:dyDescent="0.2">
      <c r="A12" s="41" t="s">
        <v>21</v>
      </c>
      <c r="B12" s="42" t="s">
        <v>22</v>
      </c>
      <c r="C12" s="43">
        <v>638.06190100000003</v>
      </c>
      <c r="D12" s="44">
        <v>866.69605200000001</v>
      </c>
      <c r="E12" s="45">
        <v>35.832597220061871</v>
      </c>
      <c r="F12" s="43">
        <v>359.95434499999999</v>
      </c>
      <c r="G12" s="44">
        <v>412.12471399999998</v>
      </c>
      <c r="H12" s="45">
        <v>14.493607237884575</v>
      </c>
      <c r="I12" s="43">
        <v>1772.6189719976851</v>
      </c>
      <c r="J12" s="44">
        <v>2102.9946095394803</v>
      </c>
      <c r="K12" s="46">
        <v>18.637713054005765</v>
      </c>
      <c r="L12" s="43">
        <v>4595.1354959999999</v>
      </c>
      <c r="M12" s="44">
        <v>6134.1169479999999</v>
      </c>
      <c r="N12" s="45">
        <v>33.491535850023602</v>
      </c>
      <c r="O12" s="43">
        <v>2890.652169</v>
      </c>
      <c r="P12" s="44">
        <v>3080.5669160000002</v>
      </c>
      <c r="Q12" s="45">
        <v>6.5699619288923206</v>
      </c>
      <c r="R12" s="43">
        <v>1589.6535547511596</v>
      </c>
      <c r="S12" s="44">
        <v>1991.2298986723258</v>
      </c>
      <c r="T12" s="45">
        <v>25.261878144513574</v>
      </c>
      <c r="U12" s="43">
        <v>6416.5817310000002</v>
      </c>
      <c r="V12" s="44">
        <v>8738.1227020000006</v>
      </c>
      <c r="W12" s="45">
        <v>36.180338197581044</v>
      </c>
      <c r="X12" s="43">
        <v>4212.483878</v>
      </c>
      <c r="Y12" s="44">
        <v>4554.0865020000001</v>
      </c>
      <c r="Z12" s="45">
        <v>8.1092921395864437</v>
      </c>
      <c r="AA12" s="43">
        <v>1523.2299794691346</v>
      </c>
      <c r="AB12" s="44">
        <v>1918.7432426157284</v>
      </c>
      <c r="AC12" s="45">
        <v>25.965433222659872</v>
      </c>
      <c r="AD12" s="40"/>
    </row>
    <row r="13" spans="1:30" x14ac:dyDescent="0.2">
      <c r="A13" s="34" t="s">
        <v>23</v>
      </c>
      <c r="B13" s="35" t="s">
        <v>24</v>
      </c>
      <c r="C13" s="36">
        <v>1172.1986179999999</v>
      </c>
      <c r="D13" s="37">
        <v>1357.0637919999999</v>
      </c>
      <c r="E13" s="38">
        <v>15.770806342991284</v>
      </c>
      <c r="F13" s="36">
        <v>210.334417</v>
      </c>
      <c r="G13" s="37">
        <v>228.63019499999999</v>
      </c>
      <c r="H13" s="38">
        <v>8.698423330310213</v>
      </c>
      <c r="I13" s="36">
        <v>5573.0233535674761</v>
      </c>
      <c r="J13" s="37">
        <v>5935.6280214868384</v>
      </c>
      <c r="K13" s="39">
        <v>6.506426492672901</v>
      </c>
      <c r="L13" s="36">
        <v>6253.8314250000003</v>
      </c>
      <c r="M13" s="37">
        <v>8753.157561</v>
      </c>
      <c r="N13" s="38">
        <v>39.964718684434317</v>
      </c>
      <c r="O13" s="36">
        <v>1274.551641</v>
      </c>
      <c r="P13" s="37">
        <v>1477.832993</v>
      </c>
      <c r="Q13" s="38">
        <v>15.949244068330382</v>
      </c>
      <c r="R13" s="36">
        <v>4906.691281722653</v>
      </c>
      <c r="S13" s="37">
        <v>5922.9680230856775</v>
      </c>
      <c r="T13" s="38">
        <v>20.712057943173214</v>
      </c>
      <c r="U13" s="36">
        <v>9295.9390750000002</v>
      </c>
      <c r="V13" s="37">
        <v>11699.720952</v>
      </c>
      <c r="W13" s="38">
        <v>25.858408253391008</v>
      </c>
      <c r="X13" s="36">
        <v>1994.072602</v>
      </c>
      <c r="Y13" s="37">
        <v>2048.4463270000001</v>
      </c>
      <c r="Z13" s="38">
        <v>2.7267675683154469</v>
      </c>
      <c r="AA13" s="36">
        <v>4661.7856670195606</v>
      </c>
      <c r="AB13" s="37">
        <v>5711.5096440601055</v>
      </c>
      <c r="AC13" s="38">
        <v>22.517637060557295</v>
      </c>
      <c r="AD13" s="40"/>
    </row>
    <row r="14" spans="1:30" x14ac:dyDescent="0.2">
      <c r="A14" s="41" t="s">
        <v>25</v>
      </c>
      <c r="B14" s="42" t="s">
        <v>22</v>
      </c>
      <c r="C14" s="43">
        <v>1031.5640060000001</v>
      </c>
      <c r="D14" s="44">
        <v>1246.335869</v>
      </c>
      <c r="E14" s="45">
        <v>20.820022970053099</v>
      </c>
      <c r="F14" s="43">
        <v>181.62346500000001</v>
      </c>
      <c r="G14" s="44">
        <v>203.23059599999999</v>
      </c>
      <c r="H14" s="45">
        <v>11.896662691684678</v>
      </c>
      <c r="I14" s="43">
        <v>5679.6846486768663</v>
      </c>
      <c r="J14" s="44">
        <v>6132.6192686065833</v>
      </c>
      <c r="K14" s="46">
        <v>7.9746438041279566</v>
      </c>
      <c r="L14" s="43">
        <v>5447.6315139999997</v>
      </c>
      <c r="M14" s="44">
        <v>7955.0282029999998</v>
      </c>
      <c r="N14" s="45">
        <v>46.027281444352106</v>
      </c>
      <c r="O14" s="43">
        <v>1082.943581</v>
      </c>
      <c r="P14" s="44">
        <v>1298.915516</v>
      </c>
      <c r="Q14" s="45">
        <v>19.943045860299534</v>
      </c>
      <c r="R14" s="43">
        <v>5030.3927273566796</v>
      </c>
      <c r="S14" s="44">
        <v>6124.3615192906818</v>
      </c>
      <c r="T14" s="45">
        <v>21.747184588286615</v>
      </c>
      <c r="U14" s="43">
        <v>8101.853376</v>
      </c>
      <c r="V14" s="44">
        <v>10474.800153</v>
      </c>
      <c r="W14" s="45">
        <v>29.288937566178941</v>
      </c>
      <c r="X14" s="43">
        <v>1698.2403489999999</v>
      </c>
      <c r="Y14" s="44">
        <v>1776.1717430000001</v>
      </c>
      <c r="Z14" s="45">
        <v>4.5889496175196776</v>
      </c>
      <c r="AA14" s="43">
        <v>4770.7342372183866</v>
      </c>
      <c r="AB14" s="44">
        <v>5897.4027676556716</v>
      </c>
      <c r="AC14" s="45">
        <v>23.616250128705516</v>
      </c>
      <c r="AD14" s="40"/>
    </row>
    <row r="15" spans="1:30" x14ac:dyDescent="0.2">
      <c r="A15" s="34" t="s">
        <v>26</v>
      </c>
      <c r="B15" s="35" t="s">
        <v>27</v>
      </c>
      <c r="C15" s="36">
        <v>206.78044700000001</v>
      </c>
      <c r="D15" s="37">
        <v>266.585756</v>
      </c>
      <c r="E15" s="38">
        <v>28.922129663449269</v>
      </c>
      <c r="F15" s="36">
        <v>89.457239999999999</v>
      </c>
      <c r="G15" s="37">
        <v>114.487838</v>
      </c>
      <c r="H15" s="38">
        <v>27.980516725085636</v>
      </c>
      <c r="I15" s="36">
        <v>2311.5004106990114</v>
      </c>
      <c r="J15" s="37">
        <v>2328.5072079009828</v>
      </c>
      <c r="K15" s="39">
        <v>0.73574709843242658</v>
      </c>
      <c r="L15" s="36">
        <v>1789.1542059999999</v>
      </c>
      <c r="M15" s="37">
        <v>1587.0821599999999</v>
      </c>
      <c r="N15" s="38">
        <v>-11.294277783454509</v>
      </c>
      <c r="O15" s="36">
        <v>744.26205700000003</v>
      </c>
      <c r="P15" s="37">
        <v>708.97587099999998</v>
      </c>
      <c r="Q15" s="38">
        <v>-4.7410969923998181</v>
      </c>
      <c r="R15" s="36">
        <v>2403.9304290370401</v>
      </c>
      <c r="S15" s="37">
        <v>2238.5559578514908</v>
      </c>
      <c r="T15" s="38">
        <v>-6.8793368222305196</v>
      </c>
      <c r="U15" s="36">
        <v>2564.3074510000001</v>
      </c>
      <c r="V15" s="37">
        <v>2414.630048</v>
      </c>
      <c r="W15" s="38">
        <v>-5.8369523101307719</v>
      </c>
      <c r="X15" s="36">
        <v>1085.054061</v>
      </c>
      <c r="Y15" s="37">
        <v>1082.750534</v>
      </c>
      <c r="Z15" s="38">
        <v>-0.21229605812239649</v>
      </c>
      <c r="AA15" s="36">
        <v>2363.2992522388245</v>
      </c>
      <c r="AB15" s="37">
        <v>2230.0889929646528</v>
      </c>
      <c r="AC15" s="38">
        <v>-5.6366225795559943</v>
      </c>
      <c r="AD15" s="40"/>
    </row>
    <row r="16" spans="1:30" x14ac:dyDescent="0.2">
      <c r="A16" s="41" t="s">
        <v>28</v>
      </c>
      <c r="B16" s="42" t="s">
        <v>22</v>
      </c>
      <c r="C16" s="43">
        <v>195.674733</v>
      </c>
      <c r="D16" s="44">
        <v>253.8252</v>
      </c>
      <c r="E16" s="45">
        <v>29.717923264011816</v>
      </c>
      <c r="F16" s="43">
        <v>81.417672999999994</v>
      </c>
      <c r="G16" s="44">
        <v>106.3736</v>
      </c>
      <c r="H16" s="45">
        <v>30.651732087700424</v>
      </c>
      <c r="I16" s="43">
        <v>2403.3447013402119</v>
      </c>
      <c r="J16" s="44">
        <v>2386.1672445042755</v>
      </c>
      <c r="K16" s="46">
        <v>-0.7147313003564415</v>
      </c>
      <c r="L16" s="43">
        <v>1691.789012</v>
      </c>
      <c r="M16" s="44">
        <v>1500.364245</v>
      </c>
      <c r="N16" s="45">
        <v>-11.314931450801978</v>
      </c>
      <c r="O16" s="43">
        <v>674.51189099999999</v>
      </c>
      <c r="P16" s="44">
        <v>652.34952499999997</v>
      </c>
      <c r="Q16" s="45">
        <v>-3.2856894438351714</v>
      </c>
      <c r="R16" s="43">
        <v>2508.1678093055293</v>
      </c>
      <c r="S16" s="44">
        <v>2299.9392005382392</v>
      </c>
      <c r="T16" s="45">
        <v>-8.3020206221746111</v>
      </c>
      <c r="U16" s="43">
        <v>2416.2750430000001</v>
      </c>
      <c r="V16" s="44">
        <v>2283.1067090000001</v>
      </c>
      <c r="W16" s="45">
        <v>-5.5113069344399079</v>
      </c>
      <c r="X16" s="43">
        <v>976.40048000000002</v>
      </c>
      <c r="Y16" s="44">
        <v>993.01282800000001</v>
      </c>
      <c r="Z16" s="45">
        <v>1.701386709682895</v>
      </c>
      <c r="AA16" s="43">
        <v>2474.676213801124</v>
      </c>
      <c r="AB16" s="44">
        <v>2299.171415135032</v>
      </c>
      <c r="AC16" s="45">
        <v>-7.0920307750691585</v>
      </c>
      <c r="AD16" s="40"/>
    </row>
    <row r="17" spans="1:30" s="33" customFormat="1" x14ac:dyDescent="0.2">
      <c r="A17" s="27" t="s">
        <v>29</v>
      </c>
      <c r="B17" s="47" t="s">
        <v>30</v>
      </c>
      <c r="C17" s="48">
        <v>1244.750667</v>
      </c>
      <c r="D17" s="49">
        <v>1408.9969719999999</v>
      </c>
      <c r="E17" s="50">
        <v>13.195116849855037</v>
      </c>
      <c r="F17" s="48">
        <v>2412.8290699999998</v>
      </c>
      <c r="G17" s="49">
        <v>2569.886442</v>
      </c>
      <c r="H17" s="50">
        <v>6.5092622578523551</v>
      </c>
      <c r="I17" s="48">
        <v>515.88845744468756</v>
      </c>
      <c r="J17" s="49">
        <v>548.27207497287532</v>
      </c>
      <c r="K17" s="51">
        <v>6.2772518091587459</v>
      </c>
      <c r="L17" s="48">
        <v>8940.711851</v>
      </c>
      <c r="M17" s="49">
        <v>11071.589652000001</v>
      </c>
      <c r="N17" s="50">
        <v>23.833424413087045</v>
      </c>
      <c r="O17" s="48">
        <v>19192.526124</v>
      </c>
      <c r="P17" s="49">
        <v>21259.469349999999</v>
      </c>
      <c r="Q17" s="50">
        <v>10.769521493136413</v>
      </c>
      <c r="R17" s="48">
        <v>465.84341181746561</v>
      </c>
      <c r="S17" s="49">
        <v>520.7839137339522</v>
      </c>
      <c r="T17" s="50">
        <v>11.793770293356488</v>
      </c>
      <c r="U17" s="48">
        <v>12875.025817</v>
      </c>
      <c r="V17" s="49">
        <v>16067.324557</v>
      </c>
      <c r="W17" s="50">
        <v>24.794503602353444</v>
      </c>
      <c r="X17" s="48">
        <v>28621.681582000001</v>
      </c>
      <c r="Y17" s="49">
        <v>30844.297701</v>
      </c>
      <c r="Z17" s="50">
        <v>7.7654980285916775</v>
      </c>
      <c r="AA17" s="48">
        <v>449.83470940075802</v>
      </c>
      <c r="AB17" s="49">
        <v>520.91717933584471</v>
      </c>
      <c r="AC17" s="50">
        <v>15.801908667692267</v>
      </c>
      <c r="AD17" s="32"/>
    </row>
    <row r="18" spans="1:30" x14ac:dyDescent="0.2">
      <c r="A18" s="41" t="s">
        <v>31</v>
      </c>
      <c r="B18" s="42" t="s">
        <v>32</v>
      </c>
      <c r="C18" s="43">
        <v>606.465146</v>
      </c>
      <c r="D18" s="44">
        <v>694.51426300000003</v>
      </c>
      <c r="E18" s="45">
        <v>14.51841339617561</v>
      </c>
      <c r="F18" s="43">
        <v>1331.720873</v>
      </c>
      <c r="G18" s="44">
        <v>1573.273641</v>
      </c>
      <c r="H18" s="45">
        <v>18.138393179634416</v>
      </c>
      <c r="I18" s="43">
        <v>455.39959483686795</v>
      </c>
      <c r="J18" s="44">
        <v>441.44530544511935</v>
      </c>
      <c r="K18" s="46">
        <v>-3.0641857283046692</v>
      </c>
      <c r="L18" s="43">
        <v>4353.2822690000003</v>
      </c>
      <c r="M18" s="44">
        <v>5217.5309690000004</v>
      </c>
      <c r="N18" s="45">
        <v>19.852806379093991</v>
      </c>
      <c r="O18" s="43">
        <v>10820.247422</v>
      </c>
      <c r="P18" s="44">
        <v>12550.301362</v>
      </c>
      <c r="Q18" s="45">
        <v>15.989042325246739</v>
      </c>
      <c r="R18" s="43">
        <v>402.3274236916983</v>
      </c>
      <c r="S18" s="44">
        <v>415.72953656696427</v>
      </c>
      <c r="T18" s="45">
        <v>3.3311457499690444</v>
      </c>
      <c r="U18" s="43">
        <v>6319.9672069999997</v>
      </c>
      <c r="V18" s="44">
        <v>7597.1076229999999</v>
      </c>
      <c r="W18" s="45">
        <v>20.208022829381743</v>
      </c>
      <c r="X18" s="43">
        <v>16210.961412000001</v>
      </c>
      <c r="Y18" s="44">
        <v>17992.837769000002</v>
      </c>
      <c r="Z18" s="45">
        <v>10.991799386315137</v>
      </c>
      <c r="AA18" s="43">
        <v>389.85764300948296</v>
      </c>
      <c r="AB18" s="44">
        <v>422.22954047243815</v>
      </c>
      <c r="AC18" s="45">
        <v>8.3035174616719729</v>
      </c>
      <c r="AD18" s="40"/>
    </row>
    <row r="19" spans="1:30" x14ac:dyDescent="0.2">
      <c r="A19" s="34" t="s">
        <v>33</v>
      </c>
      <c r="B19" s="35" t="s">
        <v>34</v>
      </c>
      <c r="C19" s="36">
        <v>478.87883299999999</v>
      </c>
      <c r="D19" s="37">
        <v>465.84866299999999</v>
      </c>
      <c r="E19" s="38">
        <v>-2.7209743054147473</v>
      </c>
      <c r="F19" s="36">
        <v>917.60193200000003</v>
      </c>
      <c r="G19" s="37">
        <v>773.90476999999998</v>
      </c>
      <c r="H19" s="38">
        <v>-15.660076225733144</v>
      </c>
      <c r="I19" s="36">
        <v>521.88080288392416</v>
      </c>
      <c r="J19" s="37">
        <v>601.94571872195593</v>
      </c>
      <c r="K19" s="39">
        <v>15.341609692403214</v>
      </c>
      <c r="L19" s="36">
        <v>3436.6965169999999</v>
      </c>
      <c r="M19" s="37">
        <v>3986.036615</v>
      </c>
      <c r="N19" s="38">
        <v>15.984539085212447</v>
      </c>
      <c r="O19" s="36">
        <v>7068.7647049999996</v>
      </c>
      <c r="P19" s="37">
        <v>6896.4734490000001</v>
      </c>
      <c r="Q19" s="38">
        <v>-2.4373601780539045</v>
      </c>
      <c r="R19" s="36">
        <v>486.18063557400586</v>
      </c>
      <c r="S19" s="37">
        <v>577.98186920852743</v>
      </c>
      <c r="T19" s="38">
        <v>18.882124650262355</v>
      </c>
      <c r="U19" s="36">
        <v>4866.558121</v>
      </c>
      <c r="V19" s="37">
        <v>5845.3647119999996</v>
      </c>
      <c r="W19" s="38">
        <v>20.112912795108471</v>
      </c>
      <c r="X19" s="36">
        <v>10429.951847</v>
      </c>
      <c r="Y19" s="37">
        <v>10260.272075999999</v>
      </c>
      <c r="Z19" s="38">
        <v>-1.6268509528047925</v>
      </c>
      <c r="AA19" s="36">
        <v>466.59449558243011</v>
      </c>
      <c r="AB19" s="37">
        <v>569.70854853576498</v>
      </c>
      <c r="AC19" s="38">
        <v>22.099286195955226</v>
      </c>
      <c r="AD19" s="40"/>
    </row>
    <row r="20" spans="1:30" x14ac:dyDescent="0.2">
      <c r="A20" s="41" t="s">
        <v>35</v>
      </c>
      <c r="B20" s="42" t="s">
        <v>36</v>
      </c>
      <c r="C20" s="43">
        <v>159.232125</v>
      </c>
      <c r="D20" s="44">
        <v>248.33978300000001</v>
      </c>
      <c r="E20" s="45">
        <v>55.96085463281986</v>
      </c>
      <c r="F20" s="43">
        <v>163.42395500000001</v>
      </c>
      <c r="G20" s="44">
        <v>222.603903</v>
      </c>
      <c r="H20" s="45">
        <v>36.212529552353566</v>
      </c>
      <c r="I20" s="43">
        <v>974.3499660132444</v>
      </c>
      <c r="J20" s="44">
        <v>1115.6128875242589</v>
      </c>
      <c r="K20" s="46">
        <v>14.498170722889348</v>
      </c>
      <c r="L20" s="43">
        <v>1147.7616889999999</v>
      </c>
      <c r="M20" s="44">
        <v>1863.011025</v>
      </c>
      <c r="N20" s="45">
        <v>62.316885365216265</v>
      </c>
      <c r="O20" s="43">
        <v>1302.012894</v>
      </c>
      <c r="P20" s="44">
        <v>1811.028548</v>
      </c>
      <c r="Q20" s="45">
        <v>39.094517139244253</v>
      </c>
      <c r="R20" s="43">
        <v>881.5286655678849</v>
      </c>
      <c r="S20" s="44">
        <v>1028.7032896623339</v>
      </c>
      <c r="T20" s="45">
        <v>16.695387211218858</v>
      </c>
      <c r="U20" s="43">
        <v>1684.1613159999999</v>
      </c>
      <c r="V20" s="44">
        <v>2618.4964519999999</v>
      </c>
      <c r="W20" s="45">
        <v>55.477769684148235</v>
      </c>
      <c r="X20" s="43">
        <v>1978.2307189999999</v>
      </c>
      <c r="Y20" s="44">
        <v>2588.9609679999999</v>
      </c>
      <c r="Z20" s="45">
        <v>30.872549047702869</v>
      </c>
      <c r="AA20" s="43">
        <v>851.34726694131382</v>
      </c>
      <c r="AB20" s="44">
        <v>1011.4082384265595</v>
      </c>
      <c r="AC20" s="45">
        <v>18.800902722141366</v>
      </c>
      <c r="AD20" s="40"/>
    </row>
    <row r="21" spans="1:30" s="33" customFormat="1" x14ac:dyDescent="0.2">
      <c r="A21" s="52" t="s">
        <v>37</v>
      </c>
      <c r="B21" s="47" t="s">
        <v>38</v>
      </c>
      <c r="C21" s="48">
        <v>920.35653100000002</v>
      </c>
      <c r="D21" s="49">
        <v>2197.6102150000002</v>
      </c>
      <c r="E21" s="50">
        <v>138.77814096806796</v>
      </c>
      <c r="F21" s="48">
        <v>4494.3589689999999</v>
      </c>
      <c r="G21" s="49">
        <v>7826.9056909999999</v>
      </c>
      <c r="H21" s="50">
        <v>74.149544906990286</v>
      </c>
      <c r="I21" s="48">
        <v>204.78037854746179</v>
      </c>
      <c r="J21" s="49">
        <v>280.77637597281739</v>
      </c>
      <c r="K21" s="51">
        <v>37.110976141565267</v>
      </c>
      <c r="L21" s="48">
        <v>2619.050452</v>
      </c>
      <c r="M21" s="49">
        <v>6515.8250889999999</v>
      </c>
      <c r="N21" s="50">
        <v>148.78577974793438</v>
      </c>
      <c r="O21" s="48">
        <v>11400.670988</v>
      </c>
      <c r="P21" s="49">
        <v>21774.769778000002</v>
      </c>
      <c r="Q21" s="50">
        <v>90.995510710899936</v>
      </c>
      <c r="R21" s="48">
        <v>229.7277462665779</v>
      </c>
      <c r="S21" s="49">
        <v>299.23738140199407</v>
      </c>
      <c r="T21" s="50">
        <v>30.257396533528279</v>
      </c>
      <c r="U21" s="48">
        <v>6516.917469</v>
      </c>
      <c r="V21" s="49">
        <v>9135.7681470000007</v>
      </c>
      <c r="W21" s="50">
        <v>40.185420338027612</v>
      </c>
      <c r="X21" s="48">
        <v>33015.196907999998</v>
      </c>
      <c r="Y21" s="49">
        <v>33266.057231999999</v>
      </c>
      <c r="Z21" s="50">
        <v>0.75983288756098499</v>
      </c>
      <c r="AA21" s="48">
        <v>197.3914463439371</v>
      </c>
      <c r="AB21" s="49">
        <v>274.62732007242283</v>
      </c>
      <c r="AC21" s="50">
        <v>39.128277926445243</v>
      </c>
      <c r="AD21" s="32"/>
    </row>
    <row r="22" spans="1:30" x14ac:dyDescent="0.2">
      <c r="A22" s="34" t="s">
        <v>39</v>
      </c>
      <c r="B22" s="42" t="s">
        <v>40</v>
      </c>
      <c r="C22" s="43">
        <v>830.17527900000005</v>
      </c>
      <c r="D22" s="44">
        <v>2031.314345</v>
      </c>
      <c r="E22" s="45">
        <v>144.68499561283613</v>
      </c>
      <c r="F22" s="43">
        <v>4334.8838580000001</v>
      </c>
      <c r="G22" s="44">
        <v>7489.5870219999997</v>
      </c>
      <c r="H22" s="45">
        <v>72.774802447775272</v>
      </c>
      <c r="I22" s="43">
        <v>191.51038555921559</v>
      </c>
      <c r="J22" s="44">
        <v>271.21847159705788</v>
      </c>
      <c r="K22" s="46">
        <v>41.620764223878773</v>
      </c>
      <c r="L22" s="43">
        <v>1962.047063</v>
      </c>
      <c r="M22" s="44">
        <v>4951.0693629999996</v>
      </c>
      <c r="N22" s="45">
        <v>152.34202870902288</v>
      </c>
      <c r="O22" s="43">
        <v>9967.8395459999992</v>
      </c>
      <c r="P22" s="44">
        <v>17894.811353000001</v>
      </c>
      <c r="Q22" s="45">
        <v>79.525475610018432</v>
      </c>
      <c r="R22" s="43">
        <v>196.83774542572277</v>
      </c>
      <c r="S22" s="44">
        <v>276.67625354262094</v>
      </c>
      <c r="T22" s="45">
        <v>40.560568271203579</v>
      </c>
      <c r="U22" s="43">
        <v>5562.9362099999998</v>
      </c>
      <c r="V22" s="44">
        <v>7086.6790209999999</v>
      </c>
      <c r="W22" s="45">
        <v>27.390981191927068</v>
      </c>
      <c r="X22" s="43">
        <v>30908.403925999999</v>
      </c>
      <c r="Y22" s="44">
        <v>28327.259724</v>
      </c>
      <c r="Z22" s="45">
        <v>-8.3509462610224077</v>
      </c>
      <c r="AA22" s="43">
        <v>179.98134822227055</v>
      </c>
      <c r="AB22" s="44">
        <v>250.17171057304495</v>
      </c>
      <c r="AC22" s="45">
        <v>38.998686832866582</v>
      </c>
      <c r="AD22" s="40"/>
    </row>
    <row r="23" spans="1:30" s="33" customFormat="1" x14ac:dyDescent="0.2">
      <c r="A23" s="27" t="s">
        <v>41</v>
      </c>
      <c r="B23" s="47" t="s">
        <v>42</v>
      </c>
      <c r="C23" s="48">
        <v>915.29628300000002</v>
      </c>
      <c r="D23" s="49">
        <v>1439.858594</v>
      </c>
      <c r="E23" s="50">
        <v>57.310656750476511</v>
      </c>
      <c r="F23" s="48">
        <v>2614.5363990000001</v>
      </c>
      <c r="G23" s="49">
        <v>3268.4443390000001</v>
      </c>
      <c r="H23" s="50">
        <v>25.010473759328988</v>
      </c>
      <c r="I23" s="48">
        <v>350.0797630318246</v>
      </c>
      <c r="J23" s="49">
        <v>440.53330718201352</v>
      </c>
      <c r="K23" s="51">
        <v>25.837981426525957</v>
      </c>
      <c r="L23" s="48">
        <v>6507.6726719999997</v>
      </c>
      <c r="M23" s="49">
        <v>7056.160879</v>
      </c>
      <c r="N23" s="50">
        <v>8.428331212169482</v>
      </c>
      <c r="O23" s="48">
        <v>18871.284795</v>
      </c>
      <c r="P23" s="49">
        <v>16647.589684999999</v>
      </c>
      <c r="Q23" s="50">
        <v>-11.783485513340219</v>
      </c>
      <c r="R23" s="48">
        <v>344.8452367018607</v>
      </c>
      <c r="S23" s="49">
        <v>423.85480496061376</v>
      </c>
      <c r="T23" s="50">
        <v>22.911602031801159</v>
      </c>
      <c r="U23" s="48">
        <v>10855.268306</v>
      </c>
      <c r="V23" s="49">
        <v>10815.114567000001</v>
      </c>
      <c r="W23" s="50">
        <v>-0.36990093536246604</v>
      </c>
      <c r="X23" s="48">
        <v>32971.036502000003</v>
      </c>
      <c r="Y23" s="49">
        <v>26639.355779000001</v>
      </c>
      <c r="Z23" s="50">
        <v>-19.203766076980699</v>
      </c>
      <c r="AA23" s="48">
        <v>329.23648928481595</v>
      </c>
      <c r="AB23" s="49">
        <v>405.98258669324258</v>
      </c>
      <c r="AC23" s="50">
        <v>23.310325527750098</v>
      </c>
      <c r="AD23" s="32"/>
    </row>
    <row r="24" spans="1:30" x14ac:dyDescent="0.2">
      <c r="A24" s="34" t="s">
        <v>43</v>
      </c>
      <c r="B24" s="42" t="s">
        <v>44</v>
      </c>
      <c r="C24" s="43">
        <v>870.26836600000001</v>
      </c>
      <c r="D24" s="44">
        <v>1210.6093310000001</v>
      </c>
      <c r="E24" s="45">
        <v>39.107587762186924</v>
      </c>
      <c r="F24" s="43">
        <v>2544.347307</v>
      </c>
      <c r="G24" s="44">
        <v>3033.4302670000002</v>
      </c>
      <c r="H24" s="45">
        <v>19.222334885431593</v>
      </c>
      <c r="I24" s="43">
        <v>342.03992654843955</v>
      </c>
      <c r="J24" s="44">
        <v>399.08922389611013</v>
      </c>
      <c r="K24" s="46">
        <v>16.679133902103473</v>
      </c>
      <c r="L24" s="43">
        <v>5845.6832530000001</v>
      </c>
      <c r="M24" s="44">
        <v>6133.8753020000004</v>
      </c>
      <c r="N24" s="45">
        <v>4.9299976842245075</v>
      </c>
      <c r="O24" s="43">
        <v>17804.421993</v>
      </c>
      <c r="P24" s="44">
        <v>15630.594494000001</v>
      </c>
      <c r="Q24" s="45">
        <v>-12.209480879832334</v>
      </c>
      <c r="R24" s="43">
        <v>328.32760621480969</v>
      </c>
      <c r="S24" s="44">
        <v>392.42751159302128</v>
      </c>
      <c r="T24" s="45">
        <v>19.523154363167983</v>
      </c>
      <c r="U24" s="43">
        <v>9651.7176550000004</v>
      </c>
      <c r="V24" s="44">
        <v>9474.5984630000003</v>
      </c>
      <c r="W24" s="45">
        <v>-1.8351054012468393</v>
      </c>
      <c r="X24" s="43">
        <v>30918.459150999999</v>
      </c>
      <c r="Y24" s="44">
        <v>25081.053426999999</v>
      </c>
      <c r="Z24" s="45">
        <v>-18.880002057965427</v>
      </c>
      <c r="AA24" s="43">
        <v>312.16683884092691</v>
      </c>
      <c r="AB24" s="44">
        <v>377.75919143812763</v>
      </c>
      <c r="AC24" s="45">
        <v>21.011954005346833</v>
      </c>
      <c r="AD24" s="40"/>
    </row>
    <row r="25" spans="1:30" x14ac:dyDescent="0.2">
      <c r="A25" s="41" t="s">
        <v>45</v>
      </c>
      <c r="B25" s="35" t="s">
        <v>46</v>
      </c>
      <c r="C25" s="36">
        <v>43.562877</v>
      </c>
      <c r="D25" s="37">
        <v>226.62282400000001</v>
      </c>
      <c r="E25" s="38">
        <v>420.22005800948364</v>
      </c>
      <c r="F25" s="36">
        <v>67.221249</v>
      </c>
      <c r="G25" s="37">
        <v>230.70982100000001</v>
      </c>
      <c r="H25" s="38">
        <v>243.20966127838534</v>
      </c>
      <c r="I25" s="36">
        <v>648.05218064305825</v>
      </c>
      <c r="J25" s="37">
        <v>982.28511910639475</v>
      </c>
      <c r="K25" s="39">
        <v>51.575004057802751</v>
      </c>
      <c r="L25" s="36">
        <v>648.78312900000003</v>
      </c>
      <c r="M25" s="37">
        <v>904.04181300000005</v>
      </c>
      <c r="N25" s="38">
        <v>39.344223453134845</v>
      </c>
      <c r="O25" s="36">
        <v>1033.1889960000001</v>
      </c>
      <c r="P25" s="37">
        <v>979.54216299999996</v>
      </c>
      <c r="Q25" s="38">
        <v>-5.1923542747449254</v>
      </c>
      <c r="R25" s="36">
        <v>627.94235276582447</v>
      </c>
      <c r="S25" s="37">
        <v>922.92281756533237</v>
      </c>
      <c r="T25" s="38">
        <v>46.975723726906104</v>
      </c>
      <c r="U25" s="36">
        <v>1186.6213660000001</v>
      </c>
      <c r="V25" s="37">
        <v>1316.398668</v>
      </c>
      <c r="W25" s="38">
        <v>10.936707000099632</v>
      </c>
      <c r="X25" s="36">
        <v>2009.9633229999999</v>
      </c>
      <c r="Y25" s="37">
        <v>1508.5731290000001</v>
      </c>
      <c r="Z25" s="38">
        <v>-24.945240953533553</v>
      </c>
      <c r="AA25" s="36">
        <v>590.3696611880913</v>
      </c>
      <c r="AB25" s="37">
        <v>872.61176982027496</v>
      </c>
      <c r="AC25" s="38">
        <v>47.807691889888893</v>
      </c>
      <c r="AD25" s="40"/>
    </row>
    <row r="26" spans="1:30" s="33" customFormat="1" x14ac:dyDescent="0.2">
      <c r="A26" s="53" t="s">
        <v>47</v>
      </c>
      <c r="B26" s="52" t="s">
        <v>48</v>
      </c>
      <c r="C26" s="28">
        <v>479.32899600000002</v>
      </c>
      <c r="D26" s="29">
        <v>620.14675999999997</v>
      </c>
      <c r="E26" s="30">
        <v>29.378102550674811</v>
      </c>
      <c r="F26" s="28">
        <v>182.070941</v>
      </c>
      <c r="G26" s="29">
        <v>147.70850200000001</v>
      </c>
      <c r="H26" s="30">
        <v>-18.873104522483896</v>
      </c>
      <c r="I26" s="28">
        <v>2632.6496329801471</v>
      </c>
      <c r="J26" s="29">
        <v>4198.4499984977165</v>
      </c>
      <c r="K26" s="31">
        <v>59.476215365015776</v>
      </c>
      <c r="L26" s="28">
        <v>3837.9202570000002</v>
      </c>
      <c r="M26" s="29">
        <v>5920.988147</v>
      </c>
      <c r="N26" s="30">
        <v>54.275955478769603</v>
      </c>
      <c r="O26" s="28">
        <v>1608.1998369999999</v>
      </c>
      <c r="P26" s="29">
        <v>1434.0889079999999</v>
      </c>
      <c r="Q26" s="30">
        <v>-10.826448616285989</v>
      </c>
      <c r="R26" s="28">
        <v>2386.4697462968347</v>
      </c>
      <c r="S26" s="29">
        <v>4128.7455149886709</v>
      </c>
      <c r="T26" s="30">
        <v>73.006405021282333</v>
      </c>
      <c r="U26" s="28">
        <v>6036.4069419999996</v>
      </c>
      <c r="V26" s="29">
        <v>8456.5442829999993</v>
      </c>
      <c r="W26" s="30">
        <v>40.092349045608785</v>
      </c>
      <c r="X26" s="28">
        <v>2620.71603</v>
      </c>
      <c r="Y26" s="29">
        <v>2213.055711</v>
      </c>
      <c r="Z26" s="30">
        <v>-15.555302990992125</v>
      </c>
      <c r="AA26" s="28">
        <v>2303.3426257937608</v>
      </c>
      <c r="AB26" s="29">
        <v>3821.2071395070266</v>
      </c>
      <c r="AC26" s="30">
        <v>65.898338211415265</v>
      </c>
      <c r="AD26" s="32"/>
    </row>
    <row r="27" spans="1:30" x14ac:dyDescent="0.2">
      <c r="A27" s="54" t="s">
        <v>49</v>
      </c>
      <c r="B27" s="35" t="s">
        <v>50</v>
      </c>
      <c r="C27" s="36">
        <v>428.71203600000001</v>
      </c>
      <c r="D27" s="37">
        <v>556.55159600000002</v>
      </c>
      <c r="E27" s="38">
        <v>29.819447383091436</v>
      </c>
      <c r="F27" s="36">
        <v>172.42452700000001</v>
      </c>
      <c r="G27" s="37">
        <v>139.82277999999999</v>
      </c>
      <c r="H27" s="38">
        <v>-18.90783612240967</v>
      </c>
      <c r="I27" s="36">
        <v>2486.3750155452071</v>
      </c>
      <c r="J27" s="37">
        <v>3980.4071697043933</v>
      </c>
      <c r="K27" s="39">
        <v>60.088769586979531</v>
      </c>
      <c r="L27" s="36">
        <v>3485.6308349999999</v>
      </c>
      <c r="M27" s="37">
        <v>5445.1798049999998</v>
      </c>
      <c r="N27" s="38">
        <v>56.217914712129868</v>
      </c>
      <c r="O27" s="36">
        <v>1541.5965859999999</v>
      </c>
      <c r="P27" s="37">
        <v>1365.151149</v>
      </c>
      <c r="Q27" s="38">
        <v>-11.445629719369387</v>
      </c>
      <c r="R27" s="36">
        <v>2261.0525131248569</v>
      </c>
      <c r="S27" s="37">
        <v>3988.7010379683602</v>
      </c>
      <c r="T27" s="38">
        <v>76.409040250720679</v>
      </c>
      <c r="U27" s="36">
        <v>5501.4250789999996</v>
      </c>
      <c r="V27" s="37">
        <v>7764.2342259999996</v>
      </c>
      <c r="W27" s="38">
        <v>41.131327147170978</v>
      </c>
      <c r="X27" s="36">
        <v>2518.3186249999999</v>
      </c>
      <c r="Y27" s="37">
        <v>2106.3276030000002</v>
      </c>
      <c r="Z27" s="38">
        <v>-16.359765516168544</v>
      </c>
      <c r="AA27" s="36">
        <v>2184.5627572245749</v>
      </c>
      <c r="AB27" s="37">
        <v>3686.1474990602396</v>
      </c>
      <c r="AC27" s="38">
        <v>68.736168685004301</v>
      </c>
      <c r="AD27" s="40"/>
    </row>
    <row r="28" spans="1:30" x14ac:dyDescent="0.2">
      <c r="A28" s="34" t="s">
        <v>51</v>
      </c>
      <c r="B28" s="42" t="s">
        <v>52</v>
      </c>
      <c r="C28" s="43">
        <v>41.356512000000002</v>
      </c>
      <c r="D28" s="44">
        <v>54.839269999999999</v>
      </c>
      <c r="E28" s="45">
        <v>32.601293842188618</v>
      </c>
      <c r="F28" s="43">
        <v>7.6120450000000002</v>
      </c>
      <c r="G28" s="44">
        <v>6.6157950000000003</v>
      </c>
      <c r="H28" s="45">
        <v>-13.087810174532599</v>
      </c>
      <c r="I28" s="43">
        <v>5433.0356691270217</v>
      </c>
      <c r="J28" s="44">
        <v>8289.1428770087332</v>
      </c>
      <c r="K28" s="46">
        <v>52.56927032729439</v>
      </c>
      <c r="L28" s="43">
        <v>302.81926299999998</v>
      </c>
      <c r="M28" s="44">
        <v>410.984262</v>
      </c>
      <c r="N28" s="45">
        <v>35.719325755046171</v>
      </c>
      <c r="O28" s="43">
        <v>55.059328999999998</v>
      </c>
      <c r="P28" s="44">
        <v>58.804037000000001</v>
      </c>
      <c r="Q28" s="45">
        <v>6.8012234584260867</v>
      </c>
      <c r="R28" s="43">
        <v>5499.87201987151</v>
      </c>
      <c r="S28" s="44">
        <v>6989.0484219646351</v>
      </c>
      <c r="T28" s="45">
        <v>27.076564631187839</v>
      </c>
      <c r="U28" s="43">
        <v>463.66910999999999</v>
      </c>
      <c r="V28" s="44">
        <v>600.961322</v>
      </c>
      <c r="W28" s="45">
        <v>29.60995439182912</v>
      </c>
      <c r="X28" s="43">
        <v>84.696207000000001</v>
      </c>
      <c r="Y28" s="44">
        <v>91.942870999999997</v>
      </c>
      <c r="Z28" s="45">
        <v>8.5560667433430595</v>
      </c>
      <c r="AA28" s="43">
        <v>5474.4967504861224</v>
      </c>
      <c r="AB28" s="44">
        <v>6536.2470789062045</v>
      </c>
      <c r="AC28" s="45">
        <v>19.394482759091993</v>
      </c>
      <c r="AD28" s="40"/>
    </row>
    <row r="29" spans="1:30" s="33" customFormat="1" x14ac:dyDescent="0.2">
      <c r="A29" s="52" t="s">
        <v>53</v>
      </c>
      <c r="B29" s="47" t="s">
        <v>54</v>
      </c>
      <c r="C29" s="48">
        <v>123.814499</v>
      </c>
      <c r="D29" s="49">
        <v>160.48016899999999</v>
      </c>
      <c r="E29" s="50">
        <v>29.613389624102094</v>
      </c>
      <c r="F29" s="48">
        <v>64.871928999999994</v>
      </c>
      <c r="G29" s="49">
        <v>70.399946</v>
      </c>
      <c r="H29" s="50">
        <v>8.5214315116173047</v>
      </c>
      <c r="I29" s="48">
        <v>1908.5990028136825</v>
      </c>
      <c r="J29" s="49">
        <v>2279.5496036317982</v>
      </c>
      <c r="K29" s="51">
        <v>19.435753674357748</v>
      </c>
      <c r="L29" s="48">
        <v>2317.6559050000001</v>
      </c>
      <c r="M29" s="49">
        <v>2242.200198</v>
      </c>
      <c r="N29" s="50">
        <v>-3.255690667333988</v>
      </c>
      <c r="O29" s="48">
        <v>1352.706267</v>
      </c>
      <c r="P29" s="49">
        <v>1017.575258</v>
      </c>
      <c r="Q29" s="50">
        <v>-24.774854465873485</v>
      </c>
      <c r="R29" s="48">
        <v>1713.3475031057869</v>
      </c>
      <c r="S29" s="49">
        <v>2203.4735813122534</v>
      </c>
      <c r="T29" s="50">
        <v>28.606343857157658</v>
      </c>
      <c r="U29" s="48">
        <v>4090.1539090000001</v>
      </c>
      <c r="V29" s="49">
        <v>3780.462689</v>
      </c>
      <c r="W29" s="50">
        <v>-7.5716275448352572</v>
      </c>
      <c r="X29" s="48">
        <v>2505.4606800000001</v>
      </c>
      <c r="Y29" s="49">
        <v>1854.1653739999999</v>
      </c>
      <c r="Z29" s="50">
        <v>-25.995032019420883</v>
      </c>
      <c r="AA29" s="48">
        <v>1632.4957488456773</v>
      </c>
      <c r="AB29" s="49">
        <v>2038.90264698687</v>
      </c>
      <c r="AC29" s="50">
        <v>24.894821222570364</v>
      </c>
      <c r="AD29" s="32"/>
    </row>
    <row r="30" spans="1:30" x14ac:dyDescent="0.2">
      <c r="A30" s="34"/>
      <c r="B30" s="42" t="s">
        <v>55</v>
      </c>
      <c r="C30" s="43">
        <v>88.501234999999994</v>
      </c>
      <c r="D30" s="44">
        <v>124.18583</v>
      </c>
      <c r="E30" s="45">
        <v>40.321013599414755</v>
      </c>
      <c r="F30" s="43">
        <v>50.780535999999998</v>
      </c>
      <c r="G30" s="44">
        <v>62.798260999999997</v>
      </c>
      <c r="H30" s="45">
        <v>23.666006597488455</v>
      </c>
      <c r="I30" s="43">
        <v>1742.8180553273403</v>
      </c>
      <c r="J30" s="44">
        <v>1977.53612954346</v>
      </c>
      <c r="K30" s="46">
        <v>13.467732532300069</v>
      </c>
      <c r="L30" s="43">
        <v>2042.0689500000001</v>
      </c>
      <c r="M30" s="44">
        <v>1894.1146779999999</v>
      </c>
      <c r="N30" s="45">
        <v>-7.2453122603916125</v>
      </c>
      <c r="O30" s="43">
        <v>1236.3445300000001</v>
      </c>
      <c r="P30" s="44">
        <v>914.47400400000004</v>
      </c>
      <c r="Q30" s="45">
        <v>-26.034047807046147</v>
      </c>
      <c r="R30" s="43">
        <v>1651.698940262226</v>
      </c>
      <c r="S30" s="44">
        <v>2071.2613696124267</v>
      </c>
      <c r="T30" s="45">
        <v>25.401870711595322</v>
      </c>
      <c r="U30" s="43">
        <v>3703.2349049999998</v>
      </c>
      <c r="V30" s="44">
        <v>3258.0628969999998</v>
      </c>
      <c r="W30" s="45">
        <v>-12.021165802875256</v>
      </c>
      <c r="X30" s="43">
        <v>2340.1920989999999</v>
      </c>
      <c r="Y30" s="44">
        <v>1694.7344880000001</v>
      </c>
      <c r="Z30" s="45">
        <v>-27.581394334072563</v>
      </c>
      <c r="AA30" s="43">
        <v>1582.4491103027178</v>
      </c>
      <c r="AB30" s="44">
        <v>1922.4621438163592</v>
      </c>
      <c r="AC30" s="45">
        <v>21.486506662359449</v>
      </c>
      <c r="AD30" s="40"/>
    </row>
    <row r="31" spans="1:30" s="33" customFormat="1" x14ac:dyDescent="0.2">
      <c r="A31" s="52" t="s">
        <v>56</v>
      </c>
      <c r="B31" s="47" t="s">
        <v>57</v>
      </c>
      <c r="C31" s="48">
        <v>100.105425</v>
      </c>
      <c r="D31" s="49">
        <v>214.477495</v>
      </c>
      <c r="E31" s="50">
        <v>114.2516202293732</v>
      </c>
      <c r="F31" s="48">
        <v>30.59675</v>
      </c>
      <c r="G31" s="49">
        <v>42.457011999999999</v>
      </c>
      <c r="H31" s="50">
        <v>38.763143144288193</v>
      </c>
      <c r="I31" s="48">
        <v>3271.7666091986894</v>
      </c>
      <c r="J31" s="49">
        <v>5051.6389377566184</v>
      </c>
      <c r="K31" s="51">
        <v>54.400956460456371</v>
      </c>
      <c r="L31" s="48">
        <v>938.84126800000001</v>
      </c>
      <c r="M31" s="49">
        <v>1358.175178</v>
      </c>
      <c r="N31" s="50">
        <v>44.665048746025079</v>
      </c>
      <c r="O31" s="48">
        <v>304.12183499999998</v>
      </c>
      <c r="P31" s="49">
        <v>349.24328000000003</v>
      </c>
      <c r="Q31" s="50">
        <v>14.836634469208709</v>
      </c>
      <c r="R31" s="48">
        <v>3087.0564357866647</v>
      </c>
      <c r="S31" s="49">
        <v>3888.9085510822138</v>
      </c>
      <c r="T31" s="50">
        <v>25.97465034976647</v>
      </c>
      <c r="U31" s="48">
        <v>1588.6953390000001</v>
      </c>
      <c r="V31" s="49">
        <v>1883.5096940000001</v>
      </c>
      <c r="W31" s="50">
        <v>18.557010130436336</v>
      </c>
      <c r="X31" s="48">
        <v>519.50698699999998</v>
      </c>
      <c r="Y31" s="49">
        <v>509.55001600000003</v>
      </c>
      <c r="Z31" s="50">
        <v>-1.9166192657963155</v>
      </c>
      <c r="AA31" s="48">
        <v>3058.0827183369533</v>
      </c>
      <c r="AB31" s="49">
        <v>3696.4176918012304</v>
      </c>
      <c r="AC31" s="50">
        <v>20.873698727528733</v>
      </c>
      <c r="AD31" s="32"/>
    </row>
    <row r="32" spans="1:30" s="33" customFormat="1" x14ac:dyDescent="0.2">
      <c r="A32" s="53" t="s">
        <v>58</v>
      </c>
      <c r="B32" s="52" t="s">
        <v>59</v>
      </c>
      <c r="C32" s="28">
        <v>149.160417</v>
      </c>
      <c r="D32" s="29">
        <v>195.513957</v>
      </c>
      <c r="E32" s="30">
        <v>31.076300892883669</v>
      </c>
      <c r="F32" s="28">
        <v>227.106774</v>
      </c>
      <c r="G32" s="29">
        <v>222.43308500000001</v>
      </c>
      <c r="H32" s="30">
        <v>-2.0579258459283101</v>
      </c>
      <c r="I32" s="28">
        <v>656.78541583264257</v>
      </c>
      <c r="J32" s="29">
        <v>878.97875893777223</v>
      </c>
      <c r="K32" s="31">
        <v>33.830431941525838</v>
      </c>
      <c r="L32" s="28">
        <v>1194.996977</v>
      </c>
      <c r="M32" s="29">
        <v>1335.2405839999999</v>
      </c>
      <c r="N32" s="30">
        <v>11.735896382941213</v>
      </c>
      <c r="O32" s="28">
        <v>1624.610154</v>
      </c>
      <c r="P32" s="29">
        <v>1633.1192659999999</v>
      </c>
      <c r="Q32" s="30">
        <v>0.52376331509742524</v>
      </c>
      <c r="R32" s="28">
        <v>735.55921958124111</v>
      </c>
      <c r="S32" s="29">
        <v>817.60139127524076</v>
      </c>
      <c r="T32" s="30">
        <v>11.153714005611516</v>
      </c>
      <c r="U32" s="28">
        <v>1822.6399919999999</v>
      </c>
      <c r="V32" s="29">
        <v>2005.68407</v>
      </c>
      <c r="W32" s="30">
        <v>10.042799390083834</v>
      </c>
      <c r="X32" s="28">
        <v>2506.8235599999998</v>
      </c>
      <c r="Y32" s="29">
        <v>2432.2332529999999</v>
      </c>
      <c r="Z32" s="30">
        <v>-2.9754909037156163</v>
      </c>
      <c r="AA32" s="28">
        <v>727.07151036988012</v>
      </c>
      <c r="AB32" s="29">
        <v>824.62653099825866</v>
      </c>
      <c r="AC32" s="30">
        <v>13.417527607256918</v>
      </c>
      <c r="AD32" s="32"/>
    </row>
    <row r="33" spans="1:30" s="33" customFormat="1" x14ac:dyDescent="0.2">
      <c r="A33" s="52" t="s">
        <v>60</v>
      </c>
      <c r="B33" s="47" t="s">
        <v>61</v>
      </c>
      <c r="C33" s="48">
        <v>158.53119799999999</v>
      </c>
      <c r="D33" s="49">
        <v>144.37300200000001</v>
      </c>
      <c r="E33" s="50">
        <v>-8.930857887038723</v>
      </c>
      <c r="F33" s="48">
        <v>32.540562999999999</v>
      </c>
      <c r="G33" s="49">
        <v>33.481386000000001</v>
      </c>
      <c r="H33" s="50">
        <v>2.8912314762347568</v>
      </c>
      <c r="I33" s="48">
        <v>4871.802556089764</v>
      </c>
      <c r="J33" s="49">
        <v>4312.0377991520427</v>
      </c>
      <c r="K33" s="51">
        <v>-11.489890045687801</v>
      </c>
      <c r="L33" s="48">
        <v>1135.5771010000001</v>
      </c>
      <c r="M33" s="49">
        <v>1184.8515849999999</v>
      </c>
      <c r="N33" s="50">
        <v>4.3391579450315021</v>
      </c>
      <c r="O33" s="48">
        <v>280.90079300000002</v>
      </c>
      <c r="P33" s="49">
        <v>238.427144</v>
      </c>
      <c r="Q33" s="50">
        <v>-15.120515875510543</v>
      </c>
      <c r="R33" s="48">
        <v>4042.6268963932753</v>
      </c>
      <c r="S33" s="49">
        <v>4969.4492209326636</v>
      </c>
      <c r="T33" s="50">
        <v>22.926239504473568</v>
      </c>
      <c r="U33" s="48">
        <v>1602.976187</v>
      </c>
      <c r="V33" s="49">
        <v>1810.9550859999999</v>
      </c>
      <c r="W33" s="50">
        <v>12.974547013654414</v>
      </c>
      <c r="X33" s="48">
        <v>462.19637499999999</v>
      </c>
      <c r="Y33" s="49">
        <v>366.27632</v>
      </c>
      <c r="Z33" s="50">
        <v>-20.753095478085481</v>
      </c>
      <c r="AA33" s="48">
        <v>3468.1712659472933</v>
      </c>
      <c r="AB33" s="49">
        <v>4944.2319558086638</v>
      </c>
      <c r="AC33" s="50">
        <v>42.560201808782374</v>
      </c>
      <c r="AD33" s="32"/>
    </row>
    <row r="34" spans="1:30" s="33" customFormat="1" x14ac:dyDescent="0.2">
      <c r="A34" s="53" t="s">
        <v>62</v>
      </c>
      <c r="B34" s="52" t="s">
        <v>63</v>
      </c>
      <c r="C34" s="28">
        <v>74.193996999999996</v>
      </c>
      <c r="D34" s="29">
        <v>53.013407999999998</v>
      </c>
      <c r="E34" s="30">
        <v>-28.547577777754718</v>
      </c>
      <c r="F34" s="28">
        <v>67.056842000000003</v>
      </c>
      <c r="G34" s="29">
        <v>44.116824999999999</v>
      </c>
      <c r="H34" s="30">
        <v>-34.209808150524005</v>
      </c>
      <c r="I34" s="28">
        <v>1106.4344038151989</v>
      </c>
      <c r="J34" s="29">
        <v>1201.6596389246054</v>
      </c>
      <c r="K34" s="31">
        <v>8.6064962171323867</v>
      </c>
      <c r="L34" s="28">
        <v>653.40319499999998</v>
      </c>
      <c r="M34" s="29">
        <v>567.62448199999994</v>
      </c>
      <c r="N34" s="30">
        <v>-13.127991056119647</v>
      </c>
      <c r="O34" s="28">
        <v>652.12013400000001</v>
      </c>
      <c r="P34" s="29">
        <v>563.07099600000004</v>
      </c>
      <c r="Q34" s="30">
        <v>-13.655327194666855</v>
      </c>
      <c r="R34" s="28">
        <v>1001.9675224442617</v>
      </c>
      <c r="S34" s="29">
        <v>1008.086877200828</v>
      </c>
      <c r="T34" s="30">
        <v>0.61073384311283174</v>
      </c>
      <c r="U34" s="28">
        <v>1151.587814</v>
      </c>
      <c r="V34" s="29">
        <v>1132.4047250000001</v>
      </c>
      <c r="W34" s="30">
        <v>-1.6657947198458145</v>
      </c>
      <c r="X34" s="28">
        <v>1177.6479440000001</v>
      </c>
      <c r="Y34" s="29">
        <v>1156.2268260000001</v>
      </c>
      <c r="Z34" s="30">
        <v>-1.8189746867167234</v>
      </c>
      <c r="AA34" s="28">
        <v>977.87103511471844</v>
      </c>
      <c r="AB34" s="29">
        <v>979.39668889848099</v>
      </c>
      <c r="AC34" s="30">
        <v>0.15601789284858114</v>
      </c>
      <c r="AD34" s="32"/>
    </row>
    <row r="35" spans="1:30" s="33" customFormat="1" x14ac:dyDescent="0.2">
      <c r="A35" s="52" t="s">
        <v>64</v>
      </c>
      <c r="B35" s="47" t="s">
        <v>65</v>
      </c>
      <c r="C35" s="48">
        <v>16.431415999999999</v>
      </c>
      <c r="D35" s="49">
        <v>24.682524000000001</v>
      </c>
      <c r="E35" s="50">
        <v>50.215440957736092</v>
      </c>
      <c r="F35" s="48">
        <v>3.630306</v>
      </c>
      <c r="G35" s="49">
        <v>5.6367789999999998</v>
      </c>
      <c r="H35" s="50">
        <v>55.270079161370965</v>
      </c>
      <c r="I35" s="48">
        <v>4526.1793358466202</v>
      </c>
      <c r="J35" s="49">
        <v>4378.8347919973448</v>
      </c>
      <c r="K35" s="51">
        <v>-3.2553845730841968</v>
      </c>
      <c r="L35" s="48">
        <v>95.561367000000004</v>
      </c>
      <c r="M35" s="49">
        <v>179.46971300000001</v>
      </c>
      <c r="N35" s="50">
        <v>87.805719648192152</v>
      </c>
      <c r="O35" s="48">
        <v>14.349975000000001</v>
      </c>
      <c r="P35" s="49">
        <v>43.607255000000002</v>
      </c>
      <c r="Q35" s="50">
        <v>203.88383951888417</v>
      </c>
      <c r="R35" s="48">
        <v>6659.3403124395691</v>
      </c>
      <c r="S35" s="49">
        <v>4115.5929902031212</v>
      </c>
      <c r="T35" s="50">
        <v>-38.198187851802047</v>
      </c>
      <c r="U35" s="48">
        <v>213.97416899999999</v>
      </c>
      <c r="V35" s="49">
        <v>252.750429</v>
      </c>
      <c r="W35" s="50">
        <v>18.121935082734232</v>
      </c>
      <c r="X35" s="48">
        <v>57.220889999999997</v>
      </c>
      <c r="Y35" s="49">
        <v>59.987909000000002</v>
      </c>
      <c r="Z35" s="50">
        <v>4.8356797666027296</v>
      </c>
      <c r="AA35" s="48">
        <v>3739.4414697149937</v>
      </c>
      <c r="AB35" s="49">
        <v>4213.3562114992201</v>
      </c>
      <c r="AC35" s="50">
        <v>12.673409802569967</v>
      </c>
      <c r="AD35" s="32"/>
    </row>
    <row r="36" spans="1:30" s="33" customFormat="1" x14ac:dyDescent="0.2">
      <c r="A36" s="53" t="s">
        <v>66</v>
      </c>
      <c r="B36" s="52" t="s">
        <v>67</v>
      </c>
      <c r="C36" s="28">
        <v>40.246355999999999</v>
      </c>
      <c r="D36" s="29">
        <v>32.471122000000001</v>
      </c>
      <c r="E36" s="30">
        <v>-19.319100591367821</v>
      </c>
      <c r="F36" s="28">
        <v>9.7076060000000002</v>
      </c>
      <c r="G36" s="29">
        <v>8.6210699999999996</v>
      </c>
      <c r="H36" s="30">
        <v>-11.192625658684552</v>
      </c>
      <c r="I36" s="28">
        <v>4145.8580004174046</v>
      </c>
      <c r="J36" s="29">
        <v>3766.4839747270357</v>
      </c>
      <c r="K36" s="31">
        <v>-9.1506758227651197</v>
      </c>
      <c r="L36" s="28">
        <v>235.83203</v>
      </c>
      <c r="M36" s="29">
        <v>236.91017500000001</v>
      </c>
      <c r="N36" s="30">
        <v>0.45716648412856831</v>
      </c>
      <c r="O36" s="28">
        <v>59.326659999999997</v>
      </c>
      <c r="P36" s="29">
        <v>58.074784999999999</v>
      </c>
      <c r="Q36" s="30">
        <v>-2.1101390167590717</v>
      </c>
      <c r="R36" s="28">
        <v>3975.1442268956321</v>
      </c>
      <c r="S36" s="29">
        <v>4079.3982276473353</v>
      </c>
      <c r="T36" s="30">
        <v>2.6226469984743206</v>
      </c>
      <c r="U36" s="28">
        <v>344.94338800000003</v>
      </c>
      <c r="V36" s="29">
        <v>355.92657100000002</v>
      </c>
      <c r="W36" s="30">
        <v>3.1840537845010175</v>
      </c>
      <c r="X36" s="28">
        <v>87.757165999999998</v>
      </c>
      <c r="Y36" s="29">
        <v>87.591740000000001</v>
      </c>
      <c r="Z36" s="30">
        <v>-0.18850426414179777</v>
      </c>
      <c r="AA36" s="28">
        <v>3930.6577881058743</v>
      </c>
      <c r="AB36" s="29">
        <v>4063.4718638994959</v>
      </c>
      <c r="AC36" s="30">
        <v>3.3789274710079198</v>
      </c>
      <c r="AD36" s="32"/>
    </row>
    <row r="37" spans="1:30" s="33" customFormat="1" x14ac:dyDescent="0.2">
      <c r="A37" s="52" t="s">
        <v>68</v>
      </c>
      <c r="B37" s="47" t="s">
        <v>69</v>
      </c>
      <c r="C37" s="48">
        <v>45.361401000000001</v>
      </c>
      <c r="D37" s="49">
        <v>34.237670999999999</v>
      </c>
      <c r="E37" s="50">
        <v>-24.522456879142695</v>
      </c>
      <c r="F37" s="48">
        <v>4.5049210000000004</v>
      </c>
      <c r="G37" s="49">
        <v>5.3118569999999998</v>
      </c>
      <c r="H37" s="50">
        <v>17.912322990791619</v>
      </c>
      <c r="I37" s="48">
        <v>10069.299994383919</v>
      </c>
      <c r="J37" s="49">
        <v>6445.5182057800121</v>
      </c>
      <c r="K37" s="51">
        <v>-35.988418168343827</v>
      </c>
      <c r="L37" s="48">
        <v>202.60184000000001</v>
      </c>
      <c r="M37" s="49">
        <v>229.02286000000001</v>
      </c>
      <c r="N37" s="50">
        <v>13.040858858932381</v>
      </c>
      <c r="O37" s="48">
        <v>29.885781999999999</v>
      </c>
      <c r="P37" s="49">
        <v>37.688695000000003</v>
      </c>
      <c r="Q37" s="50">
        <v>26.109114360802078</v>
      </c>
      <c r="R37" s="48">
        <v>6779.2049075376381</v>
      </c>
      <c r="S37" s="49">
        <v>6076.6991268867232</v>
      </c>
      <c r="T37" s="50">
        <v>-10.36265742417396</v>
      </c>
      <c r="U37" s="48">
        <v>309.855121</v>
      </c>
      <c r="V37" s="49">
        <v>394.21618000000001</v>
      </c>
      <c r="W37" s="50">
        <v>27.225968939206279</v>
      </c>
      <c r="X37" s="48">
        <v>45.632510000000003</v>
      </c>
      <c r="Y37" s="49">
        <v>58.664712000000002</v>
      </c>
      <c r="Z37" s="50">
        <v>28.559029516456569</v>
      </c>
      <c r="AA37" s="48">
        <v>6790.2274277702445</v>
      </c>
      <c r="AB37" s="49">
        <v>6719.8178693862847</v>
      </c>
      <c r="AC37" s="50">
        <v>-1.0369248914403606</v>
      </c>
      <c r="AD37" s="32"/>
    </row>
    <row r="38" spans="1:30" s="33" customFormat="1" x14ac:dyDescent="0.2">
      <c r="A38" s="53" t="s">
        <v>70</v>
      </c>
      <c r="B38" s="52" t="s">
        <v>71</v>
      </c>
      <c r="C38" s="28">
        <v>8.1000979999999991</v>
      </c>
      <c r="D38" s="29">
        <v>6.8793329999999999</v>
      </c>
      <c r="E38" s="30">
        <v>-15.070990499127291</v>
      </c>
      <c r="F38" s="28">
        <v>3.2022460000000001</v>
      </c>
      <c r="G38" s="29">
        <v>2.2508940000000002</v>
      </c>
      <c r="H38" s="30">
        <v>-29.708898067169098</v>
      </c>
      <c r="I38" s="28">
        <v>2529.5052285177335</v>
      </c>
      <c r="J38" s="29">
        <v>3056.2669765879687</v>
      </c>
      <c r="K38" s="31">
        <v>20.824694969257386</v>
      </c>
      <c r="L38" s="28">
        <v>71.576618999999994</v>
      </c>
      <c r="M38" s="29">
        <v>73.494834999999995</v>
      </c>
      <c r="N38" s="30">
        <v>2.6799477633890456</v>
      </c>
      <c r="O38" s="28">
        <v>28.023129999999998</v>
      </c>
      <c r="P38" s="29">
        <v>26.131878</v>
      </c>
      <c r="Q38" s="30">
        <v>-6.748896358115597</v>
      </c>
      <c r="R38" s="28">
        <v>2554.1978715439709</v>
      </c>
      <c r="S38" s="29">
        <v>2812.4589820907627</v>
      </c>
      <c r="T38" s="30">
        <v>10.11124131861707</v>
      </c>
      <c r="U38" s="28">
        <v>100.719131</v>
      </c>
      <c r="V38" s="29">
        <v>99.772570999999999</v>
      </c>
      <c r="W38" s="30">
        <v>-0.93980159538906705</v>
      </c>
      <c r="X38" s="28">
        <v>40.364539999999998</v>
      </c>
      <c r="Y38" s="29">
        <v>36.940531</v>
      </c>
      <c r="Z38" s="30">
        <v>-8.4827152743472301</v>
      </c>
      <c r="AA38" s="28">
        <v>2495.2379241780041</v>
      </c>
      <c r="AB38" s="29">
        <v>2700.8970444956517</v>
      </c>
      <c r="AC38" s="30">
        <v>8.242064547227379</v>
      </c>
      <c r="AD38" s="32"/>
    </row>
    <row r="39" spans="1:30" s="33" customFormat="1" ht="9.75" thickBot="1" x14ac:dyDescent="0.25">
      <c r="A39" s="52" t="s">
        <v>72</v>
      </c>
      <c r="B39" s="55" t="s">
        <v>72</v>
      </c>
      <c r="C39" s="56">
        <v>493.64615200000117</v>
      </c>
      <c r="D39" s="57">
        <v>622.87917999999809</v>
      </c>
      <c r="E39" s="58">
        <v>26.179283982344636</v>
      </c>
      <c r="F39" s="59" t="s">
        <v>73</v>
      </c>
      <c r="G39" s="60" t="s">
        <v>73</v>
      </c>
      <c r="H39" s="61" t="s">
        <v>73</v>
      </c>
      <c r="I39" s="59" t="s">
        <v>73</v>
      </c>
      <c r="J39" s="60" t="s">
        <v>73</v>
      </c>
      <c r="K39" s="62" t="s">
        <v>73</v>
      </c>
      <c r="L39" s="56">
        <v>3474.8475009999675</v>
      </c>
      <c r="M39" s="57">
        <v>4301.9862700000085</v>
      </c>
      <c r="N39" s="58">
        <v>23.803599115126993</v>
      </c>
      <c r="O39" s="59" t="s">
        <v>73</v>
      </c>
      <c r="P39" s="60" t="s">
        <v>73</v>
      </c>
      <c r="Q39" s="61" t="s">
        <v>73</v>
      </c>
      <c r="R39" s="59" t="s">
        <v>73</v>
      </c>
      <c r="S39" s="60" t="s">
        <v>73</v>
      </c>
      <c r="T39" s="61" t="s">
        <v>73</v>
      </c>
      <c r="U39" s="56">
        <v>5153.681762000022</v>
      </c>
      <c r="V39" s="57">
        <v>6530.8876370000362</v>
      </c>
      <c r="W39" s="58">
        <v>26.722757411112497</v>
      </c>
      <c r="X39" s="59" t="s">
        <v>73</v>
      </c>
      <c r="Y39" s="60" t="s">
        <v>73</v>
      </c>
      <c r="Z39" s="61" t="s">
        <v>73</v>
      </c>
      <c r="AA39" s="59" t="s">
        <v>73</v>
      </c>
      <c r="AB39" s="60" t="s">
        <v>73</v>
      </c>
      <c r="AC39" s="61" t="s">
        <v>73</v>
      </c>
      <c r="AD39" s="32"/>
    </row>
    <row r="40" spans="1:30" s="33" customFormat="1" x14ac:dyDescent="0.2">
      <c r="A40" s="52" t="s">
        <v>74</v>
      </c>
      <c r="B40" s="20" t="s">
        <v>74</v>
      </c>
      <c r="C40" s="21"/>
      <c r="D40" s="22"/>
      <c r="E40" s="23"/>
      <c r="F40" s="21"/>
      <c r="G40" s="22"/>
      <c r="H40" s="23"/>
      <c r="I40" s="21"/>
      <c r="J40" s="22"/>
      <c r="K40" s="24"/>
      <c r="L40" s="25"/>
      <c r="M40" s="25"/>
      <c r="N40" s="25"/>
      <c r="O40" s="26"/>
      <c r="P40" s="25"/>
      <c r="Q40" s="25"/>
      <c r="R40" s="26"/>
      <c r="S40" s="25"/>
      <c r="T40" s="25"/>
      <c r="U40" s="25"/>
      <c r="V40" s="25"/>
      <c r="W40" s="25"/>
      <c r="X40" s="26"/>
      <c r="Y40" s="25"/>
      <c r="Z40" s="25"/>
      <c r="AA40" s="26"/>
      <c r="AB40" s="25"/>
      <c r="AC40" s="25"/>
      <c r="AD40" s="32"/>
    </row>
    <row r="41" spans="1:30" s="33" customFormat="1" x14ac:dyDescent="0.2">
      <c r="A41" s="53" t="s">
        <v>37</v>
      </c>
      <c r="B41" s="47" t="s">
        <v>38</v>
      </c>
      <c r="C41" s="48">
        <v>335.25355000000002</v>
      </c>
      <c r="D41" s="49">
        <v>468.91450300000002</v>
      </c>
      <c r="E41" s="50">
        <v>39.868616752902383</v>
      </c>
      <c r="F41" s="48">
        <v>1000.745621</v>
      </c>
      <c r="G41" s="49">
        <v>1142.6091349999999</v>
      </c>
      <c r="H41" s="50">
        <v>14.17578163951816</v>
      </c>
      <c r="I41" s="48">
        <v>335.00376415836445</v>
      </c>
      <c r="J41" s="49">
        <v>410.38924741311479</v>
      </c>
      <c r="K41" s="51">
        <v>22.502876480848677</v>
      </c>
      <c r="L41" s="48">
        <v>2447.7352900000001</v>
      </c>
      <c r="M41" s="49">
        <v>2961.2719649999999</v>
      </c>
      <c r="N41" s="50">
        <v>20.980073993213534</v>
      </c>
      <c r="O41" s="48">
        <v>7832.908187</v>
      </c>
      <c r="P41" s="49">
        <v>7855.277341</v>
      </c>
      <c r="Q41" s="50">
        <v>0.28557916760885149</v>
      </c>
      <c r="R41" s="48">
        <v>312.49380582073201</v>
      </c>
      <c r="S41" s="49">
        <v>376.9786649726388</v>
      </c>
      <c r="T41" s="50">
        <v>20.635563953833945</v>
      </c>
      <c r="U41" s="48">
        <v>3526.1351199999999</v>
      </c>
      <c r="V41" s="49">
        <v>4416.4060600000003</v>
      </c>
      <c r="W41" s="50">
        <v>25.247782904019857</v>
      </c>
      <c r="X41" s="48">
        <v>11539.447356999999</v>
      </c>
      <c r="Y41" s="49">
        <v>12579.648176999999</v>
      </c>
      <c r="Z41" s="50">
        <v>9.0143036128068843</v>
      </c>
      <c r="AA41" s="48">
        <v>305.57226970327957</v>
      </c>
      <c r="AB41" s="49">
        <v>351.07548302302575</v>
      </c>
      <c r="AC41" s="50">
        <v>14.891146164516588</v>
      </c>
      <c r="AD41" s="32"/>
    </row>
    <row r="42" spans="1:30" x14ac:dyDescent="0.2">
      <c r="A42" s="54" t="s">
        <v>75</v>
      </c>
      <c r="B42" s="42" t="s">
        <v>76</v>
      </c>
      <c r="C42" s="43">
        <v>164.22829200000001</v>
      </c>
      <c r="D42" s="44">
        <v>236.63396800000001</v>
      </c>
      <c r="E42" s="45">
        <v>44.0884302687627</v>
      </c>
      <c r="F42" s="43">
        <v>594.32807100000002</v>
      </c>
      <c r="G42" s="44">
        <v>536.64547000000005</v>
      </c>
      <c r="H42" s="45">
        <v>-9.7055151547771992</v>
      </c>
      <c r="I42" s="43">
        <v>276.32598898395293</v>
      </c>
      <c r="J42" s="44">
        <v>440.95027579381224</v>
      </c>
      <c r="K42" s="46">
        <v>59.576114217551776</v>
      </c>
      <c r="L42" s="43">
        <v>1167.3213270000001</v>
      </c>
      <c r="M42" s="44">
        <v>1472.0178350000001</v>
      </c>
      <c r="N42" s="45">
        <v>26.102196623363838</v>
      </c>
      <c r="O42" s="43">
        <v>4433.9127209999997</v>
      </c>
      <c r="P42" s="44">
        <v>4230.9064470000003</v>
      </c>
      <c r="Q42" s="45">
        <v>-4.5784905291102458</v>
      </c>
      <c r="R42" s="43">
        <v>263.27115585097243</v>
      </c>
      <c r="S42" s="44">
        <v>347.92020420204767</v>
      </c>
      <c r="T42" s="45">
        <v>32.152800057972073</v>
      </c>
      <c r="U42" s="43">
        <v>1523.8533199999999</v>
      </c>
      <c r="V42" s="44">
        <v>1973.065282</v>
      </c>
      <c r="W42" s="45">
        <v>29.478687751915665</v>
      </c>
      <c r="X42" s="43">
        <v>6005.4572909999997</v>
      </c>
      <c r="Y42" s="44">
        <v>6020.7271479999999</v>
      </c>
      <c r="Z42" s="45">
        <v>0.25426634909024859</v>
      </c>
      <c r="AA42" s="43">
        <v>253.74476016734027</v>
      </c>
      <c r="AB42" s="44">
        <v>327.71212405056826</v>
      </c>
      <c r="AC42" s="45">
        <v>29.150301994195971</v>
      </c>
      <c r="AD42" s="40"/>
    </row>
    <row r="43" spans="1:30" x14ac:dyDescent="0.2">
      <c r="A43" s="34" t="s">
        <v>77</v>
      </c>
      <c r="B43" s="35" t="s">
        <v>78</v>
      </c>
      <c r="C43" s="36">
        <v>78.047516000000002</v>
      </c>
      <c r="D43" s="37">
        <v>65.048565999999994</v>
      </c>
      <c r="E43" s="38">
        <v>-16.655174522146233</v>
      </c>
      <c r="F43" s="36">
        <v>156.52047400000001</v>
      </c>
      <c r="G43" s="37">
        <v>102.357876</v>
      </c>
      <c r="H43" s="38">
        <v>-34.604161753305199</v>
      </c>
      <c r="I43" s="36">
        <v>498.64093818167197</v>
      </c>
      <c r="J43" s="37">
        <v>635.50132673718224</v>
      </c>
      <c r="K43" s="39">
        <v>27.446681183975976</v>
      </c>
      <c r="L43" s="36">
        <v>477.45551699999999</v>
      </c>
      <c r="M43" s="37">
        <v>467.904675</v>
      </c>
      <c r="N43" s="38">
        <v>-2.0003626850959577</v>
      </c>
      <c r="O43" s="36">
        <v>1010.26644</v>
      </c>
      <c r="P43" s="37">
        <v>836.23858399999995</v>
      </c>
      <c r="Q43" s="38">
        <v>-17.225936555904998</v>
      </c>
      <c r="R43" s="36">
        <v>472.60356089825171</v>
      </c>
      <c r="S43" s="37">
        <v>559.53490301997351</v>
      </c>
      <c r="T43" s="38">
        <v>18.394136082363865</v>
      </c>
      <c r="U43" s="36">
        <v>709.75728200000003</v>
      </c>
      <c r="V43" s="37">
        <v>683.53298600000005</v>
      </c>
      <c r="W43" s="38">
        <v>-3.694825916558897</v>
      </c>
      <c r="X43" s="36">
        <v>1512.982186</v>
      </c>
      <c r="Y43" s="37">
        <v>1253.3952260000001</v>
      </c>
      <c r="Z43" s="38">
        <v>-17.157304454872136</v>
      </c>
      <c r="AA43" s="36">
        <v>469.11145984900583</v>
      </c>
      <c r="AB43" s="37">
        <v>545.34513282085845</v>
      </c>
      <c r="AC43" s="38">
        <v>16.250652456111414</v>
      </c>
      <c r="AD43" s="40"/>
    </row>
    <row r="44" spans="1:30" x14ac:dyDescent="0.2">
      <c r="A44" s="54" t="s">
        <v>79</v>
      </c>
      <c r="B44" s="42" t="s">
        <v>80</v>
      </c>
      <c r="C44" s="43">
        <v>24.875411</v>
      </c>
      <c r="D44" s="44">
        <v>30.452629000000002</v>
      </c>
      <c r="E44" s="45">
        <v>22.420606437417256</v>
      </c>
      <c r="F44" s="43">
        <v>58.831220000000002</v>
      </c>
      <c r="G44" s="44">
        <v>73.426231999999999</v>
      </c>
      <c r="H44" s="45">
        <v>24.808276965869467</v>
      </c>
      <c r="I44" s="43">
        <v>422.82670663637435</v>
      </c>
      <c r="J44" s="44">
        <v>414.73773296715001</v>
      </c>
      <c r="K44" s="46">
        <v>-1.913070660453986</v>
      </c>
      <c r="L44" s="43">
        <v>232.791507</v>
      </c>
      <c r="M44" s="44">
        <v>228.423202</v>
      </c>
      <c r="N44" s="45">
        <v>-1.876488131502152</v>
      </c>
      <c r="O44" s="43">
        <v>546.16186100000004</v>
      </c>
      <c r="P44" s="44">
        <v>594.93246699999997</v>
      </c>
      <c r="Q44" s="45">
        <v>8.9296982236553468</v>
      </c>
      <c r="R44" s="43">
        <v>426.23171558293774</v>
      </c>
      <c r="S44" s="44">
        <v>383.94811961069189</v>
      </c>
      <c r="T44" s="45">
        <v>-9.9203307558698448</v>
      </c>
      <c r="U44" s="43">
        <v>462.89176099999997</v>
      </c>
      <c r="V44" s="44">
        <v>309.82302800000002</v>
      </c>
      <c r="W44" s="45">
        <v>-33.0679320516141</v>
      </c>
      <c r="X44" s="43">
        <v>1102.7676650000001</v>
      </c>
      <c r="Y44" s="44">
        <v>793.376214</v>
      </c>
      <c r="Z44" s="45">
        <v>-28.055905230046807</v>
      </c>
      <c r="AA44" s="43">
        <v>419.7545645301451</v>
      </c>
      <c r="AB44" s="44">
        <v>390.51212089905187</v>
      </c>
      <c r="AC44" s="45">
        <v>-6.9665576272710528</v>
      </c>
      <c r="AD44" s="40"/>
    </row>
    <row r="45" spans="1:30" s="33" customFormat="1" x14ac:dyDescent="0.2">
      <c r="A45" s="53" t="s">
        <v>29</v>
      </c>
      <c r="B45" s="47" t="s">
        <v>81</v>
      </c>
      <c r="C45" s="48">
        <v>123.88497700000001</v>
      </c>
      <c r="D45" s="49">
        <v>164.55763999999999</v>
      </c>
      <c r="E45" s="50">
        <v>32.830988861546942</v>
      </c>
      <c r="F45" s="48">
        <v>104.373937</v>
      </c>
      <c r="G45" s="49">
        <v>107.956247</v>
      </c>
      <c r="H45" s="50">
        <v>3.4321882482980515</v>
      </c>
      <c r="I45" s="48">
        <v>1186.9340235771695</v>
      </c>
      <c r="J45" s="49">
        <v>1524.2993765798471</v>
      </c>
      <c r="K45" s="51">
        <v>28.423260796411377</v>
      </c>
      <c r="L45" s="48">
        <v>1052.159997</v>
      </c>
      <c r="M45" s="49">
        <v>1077.086769</v>
      </c>
      <c r="N45" s="50">
        <v>2.3691047056600967</v>
      </c>
      <c r="O45" s="48">
        <v>963.22439699999995</v>
      </c>
      <c r="P45" s="49">
        <v>722.20463600000005</v>
      </c>
      <c r="Q45" s="50">
        <v>-25.022181928807598</v>
      </c>
      <c r="R45" s="48">
        <v>1092.3311330952513</v>
      </c>
      <c r="S45" s="49">
        <v>1491.3872264314846</v>
      </c>
      <c r="T45" s="50">
        <v>36.532520336160346</v>
      </c>
      <c r="U45" s="48">
        <v>1485.8304000000001</v>
      </c>
      <c r="V45" s="49">
        <v>1634.8825179999999</v>
      </c>
      <c r="W45" s="50">
        <v>10.031570090368302</v>
      </c>
      <c r="X45" s="48">
        <v>1340.426741</v>
      </c>
      <c r="Y45" s="49">
        <v>1137.04666</v>
      </c>
      <c r="Z45" s="50">
        <v>-15.172786007556983</v>
      </c>
      <c r="AA45" s="48">
        <v>1108.4756477564185</v>
      </c>
      <c r="AB45" s="49">
        <v>1437.8323911527077</v>
      </c>
      <c r="AC45" s="50">
        <v>29.712582686224565</v>
      </c>
      <c r="AD45" s="32"/>
    </row>
    <row r="46" spans="1:30" x14ac:dyDescent="0.2">
      <c r="A46" s="54" t="s">
        <v>35</v>
      </c>
      <c r="B46" s="42" t="s">
        <v>36</v>
      </c>
      <c r="C46" s="43">
        <v>67.504013999999998</v>
      </c>
      <c r="D46" s="44">
        <v>94.923516000000006</v>
      </c>
      <c r="E46" s="45">
        <v>40.619068963810065</v>
      </c>
      <c r="F46" s="43">
        <v>58.216360999999999</v>
      </c>
      <c r="G46" s="44">
        <v>61.4739</v>
      </c>
      <c r="H46" s="45">
        <v>5.5955730383079105</v>
      </c>
      <c r="I46" s="43">
        <v>1159.5368181807173</v>
      </c>
      <c r="J46" s="44">
        <v>1544.1271173620025</v>
      </c>
      <c r="K46" s="46">
        <v>33.16757977419789</v>
      </c>
      <c r="L46" s="43">
        <v>571.61127899999997</v>
      </c>
      <c r="M46" s="44">
        <v>572.761349</v>
      </c>
      <c r="N46" s="45">
        <v>0.2011979193293767</v>
      </c>
      <c r="O46" s="43">
        <v>574.50377800000001</v>
      </c>
      <c r="P46" s="44">
        <v>362.67211200000003</v>
      </c>
      <c r="Q46" s="45">
        <v>-36.872110177837683</v>
      </c>
      <c r="R46" s="43">
        <v>994.96522196934961</v>
      </c>
      <c r="S46" s="44">
        <v>1579.281477810458</v>
      </c>
      <c r="T46" s="45">
        <v>58.727304526741399</v>
      </c>
      <c r="U46" s="43">
        <v>817.65849700000001</v>
      </c>
      <c r="V46" s="44">
        <v>863.86863000000005</v>
      </c>
      <c r="W46" s="45">
        <v>5.6515199401150573</v>
      </c>
      <c r="X46" s="43">
        <v>775.97500300000002</v>
      </c>
      <c r="Y46" s="44">
        <v>574.08518100000003</v>
      </c>
      <c r="Z46" s="45">
        <v>-26.017567733428649</v>
      </c>
      <c r="AA46" s="43">
        <v>1053.7175731677532</v>
      </c>
      <c r="AB46" s="44">
        <v>1504.7743063062971</v>
      </c>
      <c r="AC46" s="45">
        <v>42.806226699109537</v>
      </c>
      <c r="AD46" s="40"/>
    </row>
    <row r="47" spans="1:30" x14ac:dyDescent="0.2">
      <c r="A47" s="34" t="s">
        <v>82</v>
      </c>
      <c r="B47" s="35" t="s">
        <v>83</v>
      </c>
      <c r="C47" s="36">
        <v>27.542974000000001</v>
      </c>
      <c r="D47" s="37">
        <v>43.056829999999998</v>
      </c>
      <c r="E47" s="38">
        <v>56.326001687399476</v>
      </c>
      <c r="F47" s="36">
        <v>14.796466000000001</v>
      </c>
      <c r="G47" s="37">
        <v>22.413060000000002</v>
      </c>
      <c r="H47" s="38">
        <v>51.475764550805579</v>
      </c>
      <c r="I47" s="36">
        <v>1861.4562423216464</v>
      </c>
      <c r="J47" s="37">
        <v>1921.0598642041737</v>
      </c>
      <c r="K47" s="39">
        <v>3.2019888798561436</v>
      </c>
      <c r="L47" s="36">
        <v>265.88629500000002</v>
      </c>
      <c r="M47" s="37">
        <v>305.57618300000001</v>
      </c>
      <c r="N47" s="38">
        <v>14.927391424969837</v>
      </c>
      <c r="O47" s="36">
        <v>148.59333699999999</v>
      </c>
      <c r="P47" s="37">
        <v>161.47279800000001</v>
      </c>
      <c r="Q47" s="38">
        <v>8.6675898529690052</v>
      </c>
      <c r="R47" s="36">
        <v>1789.35543388463</v>
      </c>
      <c r="S47" s="37">
        <v>1892.4313369487782</v>
      </c>
      <c r="T47" s="38">
        <v>5.7605046550407213</v>
      </c>
      <c r="U47" s="36">
        <v>353.14732600000002</v>
      </c>
      <c r="V47" s="37">
        <v>459.73808100000002</v>
      </c>
      <c r="W47" s="38">
        <v>30.183084268915007</v>
      </c>
      <c r="X47" s="36">
        <v>209.684763</v>
      </c>
      <c r="Y47" s="37">
        <v>246.86417700000001</v>
      </c>
      <c r="Z47" s="38">
        <v>17.731099517231019</v>
      </c>
      <c r="AA47" s="36">
        <v>1684.1821072139612</v>
      </c>
      <c r="AB47" s="37">
        <v>1862.311845270284</v>
      </c>
      <c r="AC47" s="38">
        <v>10.576631665502711</v>
      </c>
      <c r="AD47" s="40"/>
    </row>
    <row r="48" spans="1:30" s="33" customFormat="1" x14ac:dyDescent="0.2">
      <c r="A48" s="52" t="s">
        <v>68</v>
      </c>
      <c r="B48" s="52" t="s">
        <v>69</v>
      </c>
      <c r="C48" s="28">
        <v>94.043284</v>
      </c>
      <c r="D48" s="29">
        <v>123.52931599999999</v>
      </c>
      <c r="E48" s="30">
        <v>31.353681779126298</v>
      </c>
      <c r="F48" s="28">
        <v>20.647494999999999</v>
      </c>
      <c r="G48" s="29">
        <v>27.835925</v>
      </c>
      <c r="H48" s="30">
        <v>34.815022355012083</v>
      </c>
      <c r="I48" s="28">
        <v>4554.7067089736556</v>
      </c>
      <c r="J48" s="29">
        <v>4437.7658008490826</v>
      </c>
      <c r="K48" s="31">
        <v>-2.5674739472066777</v>
      </c>
      <c r="L48" s="28">
        <v>755.13149699999997</v>
      </c>
      <c r="M48" s="29">
        <v>912.75483399999996</v>
      </c>
      <c r="N48" s="30">
        <v>20.873627656402725</v>
      </c>
      <c r="O48" s="28">
        <v>217.752308</v>
      </c>
      <c r="P48" s="29">
        <v>191.799384</v>
      </c>
      <c r="Q48" s="30">
        <v>-11.918552890837786</v>
      </c>
      <c r="R48" s="28">
        <v>3467.846122668881</v>
      </c>
      <c r="S48" s="29">
        <v>4758.9038867820345</v>
      </c>
      <c r="T48" s="30">
        <v>37.2293844203083</v>
      </c>
      <c r="U48" s="28">
        <v>1067.9150609999999</v>
      </c>
      <c r="V48" s="29">
        <v>1338.2224409999999</v>
      </c>
      <c r="W48" s="30">
        <v>25.311692836964305</v>
      </c>
      <c r="X48" s="28">
        <v>335.128199</v>
      </c>
      <c r="Y48" s="29">
        <v>290.45681100000002</v>
      </c>
      <c r="Z48" s="30">
        <v>-13.32964165155197</v>
      </c>
      <c r="AA48" s="28">
        <v>3186.5866978266422</v>
      </c>
      <c r="AB48" s="29">
        <v>4607.3026705509064</v>
      </c>
      <c r="AC48" s="30">
        <v>44.584256053451796</v>
      </c>
      <c r="AD48" s="32"/>
    </row>
    <row r="49" spans="1:30" x14ac:dyDescent="0.2">
      <c r="A49" s="34" t="s">
        <v>84</v>
      </c>
      <c r="B49" s="35" t="s">
        <v>85</v>
      </c>
      <c r="C49" s="36">
        <v>56.281582</v>
      </c>
      <c r="D49" s="37">
        <v>67.544934999999995</v>
      </c>
      <c r="E49" s="38">
        <v>20.012502491490004</v>
      </c>
      <c r="F49" s="36">
        <v>7.5728220000000004</v>
      </c>
      <c r="G49" s="37">
        <v>8.8990349999999996</v>
      </c>
      <c r="H49" s="38">
        <v>17.512797739072681</v>
      </c>
      <c r="I49" s="36">
        <v>7432.0487131481495</v>
      </c>
      <c r="J49" s="37">
        <v>7590.1415153440794</v>
      </c>
      <c r="K49" s="39">
        <v>2.1271766143869053</v>
      </c>
      <c r="L49" s="36">
        <v>382.771726</v>
      </c>
      <c r="M49" s="37">
        <v>505.45041800000001</v>
      </c>
      <c r="N49" s="38">
        <v>32.050092435510777</v>
      </c>
      <c r="O49" s="36">
        <v>59.111916999999998</v>
      </c>
      <c r="P49" s="37">
        <v>59.740417000000001</v>
      </c>
      <c r="Q49" s="38">
        <v>1.0632373840963494</v>
      </c>
      <c r="R49" s="36">
        <v>6475.3732483417853</v>
      </c>
      <c r="S49" s="37">
        <v>8460.7782031384213</v>
      </c>
      <c r="T49" s="38">
        <v>30.660857353744952</v>
      </c>
      <c r="U49" s="36">
        <v>516.75857699999995</v>
      </c>
      <c r="V49" s="37">
        <v>732.88192800000002</v>
      </c>
      <c r="W49" s="38">
        <v>41.822886086320366</v>
      </c>
      <c r="X49" s="36">
        <v>96.976727999999994</v>
      </c>
      <c r="Y49" s="37">
        <v>92.999532000000002</v>
      </c>
      <c r="Z49" s="38">
        <v>-4.1011860082554978</v>
      </c>
      <c r="AA49" s="36">
        <v>5328.6864555793218</v>
      </c>
      <c r="AB49" s="37">
        <v>7880.490495371525</v>
      </c>
      <c r="AC49" s="38">
        <v>47.888050105113145</v>
      </c>
      <c r="AD49" s="40"/>
    </row>
    <row r="50" spans="1:30" s="33" customFormat="1" x14ac:dyDescent="0.2">
      <c r="A50" s="52" t="s">
        <v>86</v>
      </c>
      <c r="B50" s="52" t="s">
        <v>87</v>
      </c>
      <c r="C50" s="28">
        <v>66.882754000000006</v>
      </c>
      <c r="D50" s="29">
        <v>78.245345</v>
      </c>
      <c r="E50" s="30">
        <v>16.988820466334253</v>
      </c>
      <c r="F50" s="28">
        <v>82.086341000000004</v>
      </c>
      <c r="G50" s="29">
        <v>75.097071</v>
      </c>
      <c r="H50" s="30">
        <v>-8.5145347141249772</v>
      </c>
      <c r="I50" s="28">
        <v>814.7854220959855</v>
      </c>
      <c r="J50" s="29">
        <v>1041.9227269196692</v>
      </c>
      <c r="K50" s="31">
        <v>27.876947557479248</v>
      </c>
      <c r="L50" s="28">
        <v>589.58777199999997</v>
      </c>
      <c r="M50" s="29">
        <v>632.49152100000003</v>
      </c>
      <c r="N50" s="30">
        <v>7.2769061770840304</v>
      </c>
      <c r="O50" s="28">
        <v>735.27818400000001</v>
      </c>
      <c r="P50" s="29">
        <v>740.95642699999996</v>
      </c>
      <c r="Q50" s="30">
        <v>0.77225778264080613</v>
      </c>
      <c r="R50" s="28">
        <v>801.85674596323929</v>
      </c>
      <c r="S50" s="29">
        <v>853.61500076441075</v>
      </c>
      <c r="T50" s="30">
        <v>6.4548006937319213</v>
      </c>
      <c r="U50" s="28">
        <v>916.59084700000005</v>
      </c>
      <c r="V50" s="29">
        <v>914.193352</v>
      </c>
      <c r="W50" s="30">
        <v>-0.26156654387801126</v>
      </c>
      <c r="X50" s="28">
        <v>1128.448044</v>
      </c>
      <c r="Y50" s="29">
        <v>1048.3206869999999</v>
      </c>
      <c r="Z50" s="30">
        <v>-7.1006686950312208</v>
      </c>
      <c r="AA50" s="28">
        <v>812.25790755147966</v>
      </c>
      <c r="AB50" s="29">
        <v>872.05505274933114</v>
      </c>
      <c r="AC50" s="30">
        <v>7.3618421737632112</v>
      </c>
      <c r="AD50" s="32"/>
    </row>
    <row r="51" spans="1:30" s="33" customFormat="1" x14ac:dyDescent="0.2">
      <c r="A51" s="53" t="s">
        <v>88</v>
      </c>
      <c r="B51" s="47" t="s">
        <v>89</v>
      </c>
      <c r="C51" s="48">
        <v>134.80680699999999</v>
      </c>
      <c r="D51" s="49">
        <v>171.76184599999999</v>
      </c>
      <c r="E51" s="50">
        <v>27.413333067075762</v>
      </c>
      <c r="F51" s="48">
        <v>80.184188000000006</v>
      </c>
      <c r="G51" s="49">
        <v>77.920012</v>
      </c>
      <c r="H51" s="50">
        <v>-2.8237188109955125</v>
      </c>
      <c r="I51" s="48">
        <v>1681.2143436558838</v>
      </c>
      <c r="J51" s="49">
        <v>2204.3354664781109</v>
      </c>
      <c r="K51" s="51">
        <v>31.115670931326591</v>
      </c>
      <c r="L51" s="48">
        <v>871.80495499999995</v>
      </c>
      <c r="M51" s="49">
        <v>1106.396281</v>
      </c>
      <c r="N51" s="50">
        <v>26.908693814432393</v>
      </c>
      <c r="O51" s="48">
        <v>552.70393799999999</v>
      </c>
      <c r="P51" s="49">
        <v>474.95112599999999</v>
      </c>
      <c r="Q51" s="50">
        <v>-14.06771449491645</v>
      </c>
      <c r="R51" s="48">
        <v>1577.3452929513955</v>
      </c>
      <c r="S51" s="49">
        <v>2329.4950162935293</v>
      </c>
      <c r="T51" s="50">
        <v>47.684532150520731</v>
      </c>
      <c r="U51" s="48">
        <v>1281.9684050000001</v>
      </c>
      <c r="V51" s="49">
        <v>1649.297763</v>
      </c>
      <c r="W51" s="50">
        <v>28.653542206447735</v>
      </c>
      <c r="X51" s="48">
        <v>872.18910900000003</v>
      </c>
      <c r="Y51" s="49">
        <v>799.15198999999996</v>
      </c>
      <c r="Z51" s="50">
        <v>-8.3740003453769418</v>
      </c>
      <c r="AA51" s="48">
        <v>1469.8284944991212</v>
      </c>
      <c r="AB51" s="49">
        <v>2063.8098680077114</v>
      </c>
      <c r="AC51" s="50">
        <v>40.411610996220574</v>
      </c>
      <c r="AD51" s="32"/>
    </row>
    <row r="52" spans="1:30" x14ac:dyDescent="0.2">
      <c r="A52" s="54" t="s">
        <v>90</v>
      </c>
      <c r="B52" s="42" t="s">
        <v>91</v>
      </c>
      <c r="C52" s="43">
        <v>69.455411999999995</v>
      </c>
      <c r="D52" s="44">
        <v>101.753736</v>
      </c>
      <c r="E52" s="45">
        <v>46.502242330662448</v>
      </c>
      <c r="F52" s="43">
        <v>60.323746999999997</v>
      </c>
      <c r="G52" s="44">
        <v>59.280954999999999</v>
      </c>
      <c r="H52" s="45">
        <v>-1.7286591961868658</v>
      </c>
      <c r="I52" s="43">
        <v>1151.3776158500234</v>
      </c>
      <c r="J52" s="44">
        <v>1716.4658700252046</v>
      </c>
      <c r="K52" s="46">
        <v>49.079315629911349</v>
      </c>
      <c r="L52" s="43">
        <v>394.19359300000002</v>
      </c>
      <c r="M52" s="44">
        <v>569.09723099999997</v>
      </c>
      <c r="N52" s="45">
        <v>44.369984978421485</v>
      </c>
      <c r="O52" s="43">
        <v>375.76441</v>
      </c>
      <c r="P52" s="44">
        <v>317.43784900000003</v>
      </c>
      <c r="Q52" s="45">
        <v>-15.522108919256073</v>
      </c>
      <c r="R52" s="43">
        <v>1049.0445143540869</v>
      </c>
      <c r="S52" s="44">
        <v>1792.7831630436733</v>
      </c>
      <c r="T52" s="45">
        <v>70.896767345236825</v>
      </c>
      <c r="U52" s="43">
        <v>546.02191900000003</v>
      </c>
      <c r="V52" s="44">
        <v>862.37196800000004</v>
      </c>
      <c r="W52" s="45">
        <v>57.937243541316505</v>
      </c>
      <c r="X52" s="43">
        <v>582.93001000000004</v>
      </c>
      <c r="Y52" s="44">
        <v>554.90411600000004</v>
      </c>
      <c r="Z52" s="45">
        <v>-4.8077631137913084</v>
      </c>
      <c r="AA52" s="43">
        <v>936.68521028793828</v>
      </c>
      <c r="AB52" s="44">
        <v>1554.0918568353165</v>
      </c>
      <c r="AC52" s="45">
        <v>65.913995413420338</v>
      </c>
      <c r="AD52" s="40"/>
    </row>
    <row r="53" spans="1:30" x14ac:dyDescent="0.2">
      <c r="A53" s="34" t="s">
        <v>92</v>
      </c>
      <c r="B53" s="35" t="s">
        <v>93</v>
      </c>
      <c r="C53" s="36">
        <v>46.831187999999997</v>
      </c>
      <c r="D53" s="37">
        <v>45.471274000000001</v>
      </c>
      <c r="E53" s="38">
        <v>-2.9038639805592736</v>
      </c>
      <c r="F53" s="36">
        <v>9.6067400000000003</v>
      </c>
      <c r="G53" s="37">
        <v>9.355219</v>
      </c>
      <c r="H53" s="38">
        <v>-2.6181722415720698</v>
      </c>
      <c r="I53" s="36">
        <v>4874.8262157610179</v>
      </c>
      <c r="J53" s="37">
        <v>4860.5248043899346</v>
      </c>
      <c r="K53" s="39">
        <v>-0.29337274270095914</v>
      </c>
      <c r="L53" s="36">
        <v>291.91136799999998</v>
      </c>
      <c r="M53" s="37">
        <v>330.51955800000002</v>
      </c>
      <c r="N53" s="38">
        <v>13.22599741987438</v>
      </c>
      <c r="O53" s="36">
        <v>66.294235999999998</v>
      </c>
      <c r="P53" s="37">
        <v>68.080353000000002</v>
      </c>
      <c r="Q53" s="38">
        <v>2.6942266896325728</v>
      </c>
      <c r="R53" s="36">
        <v>4403.2692072957889</v>
      </c>
      <c r="S53" s="37">
        <v>4854.8449506423685</v>
      </c>
      <c r="T53" s="38">
        <v>10.255465248374151</v>
      </c>
      <c r="U53" s="36">
        <v>452.21410900000001</v>
      </c>
      <c r="V53" s="37">
        <v>479.83067999999997</v>
      </c>
      <c r="W53" s="38">
        <v>6.1069680158961859</v>
      </c>
      <c r="X53" s="36">
        <v>108.244197</v>
      </c>
      <c r="Y53" s="37">
        <v>99.447774999999993</v>
      </c>
      <c r="Z53" s="38">
        <v>-8.126460580607386</v>
      </c>
      <c r="AA53" s="36">
        <v>4177.7214994721617</v>
      </c>
      <c r="AB53" s="37">
        <v>4824.9513878012858</v>
      </c>
      <c r="AC53" s="38">
        <v>15.492413470139144</v>
      </c>
      <c r="AD53" s="40"/>
    </row>
    <row r="54" spans="1:30" s="33" customFormat="1" x14ac:dyDescent="0.2">
      <c r="A54" s="52" t="s">
        <v>53</v>
      </c>
      <c r="B54" s="52" t="s">
        <v>54</v>
      </c>
      <c r="C54" s="28">
        <v>50.190002</v>
      </c>
      <c r="D54" s="29">
        <v>70.975931000000003</v>
      </c>
      <c r="E54" s="30">
        <v>41.414481314425934</v>
      </c>
      <c r="F54" s="28">
        <v>5.5499130000000001</v>
      </c>
      <c r="G54" s="29">
        <v>6.328163</v>
      </c>
      <c r="H54" s="30">
        <v>14.022742338483507</v>
      </c>
      <c r="I54" s="28">
        <v>9043.3853647795913</v>
      </c>
      <c r="J54" s="29">
        <v>11215.882239442948</v>
      </c>
      <c r="K54" s="31">
        <v>24.023048748142184</v>
      </c>
      <c r="L54" s="28">
        <v>402.28226599999999</v>
      </c>
      <c r="M54" s="29">
        <v>471.479578</v>
      </c>
      <c r="N54" s="30">
        <v>17.201183807590461</v>
      </c>
      <c r="O54" s="28">
        <v>57.963366999999998</v>
      </c>
      <c r="P54" s="29">
        <v>45.030374000000002</v>
      </c>
      <c r="Q54" s="30">
        <v>-22.312356354315988</v>
      </c>
      <c r="R54" s="28">
        <v>6940.2846456452407</v>
      </c>
      <c r="S54" s="29">
        <v>10470.256764911612</v>
      </c>
      <c r="T54" s="30">
        <v>50.862065455503938</v>
      </c>
      <c r="U54" s="28">
        <v>592.63683100000003</v>
      </c>
      <c r="V54" s="29">
        <v>701.73804700000005</v>
      </c>
      <c r="W54" s="30">
        <v>18.409455891545832</v>
      </c>
      <c r="X54" s="28">
        <v>88.721419999999995</v>
      </c>
      <c r="Y54" s="29">
        <v>72.393567000000004</v>
      </c>
      <c r="Z54" s="30">
        <v>-18.40350729282736</v>
      </c>
      <c r="AA54" s="28">
        <v>6679.7491631671364</v>
      </c>
      <c r="AB54" s="29">
        <v>9693.3757525720484</v>
      </c>
      <c r="AC54" s="30">
        <v>45.11586461992281</v>
      </c>
      <c r="AD54" s="32"/>
    </row>
    <row r="55" spans="1:30" s="33" customFormat="1" x14ac:dyDescent="0.2">
      <c r="A55" s="53" t="s">
        <v>41</v>
      </c>
      <c r="B55" s="47" t="s">
        <v>94</v>
      </c>
      <c r="C55" s="48">
        <v>16.824453999999999</v>
      </c>
      <c r="D55" s="49">
        <v>6.1733599999999997</v>
      </c>
      <c r="E55" s="50">
        <v>-63.307219360580739</v>
      </c>
      <c r="F55" s="48">
        <v>17.948024</v>
      </c>
      <c r="G55" s="49">
        <v>4.5421740000000002</v>
      </c>
      <c r="H55" s="50">
        <v>-74.692623544519449</v>
      </c>
      <c r="I55" s="48">
        <v>937.39867965409451</v>
      </c>
      <c r="J55" s="49">
        <v>1359.1201041615755</v>
      </c>
      <c r="K55" s="51">
        <v>44.988480745790959</v>
      </c>
      <c r="L55" s="48">
        <v>165.96032400000001</v>
      </c>
      <c r="M55" s="49">
        <v>228.25772000000001</v>
      </c>
      <c r="N55" s="50">
        <v>37.537523727659149</v>
      </c>
      <c r="O55" s="48">
        <v>240.572992</v>
      </c>
      <c r="P55" s="49">
        <v>260.39637699999997</v>
      </c>
      <c r="Q55" s="50">
        <v>8.2400708555015143</v>
      </c>
      <c r="R55" s="48">
        <v>689.85434574467956</v>
      </c>
      <c r="S55" s="49">
        <v>876.57794102104594</v>
      </c>
      <c r="T55" s="50">
        <v>27.067104299358036</v>
      </c>
      <c r="U55" s="48">
        <v>247.808772</v>
      </c>
      <c r="V55" s="49">
        <v>352.57352900000001</v>
      </c>
      <c r="W55" s="50">
        <v>42.276452183056691</v>
      </c>
      <c r="X55" s="48">
        <v>381.85883799999999</v>
      </c>
      <c r="Y55" s="49">
        <v>414.25774999999999</v>
      </c>
      <c r="Z55" s="50">
        <v>8.484525896975569</v>
      </c>
      <c r="AA55" s="48">
        <v>648.9538733682524</v>
      </c>
      <c r="AB55" s="49">
        <v>851.0970018062427</v>
      </c>
      <c r="AC55" s="50">
        <v>31.149074954867096</v>
      </c>
      <c r="AD55" s="32"/>
    </row>
    <row r="56" spans="1:30" x14ac:dyDescent="0.2">
      <c r="A56" s="54" t="s">
        <v>45</v>
      </c>
      <c r="B56" s="42" t="s">
        <v>46</v>
      </c>
      <c r="C56" s="43">
        <v>12.273004</v>
      </c>
      <c r="D56" s="44">
        <v>9.8982000000000001E-2</v>
      </c>
      <c r="E56" s="45">
        <v>-99.193498185122408</v>
      </c>
      <c r="F56" s="43">
        <v>14.261704</v>
      </c>
      <c r="G56" s="44">
        <v>2.9295000000000002E-2</v>
      </c>
      <c r="H56" s="45">
        <v>-99.794589762906313</v>
      </c>
      <c r="I56" s="43">
        <v>860.55663474715232</v>
      </c>
      <c r="J56" s="44">
        <v>3378.8018433179723</v>
      </c>
      <c r="K56" s="46">
        <v>292.62980574320102</v>
      </c>
      <c r="L56" s="43">
        <v>124.67682499999999</v>
      </c>
      <c r="M56" s="44">
        <v>181.55958000000001</v>
      </c>
      <c r="N56" s="45">
        <v>45.62416070508695</v>
      </c>
      <c r="O56" s="43">
        <v>205.55955</v>
      </c>
      <c r="P56" s="44">
        <v>221.68203800000001</v>
      </c>
      <c r="Q56" s="45">
        <v>7.8432201276953606</v>
      </c>
      <c r="R56" s="43">
        <v>606.52411916644098</v>
      </c>
      <c r="S56" s="44">
        <v>819.00898078174475</v>
      </c>
      <c r="T56" s="45">
        <v>35.033208886618759</v>
      </c>
      <c r="U56" s="43">
        <v>186.185259</v>
      </c>
      <c r="V56" s="44">
        <v>283.36731200000003</v>
      </c>
      <c r="W56" s="45">
        <v>52.196427108120311</v>
      </c>
      <c r="X56" s="43">
        <v>326.387969</v>
      </c>
      <c r="Y56" s="44">
        <v>357.68214999999998</v>
      </c>
      <c r="Z56" s="45">
        <v>9.5880314142338996</v>
      </c>
      <c r="AA56" s="43">
        <v>570.44155019084053</v>
      </c>
      <c r="AB56" s="44">
        <v>792.23218715275573</v>
      </c>
      <c r="AC56" s="45">
        <v>38.880519290313863</v>
      </c>
      <c r="AD56" s="40"/>
    </row>
    <row r="57" spans="1:30" s="33" customFormat="1" x14ac:dyDescent="0.2">
      <c r="A57" s="53" t="s">
        <v>70</v>
      </c>
      <c r="B57" s="47" t="s">
        <v>95</v>
      </c>
      <c r="C57" s="48">
        <v>37.575977999999999</v>
      </c>
      <c r="D57" s="49">
        <v>99.783609999999996</v>
      </c>
      <c r="E57" s="50">
        <v>165.55159788522337</v>
      </c>
      <c r="F57" s="48">
        <v>10.124243999999999</v>
      </c>
      <c r="G57" s="49">
        <v>22.691856999999999</v>
      </c>
      <c r="H57" s="50">
        <v>124.1338414996715</v>
      </c>
      <c r="I57" s="48">
        <v>3711.4848279041876</v>
      </c>
      <c r="J57" s="49">
        <v>4397.3311659772935</v>
      </c>
      <c r="K57" s="51">
        <v>18.479028471750269</v>
      </c>
      <c r="L57" s="48">
        <v>312.54431799999998</v>
      </c>
      <c r="M57" s="49">
        <v>353.48250999999999</v>
      </c>
      <c r="N57" s="50">
        <v>13.098363861473249</v>
      </c>
      <c r="O57" s="48">
        <v>92.067943</v>
      </c>
      <c r="P57" s="49">
        <v>85.030128000000005</v>
      </c>
      <c r="Q57" s="50">
        <v>-7.6441536225046232</v>
      </c>
      <c r="R57" s="48">
        <v>3394.7138147748124</v>
      </c>
      <c r="S57" s="49">
        <v>4157.1442771437432</v>
      </c>
      <c r="T57" s="50">
        <v>22.459344261970028</v>
      </c>
      <c r="U57" s="48">
        <v>594.78598799999997</v>
      </c>
      <c r="V57" s="49">
        <v>516.46998699999995</v>
      </c>
      <c r="W57" s="50">
        <v>-13.167089100962482</v>
      </c>
      <c r="X57" s="48">
        <v>183.236144</v>
      </c>
      <c r="Y57" s="49">
        <v>130.640646</v>
      </c>
      <c r="Z57" s="50">
        <v>-28.703669948435497</v>
      </c>
      <c r="AA57" s="48">
        <v>3246.0079928335535</v>
      </c>
      <c r="AB57" s="49">
        <v>3953.3636950937912</v>
      </c>
      <c r="AC57" s="50">
        <v>21.791557624686007</v>
      </c>
      <c r="AD57" s="32"/>
    </row>
    <row r="58" spans="1:30" s="33" customFormat="1" x14ac:dyDescent="0.2">
      <c r="A58" s="54" t="s">
        <v>96</v>
      </c>
      <c r="B58" s="42" t="s">
        <v>97</v>
      </c>
      <c r="C58" s="43">
        <v>17.991772999999998</v>
      </c>
      <c r="D58" s="44">
        <v>63.750008999999999</v>
      </c>
      <c r="E58" s="45">
        <v>254.32866455129241</v>
      </c>
      <c r="F58" s="43">
        <v>5.0908410000000002</v>
      </c>
      <c r="G58" s="44">
        <v>14.634095</v>
      </c>
      <c r="H58" s="45">
        <v>187.45928226790033</v>
      </c>
      <c r="I58" s="43">
        <v>3534.1455370537005</v>
      </c>
      <c r="J58" s="44">
        <v>4356.2658982328594</v>
      </c>
      <c r="K58" s="46">
        <v>23.262210131406569</v>
      </c>
      <c r="L58" s="43">
        <v>168.15071599999999</v>
      </c>
      <c r="M58" s="44">
        <v>190.56519800000001</v>
      </c>
      <c r="N58" s="45">
        <v>13.329994979028225</v>
      </c>
      <c r="O58" s="43">
        <v>52.969878999999999</v>
      </c>
      <c r="P58" s="44">
        <v>46.167954000000002</v>
      </c>
      <c r="Q58" s="45">
        <v>-12.841118628947591</v>
      </c>
      <c r="R58" s="43">
        <v>3174.459129876434</v>
      </c>
      <c r="S58" s="44">
        <v>4127.6509242753109</v>
      </c>
      <c r="T58" s="45">
        <v>30.026903966975315</v>
      </c>
      <c r="U58" s="43">
        <v>364.47789799999998</v>
      </c>
      <c r="V58" s="44">
        <v>268.81526500000001</v>
      </c>
      <c r="W58" s="45">
        <v>-26.246483950036382</v>
      </c>
      <c r="X58" s="43">
        <v>119.29375400000001</v>
      </c>
      <c r="Y58" s="44">
        <v>68.960916999999995</v>
      </c>
      <c r="Z58" s="45">
        <v>-42.19234898081924</v>
      </c>
      <c r="AA58" s="43">
        <v>3055.2974131403389</v>
      </c>
      <c r="AB58" s="44">
        <v>3898.0813581698749</v>
      </c>
      <c r="AC58" s="45">
        <v>27.58435042706018</v>
      </c>
      <c r="AD58" s="32"/>
    </row>
    <row r="59" spans="1:30" s="33" customFormat="1" ht="9.75" thickBot="1" x14ac:dyDescent="0.25">
      <c r="A59" s="63" t="s">
        <v>72</v>
      </c>
      <c r="B59" s="64" t="s">
        <v>72</v>
      </c>
      <c r="C59" s="56">
        <v>526.46771200000001</v>
      </c>
      <c r="D59" s="57">
        <v>655.488967</v>
      </c>
      <c r="E59" s="58">
        <v>24.506964446093129</v>
      </c>
      <c r="F59" s="56" t="s">
        <v>73</v>
      </c>
      <c r="G59" s="57" t="s">
        <v>73</v>
      </c>
      <c r="H59" s="58" t="s">
        <v>73</v>
      </c>
      <c r="I59" s="56" t="s">
        <v>73</v>
      </c>
      <c r="J59" s="57" t="s">
        <v>73</v>
      </c>
      <c r="K59" s="65" t="s">
        <v>73</v>
      </c>
      <c r="L59" s="56">
        <v>4552.6780669999998</v>
      </c>
      <c r="M59" s="57">
        <v>4875.7531890000009</v>
      </c>
      <c r="N59" s="58">
        <v>7.096375303621949</v>
      </c>
      <c r="O59" s="56" t="s">
        <v>73</v>
      </c>
      <c r="P59" s="57" t="s">
        <v>73</v>
      </c>
      <c r="Q59" s="58" t="s">
        <v>73</v>
      </c>
      <c r="R59" s="56" t="s">
        <v>73</v>
      </c>
      <c r="S59" s="57" t="s">
        <v>73</v>
      </c>
      <c r="T59" s="58" t="s">
        <v>73</v>
      </c>
      <c r="U59" s="56">
        <v>6954.250621000001</v>
      </c>
      <c r="V59" s="57">
        <v>7267.9029709999995</v>
      </c>
      <c r="W59" s="58">
        <v>4.5102249989790621</v>
      </c>
      <c r="X59" s="56" t="s">
        <v>73</v>
      </c>
      <c r="Y59" s="57" t="s">
        <v>73</v>
      </c>
      <c r="Z59" s="58" t="s">
        <v>73</v>
      </c>
      <c r="AA59" s="56" t="s">
        <v>73</v>
      </c>
      <c r="AB59" s="57" t="s">
        <v>73</v>
      </c>
      <c r="AC59" s="58" t="s">
        <v>73</v>
      </c>
      <c r="AD59" s="32"/>
    </row>
    <row r="60" spans="1:30" s="33" customFormat="1" ht="2.1" customHeight="1" x14ac:dyDescent="0.2">
      <c r="A60" s="66"/>
      <c r="B60" s="66"/>
      <c r="C60" s="67"/>
      <c r="D60" s="67"/>
      <c r="E60" s="68"/>
      <c r="F60" s="69"/>
      <c r="G60" s="69"/>
      <c r="H60" s="70"/>
      <c r="I60" s="69"/>
      <c r="J60" s="69"/>
      <c r="K60" s="71"/>
      <c r="L60" s="67"/>
      <c r="M60" s="67"/>
      <c r="N60" s="68"/>
      <c r="O60" s="69"/>
      <c r="P60" s="69"/>
      <c r="Q60" s="70"/>
      <c r="R60" s="69"/>
      <c r="S60" s="69"/>
      <c r="T60" s="71"/>
      <c r="U60" s="29"/>
      <c r="V60" s="29"/>
      <c r="W60" s="30"/>
      <c r="X60" s="72"/>
      <c r="Y60" s="72"/>
      <c r="Z60" s="71"/>
      <c r="AA60" s="72"/>
      <c r="AB60" s="72"/>
      <c r="AC60" s="71"/>
    </row>
    <row r="61" spans="1:30" s="73" customFormat="1" ht="9" customHeight="1" x14ac:dyDescent="0.2">
      <c r="C61" s="74" t="str">
        <f>C2</f>
        <v>Agosto</v>
      </c>
      <c r="D61" s="74"/>
      <c r="E61" s="74"/>
      <c r="F61" s="74"/>
      <c r="G61" s="74"/>
      <c r="H61" s="74"/>
      <c r="I61" s="74"/>
      <c r="J61" s="74"/>
      <c r="K61" s="75"/>
      <c r="L61" s="74" t="str">
        <f>L2</f>
        <v>Janeiro - Agosto</v>
      </c>
      <c r="M61" s="74"/>
      <c r="N61" s="74"/>
      <c r="O61" s="74"/>
      <c r="P61" s="74"/>
      <c r="Q61" s="74"/>
      <c r="R61" s="74"/>
      <c r="S61" s="74"/>
      <c r="T61" s="75"/>
      <c r="U61" s="74" t="str">
        <f>U2</f>
        <v>Acumulado 12 meses</v>
      </c>
      <c r="V61" s="74"/>
      <c r="W61" s="74"/>
      <c r="X61" s="74"/>
      <c r="Y61" s="74"/>
      <c r="Z61" s="74"/>
      <c r="AA61" s="74"/>
      <c r="AB61" s="74"/>
      <c r="AC61" s="75"/>
    </row>
    <row r="62" spans="1:30" x14ac:dyDescent="0.2">
      <c r="A62" s="40"/>
      <c r="B62" s="40"/>
      <c r="C62" s="6" t="s">
        <v>98</v>
      </c>
      <c r="D62" s="6"/>
      <c r="E62" s="12"/>
      <c r="F62" s="76" t="s">
        <v>99</v>
      </c>
      <c r="G62" s="76"/>
      <c r="H62" s="76"/>
      <c r="I62" s="76" t="s">
        <v>100</v>
      </c>
      <c r="J62" s="77"/>
      <c r="K62" s="40"/>
      <c r="L62" s="12" t="s">
        <v>98</v>
      </c>
      <c r="M62" s="10"/>
      <c r="N62" s="10"/>
      <c r="O62" s="10" t="s">
        <v>99</v>
      </c>
      <c r="P62" s="10"/>
      <c r="Q62" s="10"/>
      <c r="R62" s="10" t="s">
        <v>100</v>
      </c>
      <c r="S62" s="5"/>
      <c r="T62" s="40"/>
      <c r="U62" s="12" t="s">
        <v>98</v>
      </c>
      <c r="V62" s="10"/>
      <c r="W62" s="10"/>
      <c r="X62" s="10" t="s">
        <v>99</v>
      </c>
      <c r="Y62" s="10"/>
      <c r="Z62" s="10"/>
      <c r="AA62" s="10" t="s">
        <v>100</v>
      </c>
      <c r="AB62" s="5"/>
      <c r="AC62" s="40"/>
    </row>
    <row r="63" spans="1:30" ht="27" x14ac:dyDescent="0.2">
      <c r="A63" s="78"/>
      <c r="B63" s="79"/>
      <c r="C63" s="80" t="str">
        <f>$C$4</f>
        <v>2021</v>
      </c>
      <c r="D63" s="14" t="str">
        <f>$D$4</f>
        <v>2022</v>
      </c>
      <c r="E63" s="15" t="s">
        <v>7</v>
      </c>
      <c r="F63" s="80" t="str">
        <f>$C$4</f>
        <v>2021</v>
      </c>
      <c r="G63" s="14" t="str">
        <f>$D$4</f>
        <v>2022</v>
      </c>
      <c r="H63" s="15" t="s">
        <v>7</v>
      </c>
      <c r="I63" s="80" t="str">
        <f>$C$4</f>
        <v>2021</v>
      </c>
      <c r="J63" s="81" t="str">
        <f>$D$4</f>
        <v>2022</v>
      </c>
      <c r="K63" s="82"/>
      <c r="L63" s="80" t="str">
        <f>$C$4</f>
        <v>2021</v>
      </c>
      <c r="M63" s="14" t="str">
        <f>$D$4</f>
        <v>2022</v>
      </c>
      <c r="N63" s="15" t="s">
        <v>7</v>
      </c>
      <c r="O63" s="80" t="str">
        <f>$C$4</f>
        <v>2021</v>
      </c>
      <c r="P63" s="14" t="str">
        <f>$D$4</f>
        <v>2022</v>
      </c>
      <c r="Q63" s="15" t="s">
        <v>7</v>
      </c>
      <c r="R63" s="80" t="str">
        <f>$C$4</f>
        <v>2021</v>
      </c>
      <c r="S63" s="14" t="str">
        <f>$D$4</f>
        <v>2022</v>
      </c>
      <c r="T63" s="40"/>
      <c r="U63" s="80" t="str">
        <f>$U$4</f>
        <v>Setembro/20 - Agosto/21</v>
      </c>
      <c r="V63" s="14" t="str">
        <f>$V$4</f>
        <v>Setembro/21 - Agosto/22</v>
      </c>
      <c r="W63" s="15" t="s">
        <v>7</v>
      </c>
      <c r="X63" s="80" t="str">
        <f>$U$4</f>
        <v>Setembro/20 - Agosto/21</v>
      </c>
      <c r="Y63" s="14" t="str">
        <f>$V$4</f>
        <v>Setembro/21 - Agosto/22</v>
      </c>
      <c r="Z63" s="15" t="s">
        <v>7</v>
      </c>
      <c r="AA63" s="80" t="str">
        <f>$U$4</f>
        <v>Setembro/20 - Agosto/21</v>
      </c>
      <c r="AB63" s="14" t="str">
        <f>$V$4</f>
        <v>Setembro/21 - Agosto/22</v>
      </c>
      <c r="AC63" s="40"/>
    </row>
    <row r="64" spans="1:30" x14ac:dyDescent="0.2">
      <c r="A64" s="83"/>
      <c r="B64" s="84" t="s">
        <v>101</v>
      </c>
      <c r="C64" s="85">
        <v>27216.375899999999</v>
      </c>
      <c r="D64" s="85">
        <v>30785.389697999999</v>
      </c>
      <c r="E64" s="38">
        <v>13.113479219692881</v>
      </c>
      <c r="F64" s="85">
        <v>19557.276637999999</v>
      </c>
      <c r="G64" s="85">
        <v>26678.738099999999</v>
      </c>
      <c r="H64" s="38">
        <v>36.413359558267544</v>
      </c>
      <c r="I64" s="86">
        <v>7659.0992619999997</v>
      </c>
      <c r="J64" s="86">
        <v>4106.6515980000004</v>
      </c>
      <c r="K64" s="82"/>
      <c r="L64" s="85">
        <v>188901.637728</v>
      </c>
      <c r="M64" s="85">
        <v>224890.670816</v>
      </c>
      <c r="N64" s="38">
        <v>19.051731642380297</v>
      </c>
      <c r="O64" s="85">
        <v>136862.37660300001</v>
      </c>
      <c r="P64" s="85">
        <v>181015.24200900001</v>
      </c>
      <c r="Q64" s="38">
        <v>32.260776483573196</v>
      </c>
      <c r="R64" s="86">
        <v>52039.26112499999</v>
      </c>
      <c r="S64" s="86">
        <v>43875.428806999989</v>
      </c>
      <c r="T64" s="40"/>
      <c r="U64" s="85">
        <v>260570.970501</v>
      </c>
      <c r="V64" s="85">
        <v>316803.61054800003</v>
      </c>
      <c r="W64" s="38">
        <v>21.580546727396953</v>
      </c>
      <c r="X64" s="85">
        <v>193852.80401200001</v>
      </c>
      <c r="Y64" s="85">
        <v>263560.91458600003</v>
      </c>
      <c r="Z64" s="38">
        <v>35.959299598103776</v>
      </c>
      <c r="AA64" s="86">
        <v>66718.166488999996</v>
      </c>
      <c r="AB64" s="86">
        <v>53242.695961999998</v>
      </c>
      <c r="AC64" s="40"/>
    </row>
    <row r="65" spans="1:29" x14ac:dyDescent="0.2">
      <c r="A65" s="87"/>
      <c r="B65" s="88" t="s">
        <v>72</v>
      </c>
      <c r="C65" s="82">
        <v>16365.259598999999</v>
      </c>
      <c r="D65" s="82">
        <v>15980.188407</v>
      </c>
      <c r="E65" s="45">
        <v>-2.3529794298131956</v>
      </c>
      <c r="F65" s="82">
        <v>18305.244329999998</v>
      </c>
      <c r="G65" s="82">
        <v>24994.702217999999</v>
      </c>
      <c r="H65" s="45">
        <v>36.543942093342174</v>
      </c>
      <c r="I65" s="89">
        <v>-1939.9847309999986</v>
      </c>
      <c r="J65" s="89">
        <v>-9014.5138109999989</v>
      </c>
      <c r="K65" s="82"/>
      <c r="L65" s="82">
        <v>105483.552558</v>
      </c>
      <c r="M65" s="82">
        <v>116613.771375</v>
      </c>
      <c r="N65" s="45">
        <v>10.5516154387008</v>
      </c>
      <c r="O65" s="82">
        <v>126870.32247900001</v>
      </c>
      <c r="P65" s="82">
        <v>169728.496461</v>
      </c>
      <c r="Q65" s="45">
        <v>33.78108697492592</v>
      </c>
      <c r="R65" s="89">
        <v>-21386.769921000014</v>
      </c>
      <c r="S65" s="89">
        <v>-53114.725086000006</v>
      </c>
      <c r="T65" s="40"/>
      <c r="U65" s="82">
        <v>145701.279259</v>
      </c>
      <c r="V65" s="82">
        <v>171423.34873200001</v>
      </c>
      <c r="W65" s="45">
        <v>17.653976412435068</v>
      </c>
      <c r="X65" s="82">
        <v>178941.91841700001</v>
      </c>
      <c r="Y65" s="82">
        <v>246737.73284600003</v>
      </c>
      <c r="Z65" s="45">
        <v>37.887050182959925</v>
      </c>
      <c r="AA65" s="89">
        <v>-33240.639158000005</v>
      </c>
      <c r="AB65" s="89">
        <v>-75314.384114000015</v>
      </c>
      <c r="AC65" s="40"/>
    </row>
    <row r="66" spans="1:29" x14ac:dyDescent="0.2">
      <c r="A66" s="87"/>
      <c r="B66" s="84" t="s">
        <v>102</v>
      </c>
      <c r="C66" s="85">
        <v>10851.116301</v>
      </c>
      <c r="D66" s="90">
        <v>14805.201290999999</v>
      </c>
      <c r="E66" s="38">
        <v>36.43943056472083</v>
      </c>
      <c r="F66" s="85">
        <v>1252.0323080000001</v>
      </c>
      <c r="G66" s="85">
        <v>1684.0358819999999</v>
      </c>
      <c r="H66" s="38">
        <v>34.504187411112696</v>
      </c>
      <c r="I66" s="86">
        <v>9599.0839930000002</v>
      </c>
      <c r="J66" s="86">
        <v>13121.165408999999</v>
      </c>
      <c r="K66" s="82"/>
      <c r="L66" s="85">
        <v>83418.085170000006</v>
      </c>
      <c r="M66" s="85">
        <v>108276.899441</v>
      </c>
      <c r="N66" s="38">
        <v>29.800269594224726</v>
      </c>
      <c r="O66" s="85">
        <v>9992.0541240000002</v>
      </c>
      <c r="P66" s="85">
        <v>11286.745548000001</v>
      </c>
      <c r="Q66" s="38">
        <v>12.957209878299892</v>
      </c>
      <c r="R66" s="86">
        <v>73426.031046000004</v>
      </c>
      <c r="S66" s="86">
        <v>96990.153892999995</v>
      </c>
      <c r="T66" s="40"/>
      <c r="U66" s="85">
        <v>114869.691242</v>
      </c>
      <c r="V66" s="85">
        <v>145380.26181600001</v>
      </c>
      <c r="W66" s="38">
        <v>26.561027755983368</v>
      </c>
      <c r="X66" s="85">
        <v>14910.885595</v>
      </c>
      <c r="Y66" s="85">
        <v>16823.18174</v>
      </c>
      <c r="Z66" s="38">
        <v>12.824832789551021</v>
      </c>
      <c r="AA66" s="86">
        <v>99958.805647000001</v>
      </c>
      <c r="AB66" s="86">
        <v>128557.08007600001</v>
      </c>
      <c r="AC66" s="40"/>
    </row>
    <row r="67" spans="1:29" x14ac:dyDescent="0.2">
      <c r="B67" s="92" t="s">
        <v>103</v>
      </c>
      <c r="C67" s="93">
        <v>39.869806108167403</v>
      </c>
      <c r="D67" s="93">
        <v>48.091648136459462</v>
      </c>
      <c r="E67" s="94" t="s">
        <v>73</v>
      </c>
      <c r="F67" s="93">
        <v>6.4018745103154489</v>
      </c>
      <c r="G67" s="93">
        <v>6.3122771237819526</v>
      </c>
      <c r="H67" s="94" t="s">
        <v>73</v>
      </c>
      <c r="I67" s="94" t="s">
        <v>73</v>
      </c>
      <c r="J67" s="94" t="s">
        <v>73</v>
      </c>
      <c r="L67" s="93">
        <v>44.159535181009886</v>
      </c>
      <c r="M67" s="93">
        <v>48.146461144041623</v>
      </c>
      <c r="N67" s="95" t="s">
        <v>73</v>
      </c>
      <c r="O67" s="93">
        <v>7.3008041888562207</v>
      </c>
      <c r="P67" s="93">
        <v>6.2352459509673936</v>
      </c>
      <c r="Q67" s="94" t="s">
        <v>73</v>
      </c>
      <c r="R67" s="94" t="s">
        <v>73</v>
      </c>
      <c r="S67" s="94" t="s">
        <v>73</v>
      </c>
      <c r="T67" s="96"/>
      <c r="U67" s="93">
        <v>44.083840583292897</v>
      </c>
      <c r="V67" s="93">
        <v>45.889711157181694</v>
      </c>
      <c r="W67" s="95" t="s">
        <v>73</v>
      </c>
      <c r="X67" s="93">
        <v>7.6918596411311002</v>
      </c>
      <c r="Y67" s="93">
        <v>6.3830336020899603</v>
      </c>
      <c r="Z67" s="94" t="s">
        <v>73</v>
      </c>
      <c r="AA67" s="94" t="s">
        <v>73</v>
      </c>
      <c r="AB67" s="94" t="s">
        <v>73</v>
      </c>
      <c r="AC67" s="96"/>
    </row>
    <row r="68" spans="1:29" x14ac:dyDescent="0.2">
      <c r="B68" s="97" t="s">
        <v>104</v>
      </c>
      <c r="C68" s="97"/>
      <c r="D68" s="97"/>
      <c r="E68" s="97"/>
      <c r="F68" s="97"/>
      <c r="J68" s="96" t="s">
        <v>105</v>
      </c>
      <c r="K68" s="40"/>
      <c r="M68" s="40"/>
      <c r="N68" s="40"/>
      <c r="O68" s="40"/>
      <c r="P68" s="98" t="s">
        <v>106</v>
      </c>
      <c r="Q68" s="98"/>
      <c r="R68" s="98"/>
      <c r="S68" s="98"/>
      <c r="T68" s="40"/>
      <c r="V68" s="40"/>
      <c r="W68" s="40"/>
      <c r="X68" s="40"/>
      <c r="Y68" s="98" t="s">
        <v>107</v>
      </c>
      <c r="Z68" s="98"/>
      <c r="AA68" s="98"/>
      <c r="AB68" s="98"/>
      <c r="AC68" s="40"/>
    </row>
    <row r="69" spans="1:29" ht="11.45" customHeight="1" x14ac:dyDescent="0.2">
      <c r="A69" s="40"/>
      <c r="B69" s="91" t="str">
        <f>"Dados extraídos em "&amp;LEFT('[1]12 meses'!M1,3)&amp;"/"&amp;[1]Mês!M3&amp;". Sujeitos a alteração."</f>
        <v>Dados extraídos em Set/2022. Sujeitos a alteração.</v>
      </c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</row>
    <row r="70" spans="1:29" x14ac:dyDescent="0.2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</row>
    <row r="71" spans="1:29" x14ac:dyDescent="0.2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99"/>
      <c r="M71" s="40"/>
      <c r="N71" s="40"/>
      <c r="O71" s="40"/>
      <c r="P71" s="40"/>
      <c r="Q71" s="40"/>
      <c r="R71" s="40"/>
      <c r="S71" s="40"/>
      <c r="T71" s="40"/>
      <c r="U71" s="99"/>
      <c r="V71" s="40"/>
      <c r="W71" s="40"/>
      <c r="X71" s="40"/>
      <c r="Y71" s="40"/>
      <c r="Z71" s="40"/>
      <c r="AA71" s="40"/>
      <c r="AB71" s="40"/>
      <c r="AC71" s="40"/>
    </row>
    <row r="72" spans="1:29" x14ac:dyDescent="0.2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</row>
    <row r="73" spans="1:29" x14ac:dyDescent="0.2">
      <c r="A73" s="40"/>
      <c r="B73" s="40"/>
      <c r="C73" s="40"/>
      <c r="D73" s="40"/>
      <c r="E73" s="40"/>
      <c r="F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</row>
    <row r="74" spans="1:29" x14ac:dyDescent="0.2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</row>
    <row r="75" spans="1:29" x14ac:dyDescent="0.2">
      <c r="A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</row>
    <row r="76" spans="1:29" x14ac:dyDescent="0.2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</row>
    <row r="77" spans="1:29" x14ac:dyDescent="0.2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</row>
    <row r="78" spans="1:29" x14ac:dyDescent="0.2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</row>
    <row r="79" spans="1:29" x14ac:dyDescent="0.2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</row>
    <row r="80" spans="1:29" x14ac:dyDescent="0.2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</row>
    <row r="81" spans="1:29" x14ac:dyDescent="0.2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</row>
    <row r="82" spans="1:29" x14ac:dyDescent="0.2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</row>
    <row r="83" spans="1:29" x14ac:dyDescent="0.2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</row>
    <row r="84" spans="1:29" x14ac:dyDescent="0.2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</row>
    <row r="85" spans="1:29" x14ac:dyDescent="0.2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</row>
    <row r="86" spans="1:29" x14ac:dyDescent="0.2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</row>
    <row r="87" spans="1:29" x14ac:dyDescent="0.2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</row>
    <row r="88" spans="1:29" x14ac:dyDescent="0.2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</row>
    <row r="89" spans="1:29" x14ac:dyDescent="0.2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</row>
    <row r="90" spans="1:29" x14ac:dyDescent="0.2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</row>
    <row r="91" spans="1:29" x14ac:dyDescent="0.2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</row>
    <row r="92" spans="1:29" x14ac:dyDescent="0.2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</row>
    <row r="93" spans="1:29" x14ac:dyDescent="0.2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</row>
    <row r="94" spans="1:29" x14ac:dyDescent="0.2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</row>
    <row r="95" spans="1:29" x14ac:dyDescent="0.2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</row>
    <row r="96" spans="1:29" x14ac:dyDescent="0.2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</row>
    <row r="97" spans="1:29" x14ac:dyDescent="0.2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</row>
    <row r="98" spans="1:29" x14ac:dyDescent="0.2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</row>
    <row r="99" spans="1:29" x14ac:dyDescent="0.2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</row>
    <row r="100" spans="1:29" x14ac:dyDescent="0.2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</row>
    <row r="101" spans="1:29" x14ac:dyDescent="0.2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</row>
    <row r="102" spans="1:29" x14ac:dyDescent="0.2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</row>
    <row r="103" spans="1:29" x14ac:dyDescent="0.2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</row>
    <row r="104" spans="1:29" x14ac:dyDescent="0.2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</row>
    <row r="105" spans="1:29" x14ac:dyDescent="0.2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</row>
    <row r="106" spans="1:29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</row>
    <row r="107" spans="1:29" x14ac:dyDescent="0.2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</row>
    <row r="108" spans="1:29" x14ac:dyDescent="0.2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</row>
    <row r="109" spans="1:29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</row>
    <row r="110" spans="1:29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</row>
    <row r="111" spans="1:29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</row>
    <row r="112" spans="1:29" x14ac:dyDescent="0.2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</row>
    <row r="113" spans="1:29" x14ac:dyDescent="0.2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</row>
    <row r="114" spans="1:29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</row>
    <row r="115" spans="1:29" x14ac:dyDescent="0.2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</row>
    <row r="116" spans="1:29" x14ac:dyDescent="0.2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</row>
    <row r="117" spans="1:29" x14ac:dyDescent="0.2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</row>
    <row r="118" spans="1:29" x14ac:dyDescent="0.2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</row>
    <row r="119" spans="1:29" x14ac:dyDescent="0.2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</row>
    <row r="120" spans="1:29" x14ac:dyDescent="0.2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</row>
    <row r="121" spans="1:29" x14ac:dyDescent="0.2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</row>
    <row r="122" spans="1:29" x14ac:dyDescent="0.2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</row>
    <row r="123" spans="1:29" x14ac:dyDescent="0.2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</row>
    <row r="124" spans="1:29" x14ac:dyDescent="0.2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</row>
    <row r="125" spans="1:29" x14ac:dyDescent="0.2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</row>
    <row r="126" spans="1:29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</row>
    <row r="127" spans="1:29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</row>
    <row r="128" spans="1:29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</row>
    <row r="129" spans="1:29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</row>
    <row r="130" spans="1:29" x14ac:dyDescent="0.2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</row>
    <row r="131" spans="1:29" x14ac:dyDescent="0.2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</row>
    <row r="132" spans="1:29" x14ac:dyDescent="0.2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</row>
    <row r="133" spans="1:29" x14ac:dyDescent="0.2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</row>
    <row r="134" spans="1:29" x14ac:dyDescent="0.2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</row>
    <row r="135" spans="1:29" x14ac:dyDescent="0.2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</row>
    <row r="136" spans="1:29" x14ac:dyDescent="0.2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</row>
    <row r="137" spans="1:29" x14ac:dyDescent="0.2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</row>
    <row r="138" spans="1:29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</row>
    <row r="139" spans="1:29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Q139" s="40"/>
      <c r="R139" s="40"/>
      <c r="S139" s="40"/>
      <c r="T139" s="40"/>
      <c r="Z139" s="40"/>
      <c r="AA139" s="40"/>
      <c r="AB139" s="40"/>
      <c r="AC139" s="40"/>
    </row>
    <row r="140" spans="1:29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Q140" s="40"/>
      <c r="R140" s="40"/>
      <c r="S140" s="40"/>
      <c r="T140" s="40"/>
      <c r="Z140" s="40"/>
      <c r="AA140" s="40"/>
      <c r="AB140" s="40"/>
      <c r="AC140" s="40"/>
    </row>
    <row r="141" spans="1:29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Q141" s="40"/>
      <c r="R141" s="40"/>
      <c r="S141" s="40"/>
      <c r="T141" s="40"/>
      <c r="Z141" s="40"/>
      <c r="AA141" s="40"/>
      <c r="AB141" s="40"/>
      <c r="AC141" s="40"/>
    </row>
    <row r="142" spans="1:29" x14ac:dyDescent="0.2">
      <c r="A142" s="40"/>
      <c r="B142" s="40"/>
      <c r="C142" s="40"/>
      <c r="D142" s="40"/>
      <c r="E142" s="40"/>
      <c r="F142" s="40"/>
      <c r="G142" s="40"/>
      <c r="H142" s="40"/>
      <c r="I142" s="40"/>
      <c r="Q142" s="40"/>
      <c r="R142" s="40"/>
      <c r="S142" s="40"/>
      <c r="T142" s="40"/>
      <c r="Z142" s="40"/>
      <c r="AA142" s="40"/>
      <c r="AB142" s="40"/>
      <c r="AC142" s="40"/>
    </row>
    <row r="143" spans="1:29" x14ac:dyDescent="0.2">
      <c r="A143" s="100"/>
      <c r="B143" s="40"/>
      <c r="C143" s="40"/>
      <c r="D143" s="40"/>
      <c r="E143" s="40"/>
      <c r="F143" s="40"/>
      <c r="G143" s="40"/>
      <c r="H143" s="40"/>
      <c r="I143" s="40"/>
      <c r="Q143" s="40"/>
      <c r="R143" s="40"/>
      <c r="S143" s="40"/>
      <c r="Z143" s="40"/>
      <c r="AA143" s="40"/>
      <c r="AB143" s="40"/>
    </row>
    <row r="144" spans="1:29" x14ac:dyDescent="0.2">
      <c r="A144" s="100"/>
      <c r="B144" s="100"/>
    </row>
    <row r="145" spans="1:2" x14ac:dyDescent="0.2">
      <c r="A145" s="100"/>
      <c r="B145" s="100"/>
    </row>
    <row r="146" spans="1:2" x14ac:dyDescent="0.2">
      <c r="A146" s="100"/>
      <c r="B146" s="100"/>
    </row>
    <row r="147" spans="1:2" x14ac:dyDescent="0.2">
      <c r="A147" s="100"/>
      <c r="B147" s="100"/>
    </row>
    <row r="148" spans="1:2" x14ac:dyDescent="0.2">
      <c r="A148" s="100"/>
      <c r="B148" s="100"/>
    </row>
    <row r="149" spans="1:2" x14ac:dyDescent="0.2">
      <c r="A149" s="100"/>
      <c r="B149" s="100"/>
    </row>
    <row r="150" spans="1:2" x14ac:dyDescent="0.2">
      <c r="A150" s="100"/>
      <c r="B150" s="100"/>
    </row>
    <row r="151" spans="1:2" x14ac:dyDescent="0.2">
      <c r="A151" s="100"/>
      <c r="B151" s="100"/>
    </row>
    <row r="152" spans="1:2" x14ac:dyDescent="0.2">
      <c r="A152" s="100"/>
      <c r="B152" s="100"/>
    </row>
    <row r="153" spans="1:2" x14ac:dyDescent="0.2">
      <c r="A153" s="100"/>
      <c r="B153" s="100"/>
    </row>
    <row r="154" spans="1:2" x14ac:dyDescent="0.2">
      <c r="A154" s="100"/>
      <c r="B154" s="100"/>
    </row>
    <row r="155" spans="1:2" x14ac:dyDescent="0.2">
      <c r="A155" s="100"/>
      <c r="B155" s="100"/>
    </row>
    <row r="156" spans="1:2" x14ac:dyDescent="0.2">
      <c r="A156" s="100"/>
      <c r="B156" s="100"/>
    </row>
    <row r="157" spans="1:2" x14ac:dyDescent="0.2">
      <c r="A157" s="100"/>
      <c r="B157" s="100"/>
    </row>
    <row r="158" spans="1:2" x14ac:dyDescent="0.2">
      <c r="A158" s="100"/>
      <c r="B158" s="100"/>
    </row>
    <row r="159" spans="1:2" x14ac:dyDescent="0.2">
      <c r="A159" s="100"/>
      <c r="B159" s="100"/>
    </row>
    <row r="160" spans="1:2" x14ac:dyDescent="0.2">
      <c r="A160" s="100"/>
      <c r="B160" s="100"/>
    </row>
    <row r="161" spans="1:2" x14ac:dyDescent="0.2">
      <c r="A161" s="100"/>
      <c r="B161" s="100"/>
    </row>
    <row r="162" spans="1:2" x14ac:dyDescent="0.2">
      <c r="A162" s="100"/>
      <c r="B162" s="100"/>
    </row>
    <row r="163" spans="1:2" x14ac:dyDescent="0.2">
      <c r="A163" s="100"/>
      <c r="B163" s="100"/>
    </row>
    <row r="164" spans="1:2" x14ac:dyDescent="0.2">
      <c r="A164" s="100"/>
      <c r="B164" s="100"/>
    </row>
    <row r="165" spans="1:2" x14ac:dyDescent="0.2">
      <c r="A165" s="100"/>
      <c r="B165" s="100"/>
    </row>
    <row r="166" spans="1:2" x14ac:dyDescent="0.2">
      <c r="A166" s="100"/>
      <c r="B166" s="100"/>
    </row>
    <row r="167" spans="1:2" x14ac:dyDescent="0.2">
      <c r="A167" s="100"/>
      <c r="B167" s="100"/>
    </row>
    <row r="168" spans="1:2" x14ac:dyDescent="0.2">
      <c r="A168" s="100"/>
      <c r="B168" s="100"/>
    </row>
    <row r="169" spans="1:2" x14ac:dyDescent="0.2">
      <c r="A169" s="100"/>
      <c r="B169" s="100"/>
    </row>
    <row r="170" spans="1:2" x14ac:dyDescent="0.2">
      <c r="A170" s="100"/>
      <c r="B170" s="100"/>
    </row>
    <row r="171" spans="1:2" x14ac:dyDescent="0.2">
      <c r="A171" s="100"/>
      <c r="B171" s="100"/>
    </row>
    <row r="172" spans="1:2" x14ac:dyDescent="0.2">
      <c r="A172" s="100"/>
      <c r="B172" s="100"/>
    </row>
    <row r="173" spans="1:2" x14ac:dyDescent="0.2">
      <c r="A173" s="100"/>
      <c r="B173" s="100"/>
    </row>
    <row r="174" spans="1:2" x14ac:dyDescent="0.2">
      <c r="A174" s="100"/>
      <c r="B174" s="100"/>
    </row>
    <row r="175" spans="1:2" x14ac:dyDescent="0.2">
      <c r="A175" s="100"/>
      <c r="B175" s="100"/>
    </row>
    <row r="176" spans="1:2" x14ac:dyDescent="0.2">
      <c r="A176" s="100"/>
      <c r="B176" s="100"/>
    </row>
    <row r="177" spans="1:2" x14ac:dyDescent="0.2">
      <c r="A177" s="100"/>
      <c r="B177" s="100"/>
    </row>
    <row r="178" spans="1:2" x14ac:dyDescent="0.2">
      <c r="A178" s="100"/>
      <c r="B178" s="100"/>
    </row>
    <row r="179" spans="1:2" x14ac:dyDescent="0.2">
      <c r="A179" s="100"/>
      <c r="B179" s="100"/>
    </row>
    <row r="180" spans="1:2" x14ac:dyDescent="0.2">
      <c r="A180" s="100"/>
      <c r="B180" s="100"/>
    </row>
    <row r="181" spans="1:2" x14ac:dyDescent="0.2">
      <c r="A181" s="100"/>
      <c r="B181" s="100"/>
    </row>
    <row r="182" spans="1:2" x14ac:dyDescent="0.2">
      <c r="A182" s="100"/>
      <c r="B182" s="100"/>
    </row>
    <row r="183" spans="1:2" x14ac:dyDescent="0.2">
      <c r="A183" s="100"/>
      <c r="B183" s="100"/>
    </row>
    <row r="184" spans="1:2" x14ac:dyDescent="0.2">
      <c r="A184" s="100"/>
      <c r="B184" s="100"/>
    </row>
    <row r="185" spans="1:2" x14ac:dyDescent="0.2">
      <c r="A185" s="100"/>
      <c r="B185" s="100"/>
    </row>
    <row r="186" spans="1:2" x14ac:dyDescent="0.2">
      <c r="A186" s="100"/>
      <c r="B186" s="100"/>
    </row>
    <row r="187" spans="1:2" x14ac:dyDescent="0.2">
      <c r="A187" s="100"/>
      <c r="B187" s="100"/>
    </row>
    <row r="188" spans="1:2" x14ac:dyDescent="0.2">
      <c r="A188" s="100"/>
      <c r="B188" s="100"/>
    </row>
    <row r="189" spans="1:2" x14ac:dyDescent="0.2">
      <c r="A189" s="100"/>
      <c r="B189" s="100"/>
    </row>
    <row r="190" spans="1:2" x14ac:dyDescent="0.2">
      <c r="A190" s="100"/>
      <c r="B190" s="100"/>
    </row>
    <row r="191" spans="1:2" x14ac:dyDescent="0.2">
      <c r="A191" s="100"/>
      <c r="B191" s="100"/>
    </row>
    <row r="192" spans="1:2" x14ac:dyDescent="0.2">
      <c r="A192" s="100"/>
      <c r="B192" s="100"/>
    </row>
    <row r="193" spans="1:2" x14ac:dyDescent="0.2">
      <c r="A193" s="100"/>
      <c r="B193" s="100"/>
    </row>
    <row r="194" spans="1:2" x14ac:dyDescent="0.2">
      <c r="A194" s="100"/>
      <c r="B194" s="100"/>
    </row>
    <row r="195" spans="1:2" x14ac:dyDescent="0.2">
      <c r="A195" s="100"/>
      <c r="B195" s="100"/>
    </row>
    <row r="196" spans="1:2" x14ac:dyDescent="0.2">
      <c r="A196" s="100"/>
      <c r="B196" s="100"/>
    </row>
    <row r="197" spans="1:2" x14ac:dyDescent="0.2">
      <c r="A197" s="100"/>
      <c r="B197" s="100"/>
    </row>
    <row r="198" spans="1:2" x14ac:dyDescent="0.2">
      <c r="A198" s="100"/>
      <c r="B198" s="100"/>
    </row>
    <row r="199" spans="1:2" x14ac:dyDescent="0.2">
      <c r="A199" s="100"/>
      <c r="B199" s="100"/>
    </row>
    <row r="200" spans="1:2" x14ac:dyDescent="0.2">
      <c r="A200" s="100"/>
      <c r="B200" s="100"/>
    </row>
    <row r="201" spans="1:2" x14ac:dyDescent="0.2">
      <c r="A201" s="100"/>
      <c r="B201" s="100"/>
    </row>
    <row r="202" spans="1:2" x14ac:dyDescent="0.2">
      <c r="A202" s="100"/>
      <c r="B202" s="100"/>
    </row>
    <row r="203" spans="1:2" x14ac:dyDescent="0.2">
      <c r="A203" s="100"/>
      <c r="B203" s="100"/>
    </row>
    <row r="204" spans="1:2" x14ac:dyDescent="0.2">
      <c r="A204" s="100"/>
      <c r="B204" s="100"/>
    </row>
    <row r="205" spans="1:2" x14ac:dyDescent="0.2">
      <c r="A205" s="100"/>
      <c r="B205" s="100"/>
    </row>
    <row r="206" spans="1:2" x14ac:dyDescent="0.2">
      <c r="A206" s="100"/>
      <c r="B206" s="100"/>
    </row>
    <row r="207" spans="1:2" x14ac:dyDescent="0.2">
      <c r="A207" s="100"/>
      <c r="B207" s="100"/>
    </row>
    <row r="208" spans="1:2" x14ac:dyDescent="0.2">
      <c r="A208" s="100"/>
      <c r="B208" s="100"/>
    </row>
    <row r="209" spans="1:2" x14ac:dyDescent="0.2">
      <c r="A209" s="100"/>
      <c r="B209" s="100"/>
    </row>
    <row r="210" spans="1:2" x14ac:dyDescent="0.2">
      <c r="A210" s="100"/>
      <c r="B210" s="100"/>
    </row>
    <row r="211" spans="1:2" x14ac:dyDescent="0.2">
      <c r="A211" s="100"/>
      <c r="B211" s="100"/>
    </row>
    <row r="212" spans="1:2" x14ac:dyDescent="0.2">
      <c r="A212" s="100"/>
      <c r="B212" s="100"/>
    </row>
    <row r="213" spans="1:2" x14ac:dyDescent="0.2">
      <c r="A213" s="100"/>
      <c r="B213" s="100"/>
    </row>
    <row r="214" spans="1:2" x14ac:dyDescent="0.2">
      <c r="A214" s="100"/>
      <c r="B214" s="100"/>
    </row>
    <row r="215" spans="1:2" x14ac:dyDescent="0.2">
      <c r="A215" s="100"/>
      <c r="B215" s="100"/>
    </row>
    <row r="216" spans="1:2" x14ac:dyDescent="0.2">
      <c r="A216" s="100"/>
      <c r="B216" s="100"/>
    </row>
    <row r="217" spans="1:2" x14ac:dyDescent="0.2">
      <c r="A217" s="100"/>
      <c r="B217" s="100"/>
    </row>
    <row r="218" spans="1:2" x14ac:dyDescent="0.2">
      <c r="A218" s="100"/>
      <c r="B218" s="100"/>
    </row>
    <row r="219" spans="1:2" x14ac:dyDescent="0.2">
      <c r="A219" s="100"/>
      <c r="B219" s="100"/>
    </row>
    <row r="220" spans="1:2" x14ac:dyDescent="0.2">
      <c r="A220" s="100"/>
      <c r="B220" s="100"/>
    </row>
    <row r="221" spans="1:2" x14ac:dyDescent="0.2">
      <c r="A221" s="100"/>
      <c r="B221" s="100"/>
    </row>
    <row r="222" spans="1:2" x14ac:dyDescent="0.2">
      <c r="A222" s="100"/>
      <c r="B222" s="100"/>
    </row>
    <row r="223" spans="1:2" x14ac:dyDescent="0.2">
      <c r="A223" s="100"/>
      <c r="B223" s="100"/>
    </row>
    <row r="224" spans="1:2" x14ac:dyDescent="0.2">
      <c r="A224" s="100"/>
      <c r="B224" s="100"/>
    </row>
    <row r="225" spans="1:2" x14ac:dyDescent="0.2">
      <c r="A225" s="100"/>
      <c r="B225" s="100"/>
    </row>
    <row r="226" spans="1:2" x14ac:dyDescent="0.2">
      <c r="A226" s="100"/>
      <c r="B226" s="100"/>
    </row>
    <row r="227" spans="1:2" x14ac:dyDescent="0.2">
      <c r="A227" s="100"/>
      <c r="B227" s="100"/>
    </row>
    <row r="228" spans="1:2" x14ac:dyDescent="0.2">
      <c r="A228" s="100"/>
      <c r="B228" s="100"/>
    </row>
    <row r="229" spans="1:2" x14ac:dyDescent="0.2">
      <c r="A229" s="100"/>
      <c r="B229" s="100"/>
    </row>
    <row r="230" spans="1:2" x14ac:dyDescent="0.2">
      <c r="A230" s="100"/>
      <c r="B230" s="100"/>
    </row>
    <row r="231" spans="1:2" x14ac:dyDescent="0.2">
      <c r="A231" s="100"/>
      <c r="B231" s="100"/>
    </row>
    <row r="232" spans="1:2" x14ac:dyDescent="0.2">
      <c r="A232" s="100"/>
      <c r="B232" s="100"/>
    </row>
    <row r="233" spans="1:2" x14ac:dyDescent="0.2">
      <c r="A233" s="100"/>
      <c r="B233" s="100"/>
    </row>
    <row r="234" spans="1:2" x14ac:dyDescent="0.2">
      <c r="A234" s="100"/>
      <c r="B234" s="100"/>
    </row>
    <row r="235" spans="1:2" x14ac:dyDescent="0.2">
      <c r="A235" s="100"/>
      <c r="B235" s="100"/>
    </row>
    <row r="236" spans="1:2" x14ac:dyDescent="0.2">
      <c r="A236" s="100"/>
      <c r="B236" s="100"/>
    </row>
    <row r="237" spans="1:2" x14ac:dyDescent="0.2">
      <c r="A237" s="100"/>
      <c r="B237" s="100"/>
    </row>
    <row r="238" spans="1:2" x14ac:dyDescent="0.2">
      <c r="A238" s="100"/>
      <c r="B238" s="100"/>
    </row>
    <row r="239" spans="1:2" x14ac:dyDescent="0.2">
      <c r="A239" s="100"/>
      <c r="B239" s="100"/>
    </row>
    <row r="240" spans="1:2" x14ac:dyDescent="0.2">
      <c r="A240" s="100"/>
      <c r="B240" s="100"/>
    </row>
    <row r="241" spans="1:2" x14ac:dyDescent="0.2">
      <c r="A241" s="100"/>
      <c r="B241" s="100"/>
    </row>
    <row r="242" spans="1:2" x14ac:dyDescent="0.2">
      <c r="A242" s="100"/>
      <c r="B242" s="100"/>
    </row>
    <row r="243" spans="1:2" x14ac:dyDescent="0.2">
      <c r="A243" s="100"/>
      <c r="B243" s="100"/>
    </row>
    <row r="244" spans="1:2" x14ac:dyDescent="0.2">
      <c r="A244" s="100"/>
      <c r="B244" s="100"/>
    </row>
    <row r="245" spans="1:2" x14ac:dyDescent="0.2">
      <c r="A245" s="100"/>
      <c r="B245" s="100"/>
    </row>
    <row r="246" spans="1:2" x14ac:dyDescent="0.2">
      <c r="A246" s="100"/>
      <c r="B246" s="100"/>
    </row>
    <row r="247" spans="1:2" x14ac:dyDescent="0.2">
      <c r="A247" s="100"/>
      <c r="B247" s="100"/>
    </row>
    <row r="248" spans="1:2" x14ac:dyDescent="0.2">
      <c r="A248" s="100"/>
      <c r="B248" s="100"/>
    </row>
    <row r="249" spans="1:2" x14ac:dyDescent="0.2">
      <c r="A249" s="100"/>
      <c r="B249" s="100"/>
    </row>
    <row r="250" spans="1:2" x14ac:dyDescent="0.2">
      <c r="A250" s="100"/>
      <c r="B250" s="100"/>
    </row>
    <row r="251" spans="1:2" x14ac:dyDescent="0.2">
      <c r="A251" s="100"/>
      <c r="B251" s="100"/>
    </row>
    <row r="252" spans="1:2" x14ac:dyDescent="0.2">
      <c r="A252" s="100"/>
      <c r="B252" s="100"/>
    </row>
    <row r="253" spans="1:2" x14ac:dyDescent="0.2">
      <c r="A253" s="100"/>
      <c r="B253" s="100"/>
    </row>
    <row r="254" spans="1:2" x14ac:dyDescent="0.2">
      <c r="A254" s="100"/>
      <c r="B254" s="100"/>
    </row>
    <row r="255" spans="1:2" x14ac:dyDescent="0.2">
      <c r="A255" s="100"/>
      <c r="B255" s="100"/>
    </row>
    <row r="256" spans="1:2" x14ac:dyDescent="0.2">
      <c r="A256" s="100"/>
      <c r="B256" s="100"/>
    </row>
    <row r="257" spans="1:2" x14ac:dyDescent="0.2">
      <c r="A257" s="100"/>
      <c r="B257" s="100"/>
    </row>
    <row r="258" spans="1:2" x14ac:dyDescent="0.2">
      <c r="A258" s="100"/>
      <c r="B258" s="100"/>
    </row>
    <row r="259" spans="1:2" x14ac:dyDescent="0.2">
      <c r="A259" s="100"/>
      <c r="B259" s="100"/>
    </row>
    <row r="260" spans="1:2" x14ac:dyDescent="0.2">
      <c r="A260" s="100"/>
      <c r="B260" s="100"/>
    </row>
    <row r="261" spans="1:2" x14ac:dyDescent="0.2">
      <c r="A261" s="100"/>
      <c r="B261" s="100"/>
    </row>
    <row r="262" spans="1:2" x14ac:dyDescent="0.2">
      <c r="A262" s="100"/>
      <c r="B262" s="100"/>
    </row>
    <row r="263" spans="1:2" x14ac:dyDescent="0.2">
      <c r="A263" s="100"/>
      <c r="B263" s="100"/>
    </row>
    <row r="264" spans="1:2" x14ac:dyDescent="0.2">
      <c r="A264" s="100"/>
      <c r="B264" s="100"/>
    </row>
    <row r="265" spans="1:2" x14ac:dyDescent="0.2">
      <c r="A265" s="100"/>
      <c r="B265" s="100"/>
    </row>
    <row r="266" spans="1:2" x14ac:dyDescent="0.2">
      <c r="A266" s="100"/>
      <c r="B266" s="100"/>
    </row>
    <row r="267" spans="1:2" x14ac:dyDescent="0.2">
      <c r="A267" s="100"/>
      <c r="B267" s="100"/>
    </row>
    <row r="268" spans="1:2" x14ac:dyDescent="0.2">
      <c r="A268" s="100"/>
      <c r="B268" s="100"/>
    </row>
    <row r="269" spans="1:2" x14ac:dyDescent="0.2">
      <c r="A269" s="100"/>
      <c r="B269" s="100"/>
    </row>
    <row r="270" spans="1:2" x14ac:dyDescent="0.2">
      <c r="A270" s="100"/>
      <c r="B270" s="100"/>
    </row>
    <row r="271" spans="1:2" x14ac:dyDescent="0.2">
      <c r="A271" s="100"/>
      <c r="B271" s="100"/>
    </row>
    <row r="272" spans="1:2" x14ac:dyDescent="0.2">
      <c r="A272" s="100"/>
      <c r="B272" s="100"/>
    </row>
    <row r="273" spans="1:2" x14ac:dyDescent="0.2">
      <c r="A273" s="100"/>
      <c r="B273" s="100"/>
    </row>
    <row r="274" spans="1:2" x14ac:dyDescent="0.2">
      <c r="A274" s="100"/>
      <c r="B274" s="100"/>
    </row>
    <row r="275" spans="1:2" x14ac:dyDescent="0.2">
      <c r="A275" s="100"/>
      <c r="B275" s="100"/>
    </row>
    <row r="276" spans="1:2" x14ac:dyDescent="0.2">
      <c r="A276" s="100"/>
      <c r="B276" s="100"/>
    </row>
    <row r="277" spans="1:2" x14ac:dyDescent="0.2">
      <c r="A277" s="100"/>
      <c r="B277" s="100"/>
    </row>
    <row r="278" spans="1:2" x14ac:dyDescent="0.2">
      <c r="A278" s="100"/>
      <c r="B278" s="100"/>
    </row>
    <row r="279" spans="1:2" x14ac:dyDescent="0.2">
      <c r="A279" s="100"/>
      <c r="B279" s="100"/>
    </row>
    <row r="280" spans="1:2" x14ac:dyDescent="0.2">
      <c r="A280" s="100"/>
      <c r="B280" s="100"/>
    </row>
    <row r="281" spans="1:2" x14ac:dyDescent="0.2">
      <c r="A281" s="100"/>
      <c r="B281" s="100"/>
    </row>
    <row r="282" spans="1:2" x14ac:dyDescent="0.2">
      <c r="A282" s="100"/>
      <c r="B282" s="100"/>
    </row>
    <row r="283" spans="1:2" x14ac:dyDescent="0.2">
      <c r="A283" s="100"/>
      <c r="B283" s="100"/>
    </row>
    <row r="284" spans="1:2" x14ac:dyDescent="0.2">
      <c r="A284" s="100"/>
      <c r="B284" s="100"/>
    </row>
    <row r="285" spans="1:2" x14ac:dyDescent="0.2">
      <c r="A285" s="100"/>
      <c r="B285" s="100"/>
    </row>
    <row r="286" spans="1:2" x14ac:dyDescent="0.2">
      <c r="A286" s="100"/>
      <c r="B286" s="100"/>
    </row>
    <row r="287" spans="1:2" x14ac:dyDescent="0.2">
      <c r="A287" s="100"/>
      <c r="B287" s="100"/>
    </row>
    <row r="288" spans="1:2" x14ac:dyDescent="0.2">
      <c r="A288" s="100"/>
      <c r="B288" s="100"/>
    </row>
    <row r="289" spans="1:2" x14ac:dyDescent="0.2">
      <c r="A289" s="100"/>
      <c r="B289" s="100"/>
    </row>
    <row r="290" spans="1:2" x14ac:dyDescent="0.2">
      <c r="A290" s="100"/>
      <c r="B290" s="100"/>
    </row>
    <row r="291" spans="1:2" x14ac:dyDescent="0.2">
      <c r="A291" s="100"/>
      <c r="B291" s="100"/>
    </row>
    <row r="292" spans="1:2" x14ac:dyDescent="0.2">
      <c r="A292" s="100"/>
      <c r="B292" s="100"/>
    </row>
    <row r="293" spans="1:2" x14ac:dyDescent="0.2">
      <c r="A293" s="100"/>
      <c r="B293" s="100"/>
    </row>
    <row r="294" spans="1:2" x14ac:dyDescent="0.2">
      <c r="A294" s="100"/>
      <c r="B294" s="100"/>
    </row>
    <row r="295" spans="1:2" x14ac:dyDescent="0.2">
      <c r="A295" s="100"/>
      <c r="B295" s="100"/>
    </row>
    <row r="296" spans="1:2" x14ac:dyDescent="0.2">
      <c r="A296" s="100"/>
      <c r="B296" s="100"/>
    </row>
    <row r="297" spans="1:2" x14ac:dyDescent="0.2">
      <c r="A297" s="100"/>
      <c r="B297" s="100"/>
    </row>
    <row r="298" spans="1:2" x14ac:dyDescent="0.2">
      <c r="A298" s="100"/>
      <c r="B298" s="100"/>
    </row>
    <row r="299" spans="1:2" x14ac:dyDescent="0.2">
      <c r="A299" s="100"/>
      <c r="B299" s="100"/>
    </row>
    <row r="300" spans="1:2" x14ac:dyDescent="0.2">
      <c r="A300" s="100"/>
      <c r="B300" s="100"/>
    </row>
    <row r="301" spans="1:2" x14ac:dyDescent="0.2">
      <c r="A301" s="100"/>
      <c r="B301" s="100"/>
    </row>
    <row r="302" spans="1:2" x14ac:dyDescent="0.2">
      <c r="A302" s="100"/>
      <c r="B302" s="100"/>
    </row>
    <row r="303" spans="1:2" x14ac:dyDescent="0.2">
      <c r="A303" s="100"/>
      <c r="B303" s="100"/>
    </row>
    <row r="304" spans="1:2" x14ac:dyDescent="0.2">
      <c r="A304" s="100"/>
      <c r="B304" s="100"/>
    </row>
    <row r="305" spans="1:2" x14ac:dyDescent="0.2">
      <c r="A305" s="100"/>
      <c r="B305" s="100"/>
    </row>
    <row r="306" spans="1:2" x14ac:dyDescent="0.2">
      <c r="A306" s="100"/>
      <c r="B306" s="100"/>
    </row>
    <row r="307" spans="1:2" x14ac:dyDescent="0.2">
      <c r="A307" s="100"/>
      <c r="B307" s="100"/>
    </row>
    <row r="308" spans="1:2" x14ac:dyDescent="0.2">
      <c r="A308" s="100"/>
      <c r="B308" s="100"/>
    </row>
    <row r="309" spans="1:2" x14ac:dyDescent="0.2">
      <c r="A309" s="100"/>
      <c r="B309" s="100"/>
    </row>
    <row r="310" spans="1:2" x14ac:dyDescent="0.2">
      <c r="A310" s="100"/>
      <c r="B310" s="100"/>
    </row>
    <row r="311" spans="1:2" x14ac:dyDescent="0.2">
      <c r="A311" s="100"/>
      <c r="B311" s="100"/>
    </row>
    <row r="312" spans="1:2" x14ac:dyDescent="0.2">
      <c r="A312" s="100"/>
      <c r="B312" s="100"/>
    </row>
    <row r="313" spans="1:2" x14ac:dyDescent="0.2">
      <c r="A313" s="100"/>
      <c r="B313" s="100"/>
    </row>
    <row r="314" spans="1:2" x14ac:dyDescent="0.2">
      <c r="A314" s="100"/>
      <c r="B314" s="100"/>
    </row>
    <row r="315" spans="1:2" x14ac:dyDescent="0.2">
      <c r="A315" s="100"/>
      <c r="B315" s="100"/>
    </row>
    <row r="316" spans="1:2" x14ac:dyDescent="0.2">
      <c r="A316" s="100"/>
      <c r="B316" s="100"/>
    </row>
    <row r="317" spans="1:2" x14ac:dyDescent="0.2">
      <c r="A317" s="100"/>
      <c r="B317" s="100"/>
    </row>
    <row r="318" spans="1:2" x14ac:dyDescent="0.2">
      <c r="A318" s="100"/>
      <c r="B318" s="100"/>
    </row>
    <row r="319" spans="1:2" x14ac:dyDescent="0.2">
      <c r="A319" s="100"/>
      <c r="B319" s="100"/>
    </row>
    <row r="320" spans="1:2" x14ac:dyDescent="0.2">
      <c r="A320" s="100"/>
      <c r="B320" s="100"/>
    </row>
    <row r="321" spans="1:2" x14ac:dyDescent="0.2">
      <c r="A321" s="100"/>
      <c r="B321" s="100"/>
    </row>
    <row r="322" spans="1:2" x14ac:dyDescent="0.2">
      <c r="A322" s="100"/>
      <c r="B322" s="100"/>
    </row>
    <row r="323" spans="1:2" x14ac:dyDescent="0.2">
      <c r="A323" s="100"/>
      <c r="B323" s="100"/>
    </row>
    <row r="324" spans="1:2" x14ac:dyDescent="0.2">
      <c r="A324" s="100"/>
      <c r="B324" s="100"/>
    </row>
    <row r="325" spans="1:2" x14ac:dyDescent="0.2">
      <c r="A325" s="100"/>
      <c r="B325" s="100"/>
    </row>
    <row r="326" spans="1:2" x14ac:dyDescent="0.2">
      <c r="A326" s="100"/>
      <c r="B326" s="100"/>
    </row>
    <row r="327" spans="1:2" x14ac:dyDescent="0.2">
      <c r="A327" s="100"/>
      <c r="B327" s="100"/>
    </row>
    <row r="328" spans="1:2" x14ac:dyDescent="0.2">
      <c r="A328" s="100"/>
      <c r="B328" s="100"/>
    </row>
    <row r="329" spans="1:2" x14ac:dyDescent="0.2">
      <c r="A329" s="100"/>
      <c r="B329" s="100"/>
    </row>
    <row r="330" spans="1:2" x14ac:dyDescent="0.2">
      <c r="A330" s="100"/>
      <c r="B330" s="100"/>
    </row>
    <row r="331" spans="1:2" x14ac:dyDescent="0.2">
      <c r="A331" s="100"/>
      <c r="B331" s="100"/>
    </row>
    <row r="332" spans="1:2" x14ac:dyDescent="0.2">
      <c r="A332" s="100"/>
      <c r="B332" s="100"/>
    </row>
    <row r="333" spans="1:2" x14ac:dyDescent="0.2">
      <c r="A333" s="100"/>
      <c r="B333" s="100"/>
    </row>
    <row r="334" spans="1:2" x14ac:dyDescent="0.2">
      <c r="A334" s="100"/>
      <c r="B334" s="100"/>
    </row>
    <row r="335" spans="1:2" x14ac:dyDescent="0.2">
      <c r="A335" s="100"/>
      <c r="B335" s="100"/>
    </row>
    <row r="336" spans="1:2" x14ac:dyDescent="0.2">
      <c r="A336" s="100"/>
      <c r="B336" s="100"/>
    </row>
    <row r="337" spans="1:2" x14ac:dyDescent="0.2">
      <c r="A337" s="100"/>
      <c r="B337" s="100"/>
    </row>
    <row r="338" spans="1:2" x14ac:dyDescent="0.2">
      <c r="A338" s="100"/>
      <c r="B338" s="100"/>
    </row>
    <row r="339" spans="1:2" x14ac:dyDescent="0.2">
      <c r="A339" s="100"/>
      <c r="B339" s="100"/>
    </row>
    <row r="340" spans="1:2" x14ac:dyDescent="0.2">
      <c r="A340" s="100"/>
      <c r="B340" s="100"/>
    </row>
    <row r="341" spans="1:2" x14ac:dyDescent="0.2">
      <c r="A341" s="100"/>
      <c r="B341" s="100"/>
    </row>
    <row r="342" spans="1:2" x14ac:dyDescent="0.2">
      <c r="A342" s="100"/>
      <c r="B342" s="100"/>
    </row>
    <row r="343" spans="1:2" x14ac:dyDescent="0.2">
      <c r="A343" s="100"/>
      <c r="B343" s="100"/>
    </row>
    <row r="344" spans="1:2" x14ac:dyDescent="0.2">
      <c r="A344" s="100"/>
      <c r="B344" s="100"/>
    </row>
    <row r="345" spans="1:2" x14ac:dyDescent="0.2">
      <c r="A345" s="100"/>
      <c r="B345" s="100"/>
    </row>
    <row r="346" spans="1:2" x14ac:dyDescent="0.2">
      <c r="A346" s="100"/>
      <c r="B346" s="100"/>
    </row>
    <row r="347" spans="1:2" x14ac:dyDescent="0.2">
      <c r="A347" s="100"/>
      <c r="B347" s="100"/>
    </row>
    <row r="348" spans="1:2" x14ac:dyDescent="0.2">
      <c r="A348" s="100"/>
      <c r="B348" s="100"/>
    </row>
    <row r="349" spans="1:2" x14ac:dyDescent="0.2">
      <c r="A349" s="100"/>
      <c r="B349" s="100"/>
    </row>
    <row r="350" spans="1:2" x14ac:dyDescent="0.2">
      <c r="A350" s="100"/>
      <c r="B350" s="100"/>
    </row>
    <row r="351" spans="1:2" x14ac:dyDescent="0.2">
      <c r="A351" s="100"/>
      <c r="B351" s="100"/>
    </row>
    <row r="352" spans="1:2" x14ac:dyDescent="0.2">
      <c r="A352" s="100"/>
      <c r="B352" s="100"/>
    </row>
    <row r="353" spans="1:2" x14ac:dyDescent="0.2">
      <c r="A353" s="100"/>
      <c r="B353" s="100"/>
    </row>
    <row r="354" spans="1:2" x14ac:dyDescent="0.2">
      <c r="A354" s="100"/>
      <c r="B354" s="100"/>
    </row>
    <row r="355" spans="1:2" x14ac:dyDescent="0.2">
      <c r="A355" s="100"/>
      <c r="B355" s="100"/>
    </row>
    <row r="356" spans="1:2" x14ac:dyDescent="0.2">
      <c r="A356" s="100"/>
      <c r="B356" s="100"/>
    </row>
    <row r="357" spans="1:2" x14ac:dyDescent="0.2">
      <c r="A357" s="100"/>
      <c r="B357" s="100"/>
    </row>
    <row r="358" spans="1:2" x14ac:dyDescent="0.2">
      <c r="A358" s="100"/>
      <c r="B358" s="100"/>
    </row>
    <row r="359" spans="1:2" x14ac:dyDescent="0.2">
      <c r="A359" s="100"/>
      <c r="B359" s="100"/>
    </row>
    <row r="360" spans="1:2" x14ac:dyDescent="0.2">
      <c r="A360" s="100"/>
      <c r="B360" s="100"/>
    </row>
    <row r="361" spans="1:2" x14ac:dyDescent="0.2">
      <c r="A361" s="100"/>
      <c r="B361" s="100"/>
    </row>
    <row r="362" spans="1:2" x14ac:dyDescent="0.2">
      <c r="A362" s="100"/>
      <c r="B362" s="100"/>
    </row>
    <row r="363" spans="1:2" x14ac:dyDescent="0.2">
      <c r="A363" s="100"/>
      <c r="B363" s="100"/>
    </row>
    <row r="364" spans="1:2" x14ac:dyDescent="0.2">
      <c r="A364" s="100"/>
      <c r="B364" s="100"/>
    </row>
    <row r="365" spans="1:2" x14ac:dyDescent="0.2">
      <c r="A365" s="100"/>
      <c r="B365" s="100"/>
    </row>
    <row r="366" spans="1:2" x14ac:dyDescent="0.2">
      <c r="A366" s="100"/>
      <c r="B366" s="100"/>
    </row>
    <row r="367" spans="1:2" x14ac:dyDescent="0.2">
      <c r="A367" s="100"/>
      <c r="B367" s="100"/>
    </row>
    <row r="368" spans="1:2" x14ac:dyDescent="0.2">
      <c r="A368" s="100"/>
      <c r="B368" s="100"/>
    </row>
    <row r="369" spans="1:2" x14ac:dyDescent="0.2">
      <c r="A369" s="100"/>
      <c r="B369" s="100"/>
    </row>
    <row r="370" spans="1:2" x14ac:dyDescent="0.2">
      <c r="A370" s="100"/>
      <c r="B370" s="100"/>
    </row>
    <row r="371" spans="1:2" x14ac:dyDescent="0.2">
      <c r="A371" s="100"/>
      <c r="B371" s="100"/>
    </row>
    <row r="372" spans="1:2" x14ac:dyDescent="0.2">
      <c r="A372" s="100"/>
      <c r="B372" s="100"/>
    </row>
    <row r="373" spans="1:2" x14ac:dyDescent="0.2">
      <c r="A373" s="100"/>
      <c r="B373" s="100"/>
    </row>
    <row r="374" spans="1:2" x14ac:dyDescent="0.2">
      <c r="A374" s="100"/>
      <c r="B374" s="100"/>
    </row>
    <row r="375" spans="1:2" x14ac:dyDescent="0.2">
      <c r="A375" s="100"/>
      <c r="B375" s="100"/>
    </row>
    <row r="376" spans="1:2" x14ac:dyDescent="0.2">
      <c r="A376" s="100"/>
      <c r="B376" s="100"/>
    </row>
    <row r="377" spans="1:2" x14ac:dyDescent="0.2">
      <c r="A377" s="100"/>
      <c r="B377" s="100"/>
    </row>
    <row r="378" spans="1:2" x14ac:dyDescent="0.2">
      <c r="A378" s="100"/>
      <c r="B378" s="100"/>
    </row>
    <row r="379" spans="1:2" x14ac:dyDescent="0.2">
      <c r="A379" s="100"/>
      <c r="B379" s="100"/>
    </row>
    <row r="380" spans="1:2" x14ac:dyDescent="0.2">
      <c r="A380" s="100"/>
      <c r="B380" s="100"/>
    </row>
    <row r="381" spans="1:2" x14ac:dyDescent="0.2">
      <c r="A381" s="100"/>
      <c r="B381" s="100"/>
    </row>
    <row r="382" spans="1:2" x14ac:dyDescent="0.2">
      <c r="A382" s="100"/>
      <c r="B382" s="100"/>
    </row>
    <row r="383" spans="1:2" x14ac:dyDescent="0.2">
      <c r="A383" s="100"/>
      <c r="B383" s="100"/>
    </row>
    <row r="384" spans="1:2" x14ac:dyDescent="0.2">
      <c r="A384" s="100"/>
      <c r="B384" s="100"/>
    </row>
    <row r="385" spans="1:2" x14ac:dyDescent="0.2">
      <c r="A385" s="100"/>
      <c r="B385" s="100"/>
    </row>
    <row r="386" spans="1:2" x14ac:dyDescent="0.2">
      <c r="A386" s="100"/>
      <c r="B386" s="100"/>
    </row>
    <row r="387" spans="1:2" x14ac:dyDescent="0.2">
      <c r="A387" s="100"/>
      <c r="B387" s="100"/>
    </row>
    <row r="388" spans="1:2" x14ac:dyDescent="0.2">
      <c r="A388" s="100"/>
      <c r="B388" s="100"/>
    </row>
    <row r="389" spans="1:2" x14ac:dyDescent="0.2">
      <c r="A389" s="100"/>
      <c r="B389" s="100"/>
    </row>
    <row r="390" spans="1:2" x14ac:dyDescent="0.2">
      <c r="A390" s="100"/>
      <c r="B390" s="100"/>
    </row>
    <row r="391" spans="1:2" x14ac:dyDescent="0.2">
      <c r="A391" s="100"/>
      <c r="B391" s="100"/>
    </row>
    <row r="392" spans="1:2" x14ac:dyDescent="0.2">
      <c r="A392" s="100"/>
      <c r="B392" s="100"/>
    </row>
    <row r="393" spans="1:2" x14ac:dyDescent="0.2">
      <c r="A393" s="100"/>
      <c r="B393" s="100"/>
    </row>
    <row r="394" spans="1:2" x14ac:dyDescent="0.2">
      <c r="A394" s="100"/>
      <c r="B394" s="100"/>
    </row>
    <row r="395" spans="1:2" x14ac:dyDescent="0.2">
      <c r="A395" s="100"/>
      <c r="B395" s="100"/>
    </row>
    <row r="396" spans="1:2" x14ac:dyDescent="0.2">
      <c r="A396" s="100"/>
      <c r="B396" s="100"/>
    </row>
    <row r="397" spans="1:2" x14ac:dyDescent="0.2">
      <c r="A397" s="100"/>
      <c r="B397" s="100"/>
    </row>
    <row r="398" spans="1:2" x14ac:dyDescent="0.2">
      <c r="A398" s="100"/>
      <c r="B398" s="100"/>
    </row>
    <row r="399" spans="1:2" x14ac:dyDescent="0.2">
      <c r="A399" s="100"/>
      <c r="B399" s="100"/>
    </row>
    <row r="400" spans="1:2" x14ac:dyDescent="0.2">
      <c r="A400" s="100"/>
      <c r="B400" s="100"/>
    </row>
    <row r="401" spans="1:2" x14ac:dyDescent="0.2">
      <c r="A401" s="100"/>
      <c r="B401" s="100"/>
    </row>
    <row r="402" spans="1:2" x14ac:dyDescent="0.2">
      <c r="A402" s="100"/>
      <c r="B402" s="100"/>
    </row>
    <row r="403" spans="1:2" x14ac:dyDescent="0.2">
      <c r="A403" s="100"/>
      <c r="B403" s="100"/>
    </row>
    <row r="404" spans="1:2" x14ac:dyDescent="0.2">
      <c r="A404" s="100"/>
      <c r="B404" s="100"/>
    </row>
    <row r="405" spans="1:2" x14ac:dyDescent="0.2">
      <c r="A405" s="100"/>
      <c r="B405" s="100"/>
    </row>
    <row r="406" spans="1:2" x14ac:dyDescent="0.2">
      <c r="A406" s="100"/>
      <c r="B406" s="100"/>
    </row>
    <row r="407" spans="1:2" x14ac:dyDescent="0.2">
      <c r="A407" s="100"/>
      <c r="B407" s="100"/>
    </row>
    <row r="408" spans="1:2" x14ac:dyDescent="0.2">
      <c r="A408" s="100"/>
      <c r="B408" s="100"/>
    </row>
    <row r="409" spans="1:2" x14ac:dyDescent="0.2">
      <c r="A409" s="100"/>
      <c r="B409" s="100"/>
    </row>
    <row r="410" spans="1:2" x14ac:dyDescent="0.2">
      <c r="A410" s="100"/>
      <c r="B410" s="100"/>
    </row>
    <row r="411" spans="1:2" x14ac:dyDescent="0.2">
      <c r="A411" s="100"/>
      <c r="B411" s="100"/>
    </row>
    <row r="412" spans="1:2" x14ac:dyDescent="0.2">
      <c r="A412" s="100"/>
      <c r="B412" s="100"/>
    </row>
    <row r="413" spans="1:2" x14ac:dyDescent="0.2">
      <c r="A413" s="100"/>
      <c r="B413" s="100"/>
    </row>
    <row r="414" spans="1:2" x14ac:dyDescent="0.2">
      <c r="A414" s="100"/>
      <c r="B414" s="100"/>
    </row>
    <row r="415" spans="1:2" x14ac:dyDescent="0.2">
      <c r="A415" s="100"/>
      <c r="B415" s="100"/>
    </row>
    <row r="416" spans="1:2" x14ac:dyDescent="0.2">
      <c r="A416" s="100"/>
      <c r="B416" s="100"/>
    </row>
    <row r="417" spans="1:2" x14ac:dyDescent="0.2">
      <c r="A417" s="100"/>
      <c r="B417" s="100"/>
    </row>
    <row r="418" spans="1:2" x14ac:dyDescent="0.2">
      <c r="A418" s="100"/>
      <c r="B418" s="100"/>
    </row>
    <row r="419" spans="1:2" x14ac:dyDescent="0.2">
      <c r="A419" s="100"/>
      <c r="B419" s="100"/>
    </row>
    <row r="420" spans="1:2" x14ac:dyDescent="0.2">
      <c r="A420" s="100"/>
      <c r="B420" s="100"/>
    </row>
    <row r="421" spans="1:2" x14ac:dyDescent="0.2">
      <c r="A421" s="100"/>
      <c r="B421" s="100"/>
    </row>
    <row r="422" spans="1:2" x14ac:dyDescent="0.2">
      <c r="A422" s="100"/>
      <c r="B422" s="100"/>
    </row>
    <row r="423" spans="1:2" x14ac:dyDescent="0.2">
      <c r="A423" s="100"/>
      <c r="B423" s="100"/>
    </row>
    <row r="424" spans="1:2" x14ac:dyDescent="0.2">
      <c r="A424" s="100"/>
      <c r="B424" s="100"/>
    </row>
    <row r="425" spans="1:2" x14ac:dyDescent="0.2">
      <c r="A425" s="100"/>
      <c r="B425" s="100"/>
    </row>
    <row r="426" spans="1:2" x14ac:dyDescent="0.2">
      <c r="A426" s="100"/>
      <c r="B426" s="100"/>
    </row>
    <row r="427" spans="1:2" x14ac:dyDescent="0.2">
      <c r="A427" s="100"/>
      <c r="B427" s="100"/>
    </row>
    <row r="428" spans="1:2" x14ac:dyDescent="0.2">
      <c r="A428" s="100"/>
      <c r="B428" s="100"/>
    </row>
    <row r="429" spans="1:2" x14ac:dyDescent="0.2">
      <c r="A429" s="100"/>
      <c r="B429" s="100"/>
    </row>
    <row r="430" spans="1:2" x14ac:dyDescent="0.2">
      <c r="A430" s="100"/>
      <c r="B430" s="100"/>
    </row>
    <row r="431" spans="1:2" x14ac:dyDescent="0.2">
      <c r="A431" s="100"/>
      <c r="B431" s="100"/>
    </row>
    <row r="432" spans="1:2" x14ac:dyDescent="0.2">
      <c r="A432" s="100"/>
      <c r="B432" s="100"/>
    </row>
    <row r="433" spans="1:2" x14ac:dyDescent="0.2">
      <c r="A433" s="100"/>
      <c r="B433" s="100"/>
    </row>
    <row r="434" spans="1:2" x14ac:dyDescent="0.2">
      <c r="A434" s="100"/>
      <c r="B434" s="100"/>
    </row>
    <row r="435" spans="1:2" x14ac:dyDescent="0.2">
      <c r="A435" s="100"/>
      <c r="B435" s="100"/>
    </row>
    <row r="436" spans="1:2" x14ac:dyDescent="0.2">
      <c r="A436" s="100"/>
      <c r="B436" s="100"/>
    </row>
    <row r="437" spans="1:2" x14ac:dyDescent="0.2">
      <c r="A437" s="100"/>
      <c r="B437" s="100"/>
    </row>
    <row r="438" spans="1:2" x14ac:dyDescent="0.2">
      <c r="A438" s="100"/>
      <c r="B438" s="100"/>
    </row>
    <row r="439" spans="1:2" x14ac:dyDescent="0.2">
      <c r="A439" s="100"/>
      <c r="B439" s="100"/>
    </row>
    <row r="440" spans="1:2" x14ac:dyDescent="0.2">
      <c r="A440" s="100"/>
      <c r="B440" s="100"/>
    </row>
    <row r="441" spans="1:2" x14ac:dyDescent="0.2">
      <c r="A441" s="100"/>
      <c r="B441" s="100"/>
    </row>
    <row r="442" spans="1:2" x14ac:dyDescent="0.2">
      <c r="A442" s="100"/>
      <c r="B442" s="100"/>
    </row>
    <row r="443" spans="1:2" x14ac:dyDescent="0.2">
      <c r="A443" s="100"/>
      <c r="B443" s="100"/>
    </row>
    <row r="444" spans="1:2" x14ac:dyDescent="0.2">
      <c r="A444" s="100"/>
      <c r="B444" s="100"/>
    </row>
    <row r="445" spans="1:2" x14ac:dyDescent="0.2">
      <c r="A445" s="100"/>
      <c r="B445" s="100"/>
    </row>
    <row r="446" spans="1:2" x14ac:dyDescent="0.2">
      <c r="A446" s="100"/>
      <c r="B446" s="100"/>
    </row>
    <row r="447" spans="1:2" x14ac:dyDescent="0.2">
      <c r="A447" s="100"/>
      <c r="B447" s="100"/>
    </row>
    <row r="448" spans="1:2" x14ac:dyDescent="0.2">
      <c r="A448" s="100"/>
      <c r="B448" s="100"/>
    </row>
    <row r="449" spans="1:2" x14ac:dyDescent="0.2">
      <c r="A449" s="100"/>
      <c r="B449" s="100"/>
    </row>
    <row r="450" spans="1:2" x14ac:dyDescent="0.2">
      <c r="A450" s="100"/>
      <c r="B450" s="100"/>
    </row>
    <row r="451" spans="1:2" x14ac:dyDescent="0.2">
      <c r="A451" s="100"/>
      <c r="B451" s="100"/>
    </row>
    <row r="452" spans="1:2" x14ac:dyDescent="0.2">
      <c r="A452" s="100"/>
      <c r="B452" s="100"/>
    </row>
    <row r="453" spans="1:2" x14ac:dyDescent="0.2">
      <c r="A453" s="100"/>
      <c r="B453" s="100"/>
    </row>
    <row r="454" spans="1:2" x14ac:dyDescent="0.2">
      <c r="A454" s="100"/>
      <c r="B454" s="100"/>
    </row>
    <row r="455" spans="1:2" x14ac:dyDescent="0.2">
      <c r="A455" s="100"/>
      <c r="B455" s="100"/>
    </row>
    <row r="456" spans="1:2" x14ac:dyDescent="0.2">
      <c r="A456" s="100"/>
      <c r="B456" s="100"/>
    </row>
    <row r="457" spans="1:2" x14ac:dyDescent="0.2">
      <c r="A457" s="100"/>
      <c r="B457" s="100"/>
    </row>
    <row r="458" spans="1:2" x14ac:dyDescent="0.2">
      <c r="A458" s="100"/>
      <c r="B458" s="100"/>
    </row>
    <row r="459" spans="1:2" x14ac:dyDescent="0.2">
      <c r="A459" s="100"/>
      <c r="B459" s="100"/>
    </row>
    <row r="460" spans="1:2" x14ac:dyDescent="0.2">
      <c r="A460" s="100"/>
      <c r="B460" s="100"/>
    </row>
    <row r="461" spans="1:2" x14ac:dyDescent="0.2">
      <c r="A461" s="100"/>
      <c r="B461" s="100"/>
    </row>
    <row r="462" spans="1:2" x14ac:dyDescent="0.2">
      <c r="A462" s="100"/>
      <c r="B462" s="100"/>
    </row>
    <row r="463" spans="1:2" x14ac:dyDescent="0.2">
      <c r="A463" s="100"/>
      <c r="B463" s="100"/>
    </row>
    <row r="464" spans="1:2" x14ac:dyDescent="0.2">
      <c r="A464" s="100"/>
      <c r="B464" s="100"/>
    </row>
    <row r="465" spans="1:2" x14ac:dyDescent="0.2">
      <c r="A465" s="100"/>
      <c r="B465" s="100"/>
    </row>
    <row r="466" spans="1:2" x14ac:dyDescent="0.2">
      <c r="A466" s="100"/>
      <c r="B466" s="100"/>
    </row>
    <row r="467" spans="1:2" x14ac:dyDescent="0.2">
      <c r="A467" s="100"/>
      <c r="B467" s="100"/>
    </row>
    <row r="468" spans="1:2" x14ac:dyDescent="0.2">
      <c r="A468" s="100"/>
      <c r="B468" s="100"/>
    </row>
    <row r="469" spans="1:2" x14ac:dyDescent="0.2">
      <c r="A469" s="100"/>
      <c r="B469" s="100"/>
    </row>
    <row r="470" spans="1:2" x14ac:dyDescent="0.2">
      <c r="A470" s="100"/>
      <c r="B470" s="100"/>
    </row>
    <row r="471" spans="1:2" x14ac:dyDescent="0.2">
      <c r="A471" s="100"/>
      <c r="B471" s="100"/>
    </row>
    <row r="472" spans="1:2" x14ac:dyDescent="0.2">
      <c r="A472" s="100"/>
      <c r="B472" s="100"/>
    </row>
    <row r="473" spans="1:2" x14ac:dyDescent="0.2">
      <c r="A473" s="100"/>
      <c r="B473" s="100"/>
    </row>
    <row r="474" spans="1:2" x14ac:dyDescent="0.2">
      <c r="A474" s="100"/>
      <c r="B474" s="100"/>
    </row>
    <row r="475" spans="1:2" x14ac:dyDescent="0.2">
      <c r="A475" s="100"/>
      <c r="B475" s="100"/>
    </row>
    <row r="476" spans="1:2" x14ac:dyDescent="0.2">
      <c r="A476" s="100"/>
      <c r="B476" s="100"/>
    </row>
    <row r="477" spans="1:2" x14ac:dyDescent="0.2">
      <c r="A477" s="100"/>
      <c r="B477" s="100"/>
    </row>
    <row r="478" spans="1:2" x14ac:dyDescent="0.2">
      <c r="A478" s="100"/>
      <c r="B478" s="100"/>
    </row>
    <row r="479" spans="1:2" x14ac:dyDescent="0.2">
      <c r="A479" s="100"/>
      <c r="B479" s="100"/>
    </row>
    <row r="480" spans="1:2" x14ac:dyDescent="0.2">
      <c r="A480" s="100"/>
      <c r="B480" s="100"/>
    </row>
    <row r="481" spans="1:2" x14ac:dyDescent="0.2">
      <c r="A481" s="100"/>
      <c r="B481" s="100"/>
    </row>
    <row r="482" spans="1:2" x14ac:dyDescent="0.2">
      <c r="A482" s="100"/>
      <c r="B482" s="100"/>
    </row>
    <row r="483" spans="1:2" x14ac:dyDescent="0.2">
      <c r="A483" s="100"/>
      <c r="B483" s="100"/>
    </row>
    <row r="484" spans="1:2" x14ac:dyDescent="0.2">
      <c r="A484" s="100"/>
      <c r="B484" s="100"/>
    </row>
    <row r="485" spans="1:2" x14ac:dyDescent="0.2">
      <c r="A485" s="100"/>
      <c r="B485" s="100"/>
    </row>
    <row r="486" spans="1:2" x14ac:dyDescent="0.2">
      <c r="A486" s="100"/>
      <c r="B486" s="100"/>
    </row>
    <row r="487" spans="1:2" x14ac:dyDescent="0.2">
      <c r="A487" s="100"/>
      <c r="B487" s="100"/>
    </row>
    <row r="488" spans="1:2" x14ac:dyDescent="0.2">
      <c r="B488" s="100"/>
    </row>
  </sheetData>
  <mergeCells count="30">
    <mergeCell ref="U62:W62"/>
    <mergeCell ref="X62:Z62"/>
    <mergeCell ref="AA62:AB62"/>
    <mergeCell ref="B68:F68"/>
    <mergeCell ref="P68:S68"/>
    <mergeCell ref="Y68:AB68"/>
    <mergeCell ref="C62:E62"/>
    <mergeCell ref="F62:H62"/>
    <mergeCell ref="I62:J62"/>
    <mergeCell ref="L62:N62"/>
    <mergeCell ref="O62:Q62"/>
    <mergeCell ref="R62:S62"/>
    <mergeCell ref="O3:Q3"/>
    <mergeCell ref="R3:T3"/>
    <mergeCell ref="U3:W3"/>
    <mergeCell ref="X3:Z3"/>
    <mergeCell ref="AA3:AC3"/>
    <mergeCell ref="C61:J61"/>
    <mergeCell ref="L61:S61"/>
    <mergeCell ref="U61:AB61"/>
    <mergeCell ref="B1:T1"/>
    <mergeCell ref="A2:A4"/>
    <mergeCell ref="B2:B4"/>
    <mergeCell ref="C2:K2"/>
    <mergeCell ref="L2:T2"/>
    <mergeCell ref="U2:AC2"/>
    <mergeCell ref="C3:E3"/>
    <mergeCell ref="F3:H3"/>
    <mergeCell ref="I3:K3"/>
    <mergeCell ref="L3:N3"/>
  </mergeCells>
  <hyperlinks>
    <hyperlink ref="B68:E68" r:id="rId1" display="Fonte: AgroStat Brasil a partir dos dados da SECEX / MDIC"/>
    <hyperlink ref="B68:F68" r:id="rId2" display="Fonte: AgroStat Brasil a partir dos dados da SECEX / MDIC"/>
  </hyperlinks>
  <printOptions horizontalCentered="1" verticalCentered="1"/>
  <pageMargins left="3.937007874015748E-2" right="3.937007874015748E-2" top="0" bottom="0" header="0" footer="0"/>
  <pageSetup paperSize="9" scale="92" orientation="landscape" r:id="rId3"/>
  <headerFooter alignWithMargins="0">
    <oddHeader xml:space="preserve">&amp;R&amp;"Arial,Negrito"&amp;9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BAL RESUM.</vt:lpstr>
      <vt:lpstr>'BAL RESUM.'!Titulos_de_impressao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Gastao Giometti</dc:creator>
  <cp:lastModifiedBy>Gastao Giometti</cp:lastModifiedBy>
  <dcterms:created xsi:type="dcterms:W3CDTF">2022-09-14T17:06:33Z</dcterms:created>
  <dcterms:modified xsi:type="dcterms:W3CDTF">2022-09-14T17:08:06Z</dcterms:modified>
</cp:coreProperties>
</file>