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srv03\CGA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Resumo" sheetId="11" r:id="rId3"/>
    <sheet name="Resumo por Empresa" sheetId="35" r:id="rId4"/>
    <sheet name="Registros por Empresa" sheetId="36" r:id="rId5"/>
    <sheet name="Biológico X Químico" sheetId="29" r:id="rId6"/>
    <sheet name="Inc. de cultura Emerg." sheetId="24" r:id="rId7"/>
    <sheet name="Emergenciais 2014" sheetId="23" r:id="rId8"/>
    <sheet name="Emergenciais 2013" sheetId="21" r:id="rId9"/>
    <sheet name="2018" sheetId="34" r:id="rId10"/>
    <sheet name="2017" sheetId="31" r:id="rId11"/>
    <sheet name="2016" sheetId="30" r:id="rId12"/>
    <sheet name="2015" sheetId="25" r:id="rId13"/>
    <sheet name="2014" sheetId="22" r:id="rId14"/>
    <sheet name="2013" sheetId="20" r:id="rId15"/>
    <sheet name="2012" sheetId="9" r:id="rId16"/>
    <sheet name="2011" sheetId="1" r:id="rId17"/>
    <sheet name="2010" sheetId="2" r:id="rId18"/>
    <sheet name="2009" sheetId="3" r:id="rId19"/>
    <sheet name="2008" sheetId="6" r:id="rId20"/>
    <sheet name="2007" sheetId="5" r:id="rId21"/>
    <sheet name="2006" sheetId="4" r:id="rId22"/>
    <sheet name="2005" sheetId="7" r:id="rId23"/>
  </sheets>
  <definedNames>
    <definedName name="_xlnm._FilterDatabase" localSheetId="22" hidden="1">'2005'!$A$7:$I$98</definedName>
    <definedName name="_xlnm._FilterDatabase" localSheetId="21" hidden="1">'2006'!$A$8:$I$8</definedName>
    <definedName name="_xlnm._FilterDatabase" localSheetId="20" hidden="1">'2007'!$A$8:$I$8</definedName>
    <definedName name="_xlnm._FilterDatabase" localSheetId="19" hidden="1">'2008'!$A$8:$I$8</definedName>
    <definedName name="_xlnm._FilterDatabase" localSheetId="18" hidden="1">'2009'!$A$8:$F$8</definedName>
    <definedName name="_xlnm._FilterDatabase" localSheetId="17" hidden="1">'2010'!$A$8:$F$112</definedName>
    <definedName name="_xlnm._FilterDatabase" localSheetId="16" hidden="1">'2011'!$A$8:$F$154</definedName>
    <definedName name="_xlnm._FilterDatabase" localSheetId="15" hidden="1">'2012'!$A$8:$F$176</definedName>
    <definedName name="_xlnm._FilterDatabase" localSheetId="14" hidden="1">'2013'!$A$8:$I$118</definedName>
    <definedName name="_xlnm._FilterDatabase" localSheetId="13" hidden="1">'2014'!$C$8:$F$157</definedName>
    <definedName name="_xlnm._FilterDatabase" localSheetId="12" hidden="1">'2015'!$C$8:$G$147</definedName>
    <definedName name="_xlnm._FilterDatabase" localSheetId="11" hidden="1">'2016'!$A$8:$G$285</definedName>
    <definedName name="_xlnm._FilterDatabase" localSheetId="10" hidden="1">'2017'!$A$1:$F$406</definedName>
    <definedName name="_xlnm._FilterDatabase" localSheetId="9" hidden="1">'2018'!$A$1:$G$501</definedName>
    <definedName name="_xlnm._FilterDatabase" localSheetId="3" hidden="1">'Resumo por Empresa'!$A$8:$O$205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2" i="35" l="1"/>
  <c r="O13" i="35"/>
  <c r="O14" i="35"/>
  <c r="O15" i="35"/>
  <c r="O16" i="35"/>
  <c r="O17" i="35"/>
  <c r="O18" i="35"/>
  <c r="O19" i="35"/>
  <c r="O20" i="35"/>
  <c r="O21" i="35"/>
  <c r="O22" i="35"/>
  <c r="O23" i="35"/>
  <c r="O24" i="35"/>
  <c r="O25" i="35"/>
  <c r="O26" i="35"/>
  <c r="O27" i="35"/>
  <c r="O28" i="35"/>
  <c r="O29" i="35"/>
  <c r="O30" i="35"/>
  <c r="O31" i="35"/>
  <c r="O32" i="35"/>
  <c r="O33" i="35"/>
  <c r="O34" i="35"/>
  <c r="O35" i="35"/>
  <c r="O36" i="35"/>
  <c r="O37" i="35"/>
  <c r="O38" i="35"/>
  <c r="O39" i="35"/>
  <c r="O40" i="35"/>
  <c r="O41" i="35"/>
  <c r="O42" i="35"/>
  <c r="O43" i="35"/>
  <c r="O44" i="35"/>
  <c r="O45" i="35"/>
  <c r="O46" i="35"/>
  <c r="O47" i="35"/>
  <c r="O48" i="35"/>
  <c r="O49" i="35"/>
  <c r="O50" i="35"/>
  <c r="O51" i="35"/>
  <c r="O52" i="35"/>
  <c r="O53" i="35"/>
  <c r="O54" i="35"/>
  <c r="O55" i="35"/>
  <c r="O56" i="35"/>
  <c r="O57" i="35"/>
  <c r="O58" i="35"/>
  <c r="O59" i="35"/>
  <c r="O60" i="35"/>
  <c r="O61" i="35"/>
  <c r="O62" i="35"/>
  <c r="O63" i="35"/>
  <c r="O64" i="35"/>
  <c r="O65" i="35"/>
  <c r="O66" i="35"/>
  <c r="O67" i="35"/>
  <c r="O68" i="35"/>
  <c r="O69" i="35"/>
  <c r="O70" i="35"/>
  <c r="O71" i="35"/>
  <c r="O72" i="35"/>
  <c r="O73" i="35"/>
  <c r="O74" i="35"/>
  <c r="O75" i="35"/>
  <c r="O76" i="35"/>
  <c r="O77" i="35"/>
  <c r="O78" i="35"/>
  <c r="O79" i="35"/>
  <c r="O80" i="35"/>
  <c r="O81" i="35"/>
  <c r="O82" i="35"/>
  <c r="O83" i="35"/>
  <c r="O84" i="35"/>
  <c r="O85" i="35"/>
  <c r="O86" i="35"/>
  <c r="O87" i="35"/>
  <c r="O88" i="35"/>
  <c r="O89" i="35"/>
  <c r="O90" i="35"/>
  <c r="O91" i="35"/>
  <c r="O92" i="35"/>
  <c r="O93" i="35"/>
  <c r="O94" i="35"/>
  <c r="O95" i="35"/>
  <c r="O96" i="35"/>
  <c r="O97" i="35"/>
  <c r="O98" i="35"/>
  <c r="O99" i="35"/>
  <c r="O100" i="35"/>
  <c r="O101" i="35"/>
  <c r="O102" i="35"/>
  <c r="O103" i="35"/>
  <c r="O104" i="35"/>
  <c r="O105" i="35"/>
  <c r="O106" i="35"/>
  <c r="O107" i="35"/>
  <c r="O108" i="35"/>
  <c r="O109" i="35"/>
  <c r="O110" i="35"/>
  <c r="O111" i="35"/>
  <c r="O112" i="35"/>
  <c r="O113" i="35"/>
  <c r="O114" i="35"/>
  <c r="O115" i="35"/>
  <c r="O116" i="35"/>
  <c r="O117" i="35"/>
  <c r="O118" i="35"/>
  <c r="O119" i="35"/>
  <c r="O120" i="35"/>
  <c r="O121" i="35"/>
  <c r="O122" i="35"/>
  <c r="O123" i="35"/>
  <c r="O124" i="35"/>
  <c r="O125" i="35"/>
  <c r="O126" i="35"/>
  <c r="O127" i="35"/>
  <c r="O128" i="35"/>
  <c r="O129" i="35"/>
  <c r="O130" i="35"/>
  <c r="O131" i="35"/>
  <c r="O132" i="35"/>
  <c r="O133" i="35"/>
  <c r="O134" i="35"/>
  <c r="O135" i="35"/>
  <c r="O136" i="35"/>
  <c r="O137" i="35"/>
  <c r="O138" i="35"/>
  <c r="O139" i="35"/>
  <c r="O140" i="35"/>
  <c r="O141" i="35"/>
  <c r="O142" i="35"/>
  <c r="O143" i="35"/>
  <c r="O144" i="35"/>
  <c r="O145" i="35"/>
  <c r="O146" i="35"/>
  <c r="O147" i="35"/>
  <c r="O148" i="35"/>
  <c r="O149" i="35"/>
  <c r="O150" i="35"/>
  <c r="O151" i="35"/>
  <c r="O152" i="35"/>
  <c r="O153" i="35"/>
  <c r="O154" i="35"/>
  <c r="O155" i="35"/>
  <c r="O156" i="35"/>
  <c r="O157" i="35"/>
  <c r="O158" i="35"/>
  <c r="O159" i="35"/>
  <c r="O160" i="35"/>
  <c r="O161" i="35"/>
  <c r="O162" i="35"/>
  <c r="O163" i="35"/>
  <c r="O164" i="35"/>
  <c r="O165" i="35"/>
  <c r="O166" i="35"/>
  <c r="O167" i="35"/>
  <c r="O168" i="35"/>
  <c r="O169" i="35"/>
  <c r="O170" i="35"/>
  <c r="O171" i="35"/>
  <c r="O172" i="35"/>
  <c r="O173" i="35"/>
  <c r="O174" i="35"/>
  <c r="O175" i="35"/>
  <c r="O176" i="35"/>
  <c r="O177" i="35"/>
  <c r="O178" i="35"/>
  <c r="O179" i="35"/>
  <c r="O180" i="35"/>
  <c r="O181" i="35"/>
  <c r="O182" i="35"/>
  <c r="O183" i="35"/>
  <c r="O184" i="35"/>
  <c r="O185" i="35"/>
  <c r="O186" i="35"/>
  <c r="O187" i="35"/>
  <c r="O188" i="35"/>
  <c r="O189" i="35"/>
  <c r="O190" i="35"/>
  <c r="O191" i="35"/>
  <c r="O192" i="35"/>
  <c r="O193" i="35"/>
  <c r="O194" i="35"/>
  <c r="O195" i="35"/>
  <c r="O196" i="35"/>
  <c r="O197" i="35"/>
  <c r="O198" i="35"/>
  <c r="O199" i="35"/>
  <c r="O200" i="35"/>
  <c r="O201" i="35"/>
  <c r="O202" i="35"/>
  <c r="O203" i="35"/>
  <c r="O204" i="35"/>
  <c r="O205" i="35"/>
  <c r="O11" i="35"/>
  <c r="O10" i="35"/>
  <c r="O9" i="35"/>
  <c r="B10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B11" i="35"/>
  <c r="C11" i="35"/>
  <c r="D11" i="35"/>
  <c r="E11" i="35"/>
  <c r="F11" i="35"/>
  <c r="G11" i="35"/>
  <c r="H11" i="35"/>
  <c r="Q11" i="35" s="1"/>
  <c r="I11" i="35"/>
  <c r="J11" i="35"/>
  <c r="K11" i="35"/>
  <c r="L11" i="35"/>
  <c r="M11" i="35"/>
  <c r="N11" i="35"/>
  <c r="B12" i="35"/>
  <c r="C12" i="35"/>
  <c r="Q12" i="35" s="1"/>
  <c r="D12" i="35"/>
  <c r="E12" i="35"/>
  <c r="F12" i="35"/>
  <c r="G12" i="35"/>
  <c r="H12" i="35"/>
  <c r="I12" i="35"/>
  <c r="J12" i="35"/>
  <c r="K12" i="35"/>
  <c r="L12" i="35"/>
  <c r="M12" i="35"/>
  <c r="N12" i="35"/>
  <c r="B13" i="35"/>
  <c r="C13" i="35"/>
  <c r="D13" i="35"/>
  <c r="E13" i="35"/>
  <c r="F13" i="35"/>
  <c r="Q13" i="35" s="1"/>
  <c r="G13" i="35"/>
  <c r="H13" i="35"/>
  <c r="I13" i="35"/>
  <c r="J13" i="35"/>
  <c r="K13" i="35"/>
  <c r="L13" i="35"/>
  <c r="M13" i="35"/>
  <c r="N13" i="35"/>
  <c r="B14" i="35"/>
  <c r="C14" i="35"/>
  <c r="D14" i="35"/>
  <c r="E14" i="35"/>
  <c r="F14" i="35"/>
  <c r="G14" i="35"/>
  <c r="H14" i="35"/>
  <c r="I14" i="35"/>
  <c r="J14" i="35"/>
  <c r="K14" i="35"/>
  <c r="L14" i="35"/>
  <c r="M14" i="35"/>
  <c r="N14" i="35"/>
  <c r="B15" i="35"/>
  <c r="C15" i="35"/>
  <c r="D15" i="35"/>
  <c r="Q15" i="35" s="1"/>
  <c r="E15" i="35"/>
  <c r="F15" i="35"/>
  <c r="G15" i="35"/>
  <c r="H15" i="35"/>
  <c r="I15" i="35"/>
  <c r="J15" i="35"/>
  <c r="K15" i="35"/>
  <c r="L15" i="35"/>
  <c r="M15" i="35"/>
  <c r="N15" i="35"/>
  <c r="B16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B17" i="35"/>
  <c r="Q17" i="35" s="1"/>
  <c r="C17" i="35"/>
  <c r="D17" i="35"/>
  <c r="E17" i="35"/>
  <c r="F17" i="35"/>
  <c r="G17" i="35"/>
  <c r="H17" i="35"/>
  <c r="I17" i="35"/>
  <c r="J17" i="35"/>
  <c r="K17" i="35"/>
  <c r="L17" i="35"/>
  <c r="M17" i="35"/>
  <c r="N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B19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B20" i="35"/>
  <c r="C20" i="35"/>
  <c r="D20" i="35"/>
  <c r="E20" i="35"/>
  <c r="F20" i="35"/>
  <c r="G20" i="35"/>
  <c r="H20" i="35"/>
  <c r="I20" i="35"/>
  <c r="J20" i="35"/>
  <c r="K20" i="35"/>
  <c r="L20" i="35"/>
  <c r="M20" i="35"/>
  <c r="N20" i="35"/>
  <c r="B21" i="35"/>
  <c r="C21" i="35"/>
  <c r="D21" i="35"/>
  <c r="E21" i="35"/>
  <c r="F21" i="35"/>
  <c r="G21" i="35"/>
  <c r="H21" i="35"/>
  <c r="I21" i="35"/>
  <c r="J21" i="35"/>
  <c r="K21" i="35"/>
  <c r="L21" i="35"/>
  <c r="M21" i="35"/>
  <c r="N21" i="35"/>
  <c r="B22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B23" i="35"/>
  <c r="C23" i="35"/>
  <c r="D23" i="35"/>
  <c r="Q23" i="35" s="1"/>
  <c r="E23" i="35"/>
  <c r="F23" i="35"/>
  <c r="G23" i="35"/>
  <c r="H23" i="35"/>
  <c r="I23" i="35"/>
  <c r="J23" i="35"/>
  <c r="K23" i="35"/>
  <c r="L23" i="35"/>
  <c r="M23" i="35"/>
  <c r="N23" i="35"/>
  <c r="B24" i="35"/>
  <c r="C24" i="35"/>
  <c r="D24" i="35"/>
  <c r="E24" i="35"/>
  <c r="F24" i="35"/>
  <c r="G24" i="35"/>
  <c r="H24" i="35"/>
  <c r="I24" i="35"/>
  <c r="J24" i="35"/>
  <c r="K24" i="35"/>
  <c r="L24" i="35"/>
  <c r="M24" i="35"/>
  <c r="N24" i="35"/>
  <c r="B25" i="35"/>
  <c r="Q25" i="35" s="1"/>
  <c r="C25" i="35"/>
  <c r="D25" i="35"/>
  <c r="E25" i="35"/>
  <c r="F25" i="35"/>
  <c r="G25" i="35"/>
  <c r="H25" i="35"/>
  <c r="I25" i="35"/>
  <c r="J25" i="35"/>
  <c r="K25" i="35"/>
  <c r="L25" i="35"/>
  <c r="M25" i="35"/>
  <c r="N25" i="35"/>
  <c r="B26" i="35"/>
  <c r="C26" i="35"/>
  <c r="D26" i="35"/>
  <c r="E26" i="35"/>
  <c r="Q26" i="35" s="1"/>
  <c r="F26" i="35"/>
  <c r="G26" i="35"/>
  <c r="H26" i="35"/>
  <c r="I26" i="35"/>
  <c r="J26" i="35"/>
  <c r="K26" i="35"/>
  <c r="L26" i="35"/>
  <c r="M26" i="35"/>
  <c r="N26" i="35"/>
  <c r="B27" i="35"/>
  <c r="C27" i="35"/>
  <c r="D27" i="35"/>
  <c r="E27" i="35"/>
  <c r="F27" i="35"/>
  <c r="G27" i="35"/>
  <c r="H27" i="35"/>
  <c r="I27" i="35"/>
  <c r="J27" i="35"/>
  <c r="K27" i="35"/>
  <c r="L27" i="35"/>
  <c r="M27" i="35"/>
  <c r="N27" i="35"/>
  <c r="B28" i="35"/>
  <c r="C28" i="35"/>
  <c r="D28" i="35"/>
  <c r="E28" i="35"/>
  <c r="F28" i="35"/>
  <c r="G28" i="35"/>
  <c r="H28" i="35"/>
  <c r="I28" i="35"/>
  <c r="J28" i="35"/>
  <c r="K28" i="35"/>
  <c r="L28" i="35"/>
  <c r="M28" i="35"/>
  <c r="N28" i="35"/>
  <c r="B29" i="35"/>
  <c r="C29" i="35"/>
  <c r="D29" i="35"/>
  <c r="E29" i="35"/>
  <c r="F29" i="35"/>
  <c r="G29" i="35"/>
  <c r="H29" i="35"/>
  <c r="I29" i="35"/>
  <c r="J29" i="35"/>
  <c r="K29" i="35"/>
  <c r="L29" i="35"/>
  <c r="M29" i="35"/>
  <c r="N29" i="35"/>
  <c r="B30" i="35"/>
  <c r="C30" i="35"/>
  <c r="D30" i="35"/>
  <c r="E30" i="35"/>
  <c r="F30" i="35"/>
  <c r="G30" i="35"/>
  <c r="H30" i="35"/>
  <c r="I30" i="35"/>
  <c r="J30" i="35"/>
  <c r="K30" i="35"/>
  <c r="L30" i="35"/>
  <c r="M30" i="35"/>
  <c r="N30" i="35"/>
  <c r="B31" i="35"/>
  <c r="C31" i="35"/>
  <c r="D31" i="35"/>
  <c r="E31" i="35"/>
  <c r="F31" i="35"/>
  <c r="G31" i="35"/>
  <c r="H31" i="35"/>
  <c r="I31" i="35"/>
  <c r="J31" i="35"/>
  <c r="K31" i="35"/>
  <c r="L31" i="35"/>
  <c r="M31" i="35"/>
  <c r="N31" i="35"/>
  <c r="B32" i="35"/>
  <c r="C32" i="35"/>
  <c r="D32" i="35"/>
  <c r="E32" i="35"/>
  <c r="F32" i="35"/>
  <c r="G32" i="35"/>
  <c r="H32" i="35"/>
  <c r="I32" i="35"/>
  <c r="J32" i="35"/>
  <c r="K32" i="35"/>
  <c r="L32" i="35"/>
  <c r="M32" i="35"/>
  <c r="N32" i="35"/>
  <c r="B33" i="35"/>
  <c r="Q33" i="35" s="1"/>
  <c r="C33" i="35"/>
  <c r="D33" i="35"/>
  <c r="E33" i="35"/>
  <c r="F33" i="35"/>
  <c r="G33" i="35"/>
  <c r="H33" i="35"/>
  <c r="I33" i="35"/>
  <c r="J33" i="35"/>
  <c r="K33" i="35"/>
  <c r="L33" i="35"/>
  <c r="M33" i="35"/>
  <c r="N33" i="35"/>
  <c r="B34" i="35"/>
  <c r="C34" i="35"/>
  <c r="D34" i="35"/>
  <c r="E34" i="35"/>
  <c r="Q34" i="35" s="1"/>
  <c r="F34" i="35"/>
  <c r="G34" i="35"/>
  <c r="H34" i="35"/>
  <c r="I34" i="35"/>
  <c r="J34" i="35"/>
  <c r="K34" i="35"/>
  <c r="L34" i="35"/>
  <c r="M34" i="35"/>
  <c r="N34" i="35"/>
  <c r="B35" i="35"/>
  <c r="C35" i="35"/>
  <c r="D35" i="35"/>
  <c r="E35" i="35"/>
  <c r="F35" i="35"/>
  <c r="G35" i="35"/>
  <c r="H35" i="35"/>
  <c r="Q35" i="35" s="1"/>
  <c r="I35" i="35"/>
  <c r="J35" i="35"/>
  <c r="K35" i="35"/>
  <c r="L35" i="35"/>
  <c r="M35" i="35"/>
  <c r="N35" i="35"/>
  <c r="B36" i="35"/>
  <c r="C36" i="35"/>
  <c r="D36" i="35"/>
  <c r="E36" i="35"/>
  <c r="F36" i="35"/>
  <c r="G36" i="35"/>
  <c r="H36" i="35"/>
  <c r="I36" i="35"/>
  <c r="J36" i="35"/>
  <c r="K36" i="35"/>
  <c r="L36" i="35"/>
  <c r="M36" i="35"/>
  <c r="N36" i="35"/>
  <c r="B37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B39" i="35"/>
  <c r="C39" i="35"/>
  <c r="D39" i="35"/>
  <c r="E39" i="35"/>
  <c r="F39" i="35"/>
  <c r="G39" i="35"/>
  <c r="H39" i="35"/>
  <c r="I39" i="35"/>
  <c r="J39" i="35"/>
  <c r="K39" i="35"/>
  <c r="L39" i="35"/>
  <c r="M39" i="35"/>
  <c r="N39" i="35"/>
  <c r="B40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B41" i="35"/>
  <c r="C41" i="35"/>
  <c r="D41" i="35"/>
  <c r="E41" i="35"/>
  <c r="F41" i="35"/>
  <c r="G41" i="35"/>
  <c r="H41" i="35"/>
  <c r="I41" i="35"/>
  <c r="J41" i="35"/>
  <c r="K41" i="35"/>
  <c r="L41" i="35"/>
  <c r="M41" i="35"/>
  <c r="N41" i="35"/>
  <c r="B42" i="35"/>
  <c r="C42" i="35"/>
  <c r="D42" i="35"/>
  <c r="E42" i="35"/>
  <c r="F42" i="35"/>
  <c r="G42" i="35"/>
  <c r="H42" i="35"/>
  <c r="I42" i="35"/>
  <c r="J42" i="35"/>
  <c r="K42" i="35"/>
  <c r="L42" i="35"/>
  <c r="M42" i="35"/>
  <c r="N42" i="35"/>
  <c r="B43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B44" i="35"/>
  <c r="C44" i="35"/>
  <c r="Q44" i="35" s="1"/>
  <c r="D44" i="35"/>
  <c r="E44" i="35"/>
  <c r="F44" i="35"/>
  <c r="G44" i="35"/>
  <c r="H44" i="35"/>
  <c r="I44" i="35"/>
  <c r="J44" i="35"/>
  <c r="K44" i="35"/>
  <c r="L44" i="35"/>
  <c r="M44" i="35"/>
  <c r="N44" i="35"/>
  <c r="B45" i="35"/>
  <c r="C45" i="35"/>
  <c r="D45" i="35"/>
  <c r="E45" i="35"/>
  <c r="F45" i="35"/>
  <c r="G45" i="35"/>
  <c r="H45" i="35"/>
  <c r="I45" i="35"/>
  <c r="J45" i="35"/>
  <c r="K45" i="35"/>
  <c r="L45" i="35"/>
  <c r="M45" i="35"/>
  <c r="N45" i="35"/>
  <c r="B46" i="35"/>
  <c r="C46" i="35"/>
  <c r="D46" i="35"/>
  <c r="E46" i="35"/>
  <c r="F46" i="35"/>
  <c r="G46" i="35"/>
  <c r="H46" i="35"/>
  <c r="I46" i="35"/>
  <c r="J46" i="35"/>
  <c r="K46" i="35"/>
  <c r="L46" i="35"/>
  <c r="M46" i="35"/>
  <c r="N46" i="35"/>
  <c r="B47" i="35"/>
  <c r="C47" i="35"/>
  <c r="D47" i="35"/>
  <c r="Q47" i="35" s="1"/>
  <c r="E47" i="35"/>
  <c r="F47" i="35"/>
  <c r="G47" i="35"/>
  <c r="H47" i="35"/>
  <c r="I47" i="35"/>
  <c r="J47" i="35"/>
  <c r="K47" i="35"/>
  <c r="L47" i="35"/>
  <c r="M47" i="35"/>
  <c r="N47" i="35"/>
  <c r="B48" i="35"/>
  <c r="C48" i="35"/>
  <c r="D48" i="35"/>
  <c r="E48" i="35"/>
  <c r="F48" i="35"/>
  <c r="G48" i="35"/>
  <c r="H48" i="35"/>
  <c r="I48" i="35"/>
  <c r="J48" i="35"/>
  <c r="K48" i="35"/>
  <c r="L48" i="35"/>
  <c r="M48" i="35"/>
  <c r="N48" i="35"/>
  <c r="B49" i="35"/>
  <c r="C49" i="35"/>
  <c r="D49" i="35"/>
  <c r="E49" i="35"/>
  <c r="F49" i="35"/>
  <c r="G49" i="35"/>
  <c r="H49" i="35"/>
  <c r="I49" i="35"/>
  <c r="J49" i="35"/>
  <c r="K49" i="35"/>
  <c r="L49" i="35"/>
  <c r="M49" i="35"/>
  <c r="N49" i="35"/>
  <c r="B50" i="35"/>
  <c r="C50" i="35"/>
  <c r="D50" i="35"/>
  <c r="E50" i="35"/>
  <c r="F50" i="35"/>
  <c r="G50" i="35"/>
  <c r="H50" i="35"/>
  <c r="I50" i="35"/>
  <c r="J50" i="35"/>
  <c r="K50" i="35"/>
  <c r="L50" i="35"/>
  <c r="M50" i="35"/>
  <c r="N50" i="35"/>
  <c r="B51" i="35"/>
  <c r="C51" i="35"/>
  <c r="D51" i="35"/>
  <c r="E51" i="35"/>
  <c r="F51" i="35"/>
  <c r="G51" i="35"/>
  <c r="H51" i="35"/>
  <c r="I51" i="35"/>
  <c r="J51" i="35"/>
  <c r="K51" i="35"/>
  <c r="L51" i="35"/>
  <c r="M51" i="35"/>
  <c r="N51" i="35"/>
  <c r="B52" i="35"/>
  <c r="C52" i="35"/>
  <c r="Q52" i="35" s="1"/>
  <c r="D52" i="35"/>
  <c r="E52" i="35"/>
  <c r="F52" i="35"/>
  <c r="G52" i="35"/>
  <c r="H52" i="35"/>
  <c r="I52" i="35"/>
  <c r="J52" i="35"/>
  <c r="K52" i="35"/>
  <c r="L52" i="35"/>
  <c r="M52" i="35"/>
  <c r="N52" i="35"/>
  <c r="B53" i="35"/>
  <c r="C53" i="35"/>
  <c r="D53" i="35"/>
  <c r="E53" i="35"/>
  <c r="F53" i="35"/>
  <c r="Q53" i="35" s="1"/>
  <c r="G53" i="35"/>
  <c r="H53" i="35"/>
  <c r="I53" i="35"/>
  <c r="J53" i="35"/>
  <c r="K53" i="35"/>
  <c r="L53" i="35"/>
  <c r="M53" i="35"/>
  <c r="N53" i="35"/>
  <c r="B54" i="35"/>
  <c r="C54" i="35"/>
  <c r="D54" i="35"/>
  <c r="E54" i="35"/>
  <c r="F54" i="35"/>
  <c r="G54" i="35"/>
  <c r="H54" i="35"/>
  <c r="I54" i="35"/>
  <c r="J54" i="35"/>
  <c r="K54" i="35"/>
  <c r="L54" i="35"/>
  <c r="M54" i="35"/>
  <c r="N54" i="35"/>
  <c r="B55" i="35"/>
  <c r="C55" i="35"/>
  <c r="D55" i="35"/>
  <c r="Q55" i="35" s="1"/>
  <c r="E55" i="35"/>
  <c r="F55" i="35"/>
  <c r="G55" i="35"/>
  <c r="H55" i="35"/>
  <c r="I55" i="35"/>
  <c r="J55" i="35"/>
  <c r="K55" i="35"/>
  <c r="L55" i="35"/>
  <c r="M55" i="35"/>
  <c r="N55" i="35"/>
  <c r="B56" i="35"/>
  <c r="C56" i="35"/>
  <c r="D56" i="35"/>
  <c r="E56" i="35"/>
  <c r="F56" i="35"/>
  <c r="G56" i="35"/>
  <c r="H56" i="35"/>
  <c r="I56" i="35"/>
  <c r="J56" i="35"/>
  <c r="K56" i="35"/>
  <c r="L56" i="35"/>
  <c r="M56" i="35"/>
  <c r="N56" i="35"/>
  <c r="B57" i="35"/>
  <c r="C57" i="35"/>
  <c r="D57" i="35"/>
  <c r="E57" i="35"/>
  <c r="F57" i="35"/>
  <c r="G57" i="35"/>
  <c r="H57" i="35"/>
  <c r="I57" i="35"/>
  <c r="J57" i="35"/>
  <c r="K57" i="35"/>
  <c r="L57" i="35"/>
  <c r="M57" i="35"/>
  <c r="N57" i="35"/>
  <c r="B58" i="35"/>
  <c r="C58" i="35"/>
  <c r="D58" i="35"/>
  <c r="E58" i="35"/>
  <c r="F58" i="35"/>
  <c r="G58" i="35"/>
  <c r="H58" i="35"/>
  <c r="I58" i="35"/>
  <c r="J58" i="35"/>
  <c r="K58" i="35"/>
  <c r="L58" i="35"/>
  <c r="M58" i="35"/>
  <c r="N58" i="35"/>
  <c r="B59" i="35"/>
  <c r="C59" i="35"/>
  <c r="D59" i="35"/>
  <c r="E59" i="35"/>
  <c r="F59" i="35"/>
  <c r="G59" i="35"/>
  <c r="H59" i="35"/>
  <c r="I59" i="35"/>
  <c r="J59" i="35"/>
  <c r="K59" i="35"/>
  <c r="L59" i="35"/>
  <c r="M59" i="35"/>
  <c r="N59" i="35"/>
  <c r="B60" i="35"/>
  <c r="C60" i="35"/>
  <c r="D60" i="35"/>
  <c r="E60" i="35"/>
  <c r="F60" i="35"/>
  <c r="G60" i="35"/>
  <c r="H60" i="35"/>
  <c r="I60" i="35"/>
  <c r="J60" i="35"/>
  <c r="K60" i="35"/>
  <c r="L60" i="35"/>
  <c r="M60" i="35"/>
  <c r="N60" i="35"/>
  <c r="B61" i="35"/>
  <c r="C61" i="35"/>
  <c r="D61" i="35"/>
  <c r="E61" i="35"/>
  <c r="F61" i="35"/>
  <c r="Q61" i="35" s="1"/>
  <c r="G61" i="35"/>
  <c r="H61" i="35"/>
  <c r="I61" i="35"/>
  <c r="J61" i="35"/>
  <c r="K61" i="35"/>
  <c r="L61" i="35"/>
  <c r="M61" i="35"/>
  <c r="N61" i="35"/>
  <c r="B62" i="35"/>
  <c r="C62" i="35"/>
  <c r="D62" i="35"/>
  <c r="E62" i="35"/>
  <c r="F62" i="35"/>
  <c r="G62" i="35"/>
  <c r="H62" i="35"/>
  <c r="I62" i="35"/>
  <c r="Q62" i="35" s="1"/>
  <c r="J62" i="35"/>
  <c r="K62" i="35"/>
  <c r="L62" i="35"/>
  <c r="M62" i="35"/>
  <c r="N62" i="35"/>
  <c r="B63" i="35"/>
  <c r="C63" i="35"/>
  <c r="D63" i="35"/>
  <c r="Q63" i="35" s="1"/>
  <c r="E63" i="35"/>
  <c r="F63" i="35"/>
  <c r="G63" i="35"/>
  <c r="H63" i="35"/>
  <c r="I63" i="35"/>
  <c r="J63" i="35"/>
  <c r="K63" i="35"/>
  <c r="L63" i="35"/>
  <c r="M63" i="35"/>
  <c r="N63" i="35"/>
  <c r="B64" i="35"/>
  <c r="C64" i="35"/>
  <c r="D64" i="35"/>
  <c r="E64" i="35"/>
  <c r="F64" i="35"/>
  <c r="G64" i="35"/>
  <c r="H64" i="35"/>
  <c r="I64" i="35"/>
  <c r="J64" i="35"/>
  <c r="K64" i="35"/>
  <c r="L64" i="35"/>
  <c r="M64" i="35"/>
  <c r="N64" i="35"/>
  <c r="B65" i="35"/>
  <c r="C65" i="35"/>
  <c r="D65" i="35"/>
  <c r="E65" i="35"/>
  <c r="F65" i="35"/>
  <c r="G65" i="35"/>
  <c r="H65" i="35"/>
  <c r="I65" i="35"/>
  <c r="J65" i="35"/>
  <c r="K65" i="35"/>
  <c r="L65" i="35"/>
  <c r="M65" i="35"/>
  <c r="N65" i="35"/>
  <c r="B66" i="35"/>
  <c r="C66" i="35"/>
  <c r="D66" i="35"/>
  <c r="E66" i="35"/>
  <c r="F66" i="35"/>
  <c r="G66" i="35"/>
  <c r="H66" i="35"/>
  <c r="I66" i="35"/>
  <c r="J66" i="35"/>
  <c r="K66" i="35"/>
  <c r="L66" i="35"/>
  <c r="M66" i="35"/>
  <c r="N66" i="35"/>
  <c r="B67" i="35"/>
  <c r="C67" i="35"/>
  <c r="D67" i="35"/>
  <c r="E67" i="35"/>
  <c r="F67" i="35"/>
  <c r="G67" i="35"/>
  <c r="H67" i="35"/>
  <c r="I67" i="35"/>
  <c r="J67" i="35"/>
  <c r="K67" i="35"/>
  <c r="L67" i="35"/>
  <c r="M67" i="35"/>
  <c r="N67" i="35"/>
  <c r="B68" i="35"/>
  <c r="C68" i="35"/>
  <c r="D68" i="35"/>
  <c r="E68" i="35"/>
  <c r="F68" i="35"/>
  <c r="G68" i="35"/>
  <c r="H68" i="35"/>
  <c r="I68" i="35"/>
  <c r="J68" i="35"/>
  <c r="K68" i="35"/>
  <c r="L68" i="35"/>
  <c r="M68" i="35"/>
  <c r="N68" i="35"/>
  <c r="B69" i="35"/>
  <c r="C69" i="35"/>
  <c r="D69" i="35"/>
  <c r="E69" i="35"/>
  <c r="F69" i="35"/>
  <c r="G69" i="35"/>
  <c r="H69" i="35"/>
  <c r="I69" i="35"/>
  <c r="J69" i="35"/>
  <c r="K69" i="35"/>
  <c r="L69" i="35"/>
  <c r="M69" i="35"/>
  <c r="N69" i="35"/>
  <c r="B70" i="35"/>
  <c r="C70" i="35"/>
  <c r="D70" i="35"/>
  <c r="E70" i="35"/>
  <c r="F70" i="35"/>
  <c r="G70" i="35"/>
  <c r="H70" i="35"/>
  <c r="I70" i="35"/>
  <c r="Q70" i="35" s="1"/>
  <c r="J70" i="35"/>
  <c r="K70" i="35"/>
  <c r="L70" i="35"/>
  <c r="M70" i="35"/>
  <c r="N70" i="35"/>
  <c r="B71" i="35"/>
  <c r="C71" i="35"/>
  <c r="D71" i="35"/>
  <c r="Q71" i="35" s="1"/>
  <c r="E71" i="35"/>
  <c r="F71" i="35"/>
  <c r="G71" i="35"/>
  <c r="H71" i="35"/>
  <c r="I71" i="35"/>
  <c r="J71" i="35"/>
  <c r="K71" i="35"/>
  <c r="L71" i="35"/>
  <c r="M71" i="35"/>
  <c r="N71" i="35"/>
  <c r="B72" i="35"/>
  <c r="C72" i="35"/>
  <c r="D72" i="35"/>
  <c r="E72" i="35"/>
  <c r="F72" i="35"/>
  <c r="G72" i="35"/>
  <c r="H72" i="35"/>
  <c r="I72" i="35"/>
  <c r="J72" i="35"/>
  <c r="K72" i="35"/>
  <c r="L72" i="35"/>
  <c r="M72" i="35"/>
  <c r="N72" i="35"/>
  <c r="B73" i="35"/>
  <c r="C73" i="35"/>
  <c r="D73" i="35"/>
  <c r="E73" i="35"/>
  <c r="F73" i="35"/>
  <c r="G73" i="35"/>
  <c r="H73" i="35"/>
  <c r="I73" i="35"/>
  <c r="J73" i="35"/>
  <c r="K73" i="35"/>
  <c r="L73" i="35"/>
  <c r="M73" i="35"/>
  <c r="N73" i="35"/>
  <c r="B74" i="35"/>
  <c r="C74" i="35"/>
  <c r="D74" i="35"/>
  <c r="E74" i="35"/>
  <c r="F74" i="35"/>
  <c r="G74" i="35"/>
  <c r="H74" i="35"/>
  <c r="I74" i="35"/>
  <c r="J74" i="35"/>
  <c r="K74" i="35"/>
  <c r="L74" i="35"/>
  <c r="M74" i="35"/>
  <c r="N74" i="35"/>
  <c r="B75" i="35"/>
  <c r="C75" i="35"/>
  <c r="D75" i="35"/>
  <c r="E75" i="35"/>
  <c r="F75" i="35"/>
  <c r="G75" i="35"/>
  <c r="H75" i="35"/>
  <c r="I75" i="35"/>
  <c r="J75" i="35"/>
  <c r="K75" i="35"/>
  <c r="L75" i="35"/>
  <c r="M75" i="35"/>
  <c r="N75" i="35"/>
  <c r="B76" i="35"/>
  <c r="C76" i="35"/>
  <c r="D76" i="35"/>
  <c r="E76" i="35"/>
  <c r="F76" i="35"/>
  <c r="G76" i="35"/>
  <c r="H76" i="35"/>
  <c r="I76" i="35"/>
  <c r="J76" i="35"/>
  <c r="K76" i="35"/>
  <c r="L76" i="35"/>
  <c r="M76" i="35"/>
  <c r="N76" i="35"/>
  <c r="B77" i="35"/>
  <c r="C77" i="35"/>
  <c r="D77" i="35"/>
  <c r="E77" i="35"/>
  <c r="F77" i="35"/>
  <c r="G77" i="35"/>
  <c r="H77" i="35"/>
  <c r="I77" i="35"/>
  <c r="J77" i="35"/>
  <c r="K77" i="35"/>
  <c r="L77" i="35"/>
  <c r="M77" i="35"/>
  <c r="N77" i="35"/>
  <c r="B78" i="35"/>
  <c r="C78" i="35"/>
  <c r="D78" i="35"/>
  <c r="E78" i="35"/>
  <c r="F78" i="35"/>
  <c r="G78" i="35"/>
  <c r="H78" i="35"/>
  <c r="I78" i="35"/>
  <c r="J78" i="35"/>
  <c r="K78" i="35"/>
  <c r="L78" i="35"/>
  <c r="M78" i="35"/>
  <c r="N78" i="35"/>
  <c r="B79" i="35"/>
  <c r="C79" i="35"/>
  <c r="D79" i="35"/>
  <c r="E79" i="35"/>
  <c r="F79" i="35"/>
  <c r="G79" i="35"/>
  <c r="H79" i="35"/>
  <c r="I79" i="35"/>
  <c r="J79" i="35"/>
  <c r="K79" i="35"/>
  <c r="L79" i="35"/>
  <c r="M79" i="35"/>
  <c r="N79" i="35"/>
  <c r="B80" i="35"/>
  <c r="C80" i="35"/>
  <c r="D80" i="35"/>
  <c r="E80" i="35"/>
  <c r="F80" i="35"/>
  <c r="G80" i="35"/>
  <c r="H80" i="35"/>
  <c r="I80" i="35"/>
  <c r="J80" i="35"/>
  <c r="K80" i="35"/>
  <c r="L80" i="35"/>
  <c r="M80" i="35"/>
  <c r="N80" i="35"/>
  <c r="B81" i="35"/>
  <c r="Q81" i="35" s="1"/>
  <c r="C81" i="35"/>
  <c r="D81" i="35"/>
  <c r="E81" i="35"/>
  <c r="F81" i="35"/>
  <c r="G81" i="35"/>
  <c r="H81" i="35"/>
  <c r="I81" i="35"/>
  <c r="J81" i="35"/>
  <c r="K81" i="35"/>
  <c r="L81" i="35"/>
  <c r="M81" i="35"/>
  <c r="N81" i="35"/>
  <c r="B82" i="35"/>
  <c r="C82" i="35"/>
  <c r="D82" i="35"/>
  <c r="E82" i="35"/>
  <c r="F82" i="35"/>
  <c r="G82" i="35"/>
  <c r="H82" i="35"/>
  <c r="I82" i="35"/>
  <c r="J82" i="35"/>
  <c r="K82" i="35"/>
  <c r="L82" i="35"/>
  <c r="M82" i="35"/>
  <c r="N82" i="35"/>
  <c r="B83" i="35"/>
  <c r="C83" i="35"/>
  <c r="D83" i="35"/>
  <c r="E83" i="35"/>
  <c r="F83" i="35"/>
  <c r="G83" i="35"/>
  <c r="H83" i="35"/>
  <c r="I83" i="35"/>
  <c r="J83" i="35"/>
  <c r="K83" i="35"/>
  <c r="L83" i="35"/>
  <c r="M83" i="35"/>
  <c r="N83" i="35"/>
  <c r="B84" i="35"/>
  <c r="C84" i="35"/>
  <c r="D84" i="35"/>
  <c r="E84" i="35"/>
  <c r="F84" i="35"/>
  <c r="G84" i="35"/>
  <c r="H84" i="35"/>
  <c r="I84" i="35"/>
  <c r="J84" i="35"/>
  <c r="K84" i="35"/>
  <c r="L84" i="35"/>
  <c r="M84" i="35"/>
  <c r="N84" i="35"/>
  <c r="B85" i="35"/>
  <c r="C85" i="35"/>
  <c r="D85" i="35"/>
  <c r="E85" i="35"/>
  <c r="F85" i="35"/>
  <c r="G85" i="35"/>
  <c r="H85" i="35"/>
  <c r="I85" i="35"/>
  <c r="J85" i="35"/>
  <c r="K85" i="35"/>
  <c r="L85" i="35"/>
  <c r="M85" i="35"/>
  <c r="N85" i="35"/>
  <c r="B86" i="35"/>
  <c r="C86" i="35"/>
  <c r="D86" i="35"/>
  <c r="E86" i="35"/>
  <c r="F86" i="35"/>
  <c r="G86" i="35"/>
  <c r="H86" i="35"/>
  <c r="I86" i="35"/>
  <c r="J86" i="35"/>
  <c r="K86" i="35"/>
  <c r="L86" i="35"/>
  <c r="M86" i="35"/>
  <c r="N86" i="35"/>
  <c r="B87" i="35"/>
  <c r="C87" i="35"/>
  <c r="D87" i="35"/>
  <c r="E87" i="35"/>
  <c r="F87" i="35"/>
  <c r="G87" i="35"/>
  <c r="H87" i="35"/>
  <c r="I87" i="35"/>
  <c r="J87" i="35"/>
  <c r="K87" i="35"/>
  <c r="L87" i="35"/>
  <c r="M87" i="35"/>
  <c r="N87" i="35"/>
  <c r="B88" i="35"/>
  <c r="C88" i="35"/>
  <c r="D88" i="35"/>
  <c r="E88" i="35"/>
  <c r="F88" i="35"/>
  <c r="G88" i="35"/>
  <c r="H88" i="35"/>
  <c r="I88" i="35"/>
  <c r="J88" i="35"/>
  <c r="K88" i="35"/>
  <c r="L88" i="35"/>
  <c r="M88" i="35"/>
  <c r="N88" i="35"/>
  <c r="B89" i="35"/>
  <c r="C89" i="35"/>
  <c r="D89" i="35"/>
  <c r="E89" i="35"/>
  <c r="F89" i="35"/>
  <c r="G89" i="35"/>
  <c r="H89" i="35"/>
  <c r="I89" i="35"/>
  <c r="J89" i="35"/>
  <c r="K89" i="35"/>
  <c r="L89" i="35"/>
  <c r="M89" i="35"/>
  <c r="N89" i="35"/>
  <c r="B90" i="35"/>
  <c r="C90" i="35"/>
  <c r="D90" i="35"/>
  <c r="E90" i="35"/>
  <c r="Q90" i="35" s="1"/>
  <c r="F90" i="35"/>
  <c r="G90" i="35"/>
  <c r="H90" i="35"/>
  <c r="I90" i="35"/>
  <c r="J90" i="35"/>
  <c r="K90" i="35"/>
  <c r="L90" i="35"/>
  <c r="M90" i="35"/>
  <c r="N90" i="35"/>
  <c r="B91" i="35"/>
  <c r="C91" i="35"/>
  <c r="D91" i="35"/>
  <c r="E91" i="35"/>
  <c r="F91" i="35"/>
  <c r="G91" i="35"/>
  <c r="H91" i="35"/>
  <c r="I91" i="35"/>
  <c r="J91" i="35"/>
  <c r="K91" i="35"/>
  <c r="L91" i="35"/>
  <c r="M91" i="35"/>
  <c r="N91" i="35"/>
  <c r="B92" i="35"/>
  <c r="C92" i="35"/>
  <c r="D92" i="35"/>
  <c r="E92" i="35"/>
  <c r="F92" i="35"/>
  <c r="G92" i="35"/>
  <c r="H92" i="35"/>
  <c r="I92" i="35"/>
  <c r="J92" i="35"/>
  <c r="K92" i="35"/>
  <c r="L92" i="35"/>
  <c r="M92" i="35"/>
  <c r="N92" i="35"/>
  <c r="B93" i="35"/>
  <c r="C93" i="35"/>
  <c r="D93" i="35"/>
  <c r="E93" i="35"/>
  <c r="F93" i="35"/>
  <c r="G93" i="35"/>
  <c r="H93" i="35"/>
  <c r="I93" i="35"/>
  <c r="J93" i="35"/>
  <c r="K93" i="35"/>
  <c r="L93" i="35"/>
  <c r="M93" i="35"/>
  <c r="N93" i="35"/>
  <c r="B94" i="35"/>
  <c r="C94" i="35"/>
  <c r="D94" i="35"/>
  <c r="E94" i="35"/>
  <c r="F94" i="35"/>
  <c r="G94" i="35"/>
  <c r="H94" i="35"/>
  <c r="I94" i="35"/>
  <c r="J94" i="35"/>
  <c r="K94" i="35"/>
  <c r="L94" i="35"/>
  <c r="M94" i="35"/>
  <c r="N94" i="35"/>
  <c r="B95" i="35"/>
  <c r="C95" i="35"/>
  <c r="D95" i="35"/>
  <c r="E95" i="35"/>
  <c r="F95" i="35"/>
  <c r="G95" i="35"/>
  <c r="H95" i="35"/>
  <c r="I95" i="35"/>
  <c r="J95" i="35"/>
  <c r="K95" i="35"/>
  <c r="L95" i="35"/>
  <c r="M95" i="35"/>
  <c r="N95" i="35"/>
  <c r="B96" i="35"/>
  <c r="C96" i="35"/>
  <c r="D96" i="35"/>
  <c r="E96" i="35"/>
  <c r="F96" i="35"/>
  <c r="G96" i="35"/>
  <c r="H96" i="35"/>
  <c r="I96" i="35"/>
  <c r="J96" i="35"/>
  <c r="K96" i="35"/>
  <c r="L96" i="35"/>
  <c r="M96" i="35"/>
  <c r="N96" i="35"/>
  <c r="B97" i="35"/>
  <c r="C97" i="35"/>
  <c r="D97" i="35"/>
  <c r="E97" i="35"/>
  <c r="F97" i="35"/>
  <c r="G97" i="35"/>
  <c r="H97" i="35"/>
  <c r="I97" i="35"/>
  <c r="J97" i="35"/>
  <c r="K97" i="35"/>
  <c r="L97" i="35"/>
  <c r="M97" i="35"/>
  <c r="N97" i="35"/>
  <c r="B98" i="35"/>
  <c r="C98" i="35"/>
  <c r="D98" i="35"/>
  <c r="E98" i="35"/>
  <c r="F98" i="35"/>
  <c r="G98" i="35"/>
  <c r="H98" i="35"/>
  <c r="I98" i="35"/>
  <c r="J98" i="35"/>
  <c r="K98" i="35"/>
  <c r="L98" i="35"/>
  <c r="M98" i="35"/>
  <c r="N98" i="35"/>
  <c r="B99" i="35"/>
  <c r="C99" i="35"/>
  <c r="D99" i="35"/>
  <c r="E99" i="35"/>
  <c r="F99" i="35"/>
  <c r="G99" i="35"/>
  <c r="H99" i="35"/>
  <c r="Q99" i="35" s="1"/>
  <c r="I99" i="35"/>
  <c r="J99" i="35"/>
  <c r="K99" i="35"/>
  <c r="L99" i="35"/>
  <c r="M99" i="35"/>
  <c r="N99" i="35"/>
  <c r="B100" i="35"/>
  <c r="C100" i="35"/>
  <c r="D100" i="35"/>
  <c r="E100" i="35"/>
  <c r="F100" i="35"/>
  <c r="G100" i="35"/>
  <c r="H100" i="35"/>
  <c r="I100" i="35"/>
  <c r="J100" i="35"/>
  <c r="K100" i="35"/>
  <c r="L100" i="35"/>
  <c r="M100" i="35"/>
  <c r="N100" i="35"/>
  <c r="B101" i="35"/>
  <c r="C101" i="35"/>
  <c r="D101" i="35"/>
  <c r="E101" i="35"/>
  <c r="F101" i="35"/>
  <c r="G101" i="35"/>
  <c r="H101" i="35"/>
  <c r="I101" i="35"/>
  <c r="J101" i="35"/>
  <c r="K101" i="35"/>
  <c r="L101" i="35"/>
  <c r="M101" i="35"/>
  <c r="N101" i="35"/>
  <c r="B102" i="35"/>
  <c r="C102" i="35"/>
  <c r="D102" i="35"/>
  <c r="E102" i="35"/>
  <c r="F102" i="35"/>
  <c r="G102" i="35"/>
  <c r="H102" i="35"/>
  <c r="I102" i="35"/>
  <c r="J102" i="35"/>
  <c r="K102" i="35"/>
  <c r="L102" i="35"/>
  <c r="M102" i="35"/>
  <c r="N102" i="35"/>
  <c r="B103" i="35"/>
  <c r="C103" i="35"/>
  <c r="D103" i="35"/>
  <c r="E103" i="35"/>
  <c r="F103" i="35"/>
  <c r="G103" i="35"/>
  <c r="H103" i="35"/>
  <c r="I103" i="35"/>
  <c r="J103" i="35"/>
  <c r="K103" i="35"/>
  <c r="L103" i="35"/>
  <c r="M103" i="35"/>
  <c r="N103" i="35"/>
  <c r="B104" i="35"/>
  <c r="C104" i="35"/>
  <c r="D104" i="35"/>
  <c r="E104" i="35"/>
  <c r="F104" i="35"/>
  <c r="G104" i="35"/>
  <c r="H104" i="35"/>
  <c r="I104" i="35"/>
  <c r="J104" i="35"/>
  <c r="K104" i="35"/>
  <c r="L104" i="35"/>
  <c r="M104" i="35"/>
  <c r="N104" i="35"/>
  <c r="B105" i="35"/>
  <c r="C105" i="35"/>
  <c r="D105" i="35"/>
  <c r="E105" i="35"/>
  <c r="F105" i="35"/>
  <c r="G105" i="35"/>
  <c r="H105" i="35"/>
  <c r="I105" i="35"/>
  <c r="J105" i="35"/>
  <c r="K105" i="35"/>
  <c r="L105" i="35"/>
  <c r="M105" i="35"/>
  <c r="N105" i="35"/>
  <c r="B106" i="35"/>
  <c r="C106" i="35"/>
  <c r="D106" i="35"/>
  <c r="E106" i="35"/>
  <c r="F106" i="35"/>
  <c r="G106" i="35"/>
  <c r="H106" i="35"/>
  <c r="I106" i="35"/>
  <c r="J106" i="35"/>
  <c r="K106" i="35"/>
  <c r="L106" i="35"/>
  <c r="M106" i="35"/>
  <c r="N106" i="35"/>
  <c r="B107" i="35"/>
  <c r="C107" i="35"/>
  <c r="D107" i="35"/>
  <c r="E107" i="35"/>
  <c r="F107" i="35"/>
  <c r="G107" i="35"/>
  <c r="H107" i="35"/>
  <c r="I107" i="35"/>
  <c r="J107" i="35"/>
  <c r="K107" i="35"/>
  <c r="L107" i="35"/>
  <c r="M107" i="35"/>
  <c r="N107" i="35"/>
  <c r="B108" i="35"/>
  <c r="C108" i="35"/>
  <c r="Q108" i="35" s="1"/>
  <c r="D108" i="35"/>
  <c r="E108" i="35"/>
  <c r="F108" i="35"/>
  <c r="G108" i="35"/>
  <c r="H108" i="35"/>
  <c r="I108" i="35"/>
  <c r="J108" i="35"/>
  <c r="K108" i="35"/>
  <c r="L108" i="35"/>
  <c r="M108" i="35"/>
  <c r="N108" i="35"/>
  <c r="B109" i="35"/>
  <c r="C109" i="35"/>
  <c r="D109" i="35"/>
  <c r="E109" i="35"/>
  <c r="F109" i="35"/>
  <c r="G109" i="35"/>
  <c r="H109" i="35"/>
  <c r="I109" i="35"/>
  <c r="J109" i="35"/>
  <c r="K109" i="35"/>
  <c r="L109" i="35"/>
  <c r="M109" i="35"/>
  <c r="N109" i="35"/>
  <c r="B110" i="35"/>
  <c r="C110" i="35"/>
  <c r="D110" i="35"/>
  <c r="E110" i="35"/>
  <c r="F110" i="35"/>
  <c r="G110" i="35"/>
  <c r="H110" i="35"/>
  <c r="I110" i="35"/>
  <c r="J110" i="35"/>
  <c r="K110" i="35"/>
  <c r="L110" i="35"/>
  <c r="M110" i="35"/>
  <c r="N110" i="35"/>
  <c r="B111" i="35"/>
  <c r="C111" i="35"/>
  <c r="D111" i="35"/>
  <c r="Q111" i="35" s="1"/>
  <c r="E111" i="35"/>
  <c r="F111" i="35"/>
  <c r="G111" i="35"/>
  <c r="H111" i="35"/>
  <c r="I111" i="35"/>
  <c r="J111" i="35"/>
  <c r="K111" i="35"/>
  <c r="L111" i="35"/>
  <c r="M111" i="35"/>
  <c r="N111" i="35"/>
  <c r="B112" i="35"/>
  <c r="C112" i="35"/>
  <c r="D112" i="35"/>
  <c r="E112" i="35"/>
  <c r="F112" i="35"/>
  <c r="G112" i="35"/>
  <c r="H112" i="35"/>
  <c r="I112" i="35"/>
  <c r="J112" i="35"/>
  <c r="K112" i="35"/>
  <c r="L112" i="35"/>
  <c r="M112" i="35"/>
  <c r="N112" i="35"/>
  <c r="B113" i="35"/>
  <c r="C113" i="35"/>
  <c r="D113" i="35"/>
  <c r="E113" i="35"/>
  <c r="F113" i="35"/>
  <c r="G113" i="35"/>
  <c r="H113" i="35"/>
  <c r="I113" i="35"/>
  <c r="J113" i="35"/>
  <c r="K113" i="35"/>
  <c r="L113" i="35"/>
  <c r="M113" i="35"/>
  <c r="N113" i="35"/>
  <c r="B114" i="35"/>
  <c r="C114" i="35"/>
  <c r="D114" i="35"/>
  <c r="E114" i="35"/>
  <c r="F114" i="35"/>
  <c r="G114" i="35"/>
  <c r="H114" i="35"/>
  <c r="I114" i="35"/>
  <c r="J114" i="35"/>
  <c r="K114" i="35"/>
  <c r="L114" i="35"/>
  <c r="M114" i="35"/>
  <c r="N114" i="35"/>
  <c r="B115" i="35"/>
  <c r="C115" i="35"/>
  <c r="D115" i="35"/>
  <c r="E115" i="35"/>
  <c r="F115" i="35"/>
  <c r="G115" i="35"/>
  <c r="H115" i="35"/>
  <c r="I115" i="35"/>
  <c r="J115" i="35"/>
  <c r="K115" i="35"/>
  <c r="L115" i="35"/>
  <c r="M115" i="35"/>
  <c r="N115" i="35"/>
  <c r="B116" i="35"/>
  <c r="C116" i="35"/>
  <c r="D116" i="35"/>
  <c r="E116" i="35"/>
  <c r="F116" i="35"/>
  <c r="G116" i="35"/>
  <c r="H116" i="35"/>
  <c r="I116" i="35"/>
  <c r="J116" i="35"/>
  <c r="K116" i="35"/>
  <c r="L116" i="35"/>
  <c r="M116" i="35"/>
  <c r="N116" i="35"/>
  <c r="B117" i="35"/>
  <c r="C117" i="35"/>
  <c r="D117" i="35"/>
  <c r="E117" i="35"/>
  <c r="F117" i="35"/>
  <c r="Q117" i="35" s="1"/>
  <c r="G117" i="35"/>
  <c r="H117" i="35"/>
  <c r="I117" i="35"/>
  <c r="J117" i="35"/>
  <c r="K117" i="35"/>
  <c r="L117" i="35"/>
  <c r="M117" i="35"/>
  <c r="N117" i="35"/>
  <c r="B118" i="35"/>
  <c r="C118" i="35"/>
  <c r="D118" i="35"/>
  <c r="E118" i="35"/>
  <c r="F118" i="35"/>
  <c r="G118" i="35"/>
  <c r="H118" i="35"/>
  <c r="I118" i="35"/>
  <c r="J118" i="35"/>
  <c r="K118" i="35"/>
  <c r="L118" i="35"/>
  <c r="M118" i="35"/>
  <c r="N118" i="35"/>
  <c r="B119" i="35"/>
  <c r="C119" i="35"/>
  <c r="D119" i="35"/>
  <c r="Q119" i="35" s="1"/>
  <c r="E119" i="35"/>
  <c r="F119" i="35"/>
  <c r="G119" i="35"/>
  <c r="H119" i="35"/>
  <c r="I119" i="35"/>
  <c r="J119" i="35"/>
  <c r="K119" i="35"/>
  <c r="L119" i="35"/>
  <c r="M119" i="35"/>
  <c r="N119" i="35"/>
  <c r="B120" i="35"/>
  <c r="C120" i="35"/>
  <c r="D120" i="35"/>
  <c r="E120" i="35"/>
  <c r="F120" i="35"/>
  <c r="G120" i="35"/>
  <c r="H120" i="35"/>
  <c r="I120" i="35"/>
  <c r="J120" i="35"/>
  <c r="K120" i="35"/>
  <c r="L120" i="35"/>
  <c r="M120" i="35"/>
  <c r="N120" i="35"/>
  <c r="B121" i="35"/>
  <c r="C121" i="35"/>
  <c r="D121" i="35"/>
  <c r="E121" i="35"/>
  <c r="F121" i="35"/>
  <c r="G121" i="35"/>
  <c r="H121" i="35"/>
  <c r="I121" i="35"/>
  <c r="J121" i="35"/>
  <c r="K121" i="35"/>
  <c r="L121" i="35"/>
  <c r="M121" i="35"/>
  <c r="N121" i="35"/>
  <c r="B122" i="35"/>
  <c r="C122" i="35"/>
  <c r="D122" i="35"/>
  <c r="E122" i="35"/>
  <c r="F122" i="35"/>
  <c r="G122" i="35"/>
  <c r="H122" i="35"/>
  <c r="I122" i="35"/>
  <c r="J122" i="35"/>
  <c r="K122" i="35"/>
  <c r="L122" i="35"/>
  <c r="M122" i="35"/>
  <c r="N122" i="35"/>
  <c r="B123" i="35"/>
  <c r="C123" i="35"/>
  <c r="D123" i="35"/>
  <c r="E123" i="35"/>
  <c r="F123" i="35"/>
  <c r="G123" i="35"/>
  <c r="H123" i="35"/>
  <c r="I123" i="35"/>
  <c r="J123" i="35"/>
  <c r="K123" i="35"/>
  <c r="L123" i="35"/>
  <c r="M123" i="35"/>
  <c r="N123" i="35"/>
  <c r="B124" i="35"/>
  <c r="C124" i="35"/>
  <c r="D124" i="35"/>
  <c r="E124" i="35"/>
  <c r="F124" i="35"/>
  <c r="G124" i="35"/>
  <c r="H124" i="35"/>
  <c r="I124" i="35"/>
  <c r="J124" i="35"/>
  <c r="K124" i="35"/>
  <c r="L124" i="35"/>
  <c r="M124" i="35"/>
  <c r="N124" i="35"/>
  <c r="B125" i="35"/>
  <c r="C125" i="35"/>
  <c r="D125" i="35"/>
  <c r="E125" i="35"/>
  <c r="F125" i="35"/>
  <c r="G125" i="35"/>
  <c r="H125" i="35"/>
  <c r="I125" i="35"/>
  <c r="J125" i="35"/>
  <c r="K125" i="35"/>
  <c r="L125" i="35"/>
  <c r="M125" i="35"/>
  <c r="N125" i="35"/>
  <c r="B126" i="35"/>
  <c r="C126" i="35"/>
  <c r="D126" i="35"/>
  <c r="E126" i="35"/>
  <c r="F126" i="35"/>
  <c r="G126" i="35"/>
  <c r="H126" i="35"/>
  <c r="I126" i="35"/>
  <c r="Q126" i="35" s="1"/>
  <c r="J126" i="35"/>
  <c r="K126" i="35"/>
  <c r="L126" i="35"/>
  <c r="M126" i="35"/>
  <c r="N126" i="35"/>
  <c r="B127" i="35"/>
  <c r="C127" i="35"/>
  <c r="D127" i="35"/>
  <c r="Q127" i="35" s="1"/>
  <c r="E127" i="35"/>
  <c r="F127" i="35"/>
  <c r="G127" i="35"/>
  <c r="H127" i="35"/>
  <c r="I127" i="35"/>
  <c r="J127" i="35"/>
  <c r="K127" i="35"/>
  <c r="L127" i="35"/>
  <c r="M127" i="35"/>
  <c r="N127" i="35"/>
  <c r="B128" i="35"/>
  <c r="C128" i="35"/>
  <c r="D128" i="35"/>
  <c r="E128" i="35"/>
  <c r="F128" i="35"/>
  <c r="G128" i="35"/>
  <c r="H128" i="35"/>
  <c r="I128" i="35"/>
  <c r="J128" i="35"/>
  <c r="K128" i="35"/>
  <c r="L128" i="35"/>
  <c r="M128" i="35"/>
  <c r="N128" i="35"/>
  <c r="B129" i="35"/>
  <c r="C129" i="35"/>
  <c r="D129" i="35"/>
  <c r="E129" i="35"/>
  <c r="F129" i="35"/>
  <c r="G129" i="35"/>
  <c r="H129" i="35"/>
  <c r="I129" i="35"/>
  <c r="J129" i="35"/>
  <c r="K129" i="35"/>
  <c r="L129" i="35"/>
  <c r="M129" i="35"/>
  <c r="N129" i="35"/>
  <c r="B130" i="35"/>
  <c r="C130" i="35"/>
  <c r="D130" i="35"/>
  <c r="E130" i="35"/>
  <c r="F130" i="35"/>
  <c r="G130" i="35"/>
  <c r="H130" i="35"/>
  <c r="I130" i="35"/>
  <c r="J130" i="35"/>
  <c r="K130" i="35"/>
  <c r="L130" i="35"/>
  <c r="M130" i="35"/>
  <c r="N130" i="35"/>
  <c r="B131" i="35"/>
  <c r="C131" i="35"/>
  <c r="D131" i="35"/>
  <c r="E131" i="35"/>
  <c r="F131" i="35"/>
  <c r="G131" i="35"/>
  <c r="H131" i="35"/>
  <c r="I131" i="35"/>
  <c r="J131" i="35"/>
  <c r="K131" i="35"/>
  <c r="L131" i="35"/>
  <c r="M131" i="35"/>
  <c r="N131" i="35"/>
  <c r="B132" i="35"/>
  <c r="C132" i="35"/>
  <c r="D132" i="35"/>
  <c r="E132" i="35"/>
  <c r="F132" i="35"/>
  <c r="G132" i="35"/>
  <c r="H132" i="35"/>
  <c r="I132" i="35"/>
  <c r="J132" i="35"/>
  <c r="K132" i="35"/>
  <c r="L132" i="35"/>
  <c r="M132" i="35"/>
  <c r="N132" i="35"/>
  <c r="B133" i="35"/>
  <c r="C133" i="35"/>
  <c r="D133" i="35"/>
  <c r="E133" i="35"/>
  <c r="F133" i="35"/>
  <c r="G133" i="35"/>
  <c r="H133" i="35"/>
  <c r="I133" i="35"/>
  <c r="J133" i="35"/>
  <c r="K133" i="35"/>
  <c r="L133" i="35"/>
  <c r="M133" i="35"/>
  <c r="N133" i="35"/>
  <c r="B134" i="35"/>
  <c r="C134" i="35"/>
  <c r="D134" i="35"/>
  <c r="E134" i="35"/>
  <c r="F134" i="35"/>
  <c r="G134" i="35"/>
  <c r="H134" i="35"/>
  <c r="I134" i="35"/>
  <c r="J134" i="35"/>
  <c r="K134" i="35"/>
  <c r="L134" i="35"/>
  <c r="M134" i="35"/>
  <c r="N134" i="35"/>
  <c r="B135" i="35"/>
  <c r="C135" i="35"/>
  <c r="D135" i="35"/>
  <c r="Q135" i="35" s="1"/>
  <c r="E135" i="35"/>
  <c r="F135" i="35"/>
  <c r="G135" i="35"/>
  <c r="H135" i="35"/>
  <c r="I135" i="35"/>
  <c r="J135" i="35"/>
  <c r="K135" i="35"/>
  <c r="L135" i="35"/>
  <c r="M135" i="35"/>
  <c r="N135" i="35"/>
  <c r="B136" i="35"/>
  <c r="C136" i="35"/>
  <c r="D136" i="35"/>
  <c r="E136" i="35"/>
  <c r="F136" i="35"/>
  <c r="G136" i="35"/>
  <c r="H136" i="35"/>
  <c r="I136" i="35"/>
  <c r="J136" i="35"/>
  <c r="K136" i="35"/>
  <c r="L136" i="35"/>
  <c r="M136" i="35"/>
  <c r="N136" i="35"/>
  <c r="B137" i="35"/>
  <c r="C137" i="35"/>
  <c r="D137" i="35"/>
  <c r="E137" i="35"/>
  <c r="F137" i="35"/>
  <c r="G137" i="35"/>
  <c r="H137" i="35"/>
  <c r="I137" i="35"/>
  <c r="J137" i="35"/>
  <c r="K137" i="35"/>
  <c r="L137" i="35"/>
  <c r="M137" i="35"/>
  <c r="N137" i="35"/>
  <c r="B138" i="35"/>
  <c r="C138" i="35"/>
  <c r="D138" i="35"/>
  <c r="E138" i="35"/>
  <c r="F138" i="35"/>
  <c r="G138" i="35"/>
  <c r="H138" i="35"/>
  <c r="I138" i="35"/>
  <c r="J138" i="35"/>
  <c r="K138" i="35"/>
  <c r="L138" i="35"/>
  <c r="M138" i="35"/>
  <c r="N138" i="35"/>
  <c r="B139" i="35"/>
  <c r="C139" i="35"/>
  <c r="D139" i="35"/>
  <c r="E139" i="35"/>
  <c r="F139" i="35"/>
  <c r="G139" i="35"/>
  <c r="H139" i="35"/>
  <c r="I139" i="35"/>
  <c r="J139" i="35"/>
  <c r="K139" i="35"/>
  <c r="L139" i="35"/>
  <c r="M139" i="35"/>
  <c r="N139" i="35"/>
  <c r="B140" i="35"/>
  <c r="C140" i="35"/>
  <c r="D140" i="35"/>
  <c r="E140" i="35"/>
  <c r="F140" i="35"/>
  <c r="G140" i="35"/>
  <c r="H140" i="35"/>
  <c r="I140" i="35"/>
  <c r="J140" i="35"/>
  <c r="K140" i="35"/>
  <c r="L140" i="35"/>
  <c r="M140" i="35"/>
  <c r="N140" i="35"/>
  <c r="B141" i="35"/>
  <c r="C141" i="35"/>
  <c r="D141" i="35"/>
  <c r="E141" i="35"/>
  <c r="F141" i="35"/>
  <c r="G141" i="35"/>
  <c r="H141" i="35"/>
  <c r="I141" i="35"/>
  <c r="J141" i="35"/>
  <c r="K141" i="35"/>
  <c r="L141" i="35"/>
  <c r="M141" i="35"/>
  <c r="N141" i="35"/>
  <c r="B142" i="35"/>
  <c r="C142" i="35"/>
  <c r="D142" i="35"/>
  <c r="E142" i="35"/>
  <c r="F142" i="35"/>
  <c r="G142" i="35"/>
  <c r="H142" i="35"/>
  <c r="I142" i="35"/>
  <c r="J142" i="35"/>
  <c r="K142" i="35"/>
  <c r="L142" i="35"/>
  <c r="M142" i="35"/>
  <c r="N142" i="35"/>
  <c r="B143" i="35"/>
  <c r="C143" i="35"/>
  <c r="D143" i="35"/>
  <c r="E143" i="35"/>
  <c r="F143" i="35"/>
  <c r="G143" i="35"/>
  <c r="H143" i="35"/>
  <c r="I143" i="35"/>
  <c r="J143" i="35"/>
  <c r="K143" i="35"/>
  <c r="L143" i="35"/>
  <c r="M143" i="35"/>
  <c r="N143" i="35"/>
  <c r="B144" i="35"/>
  <c r="C144" i="35"/>
  <c r="D144" i="35"/>
  <c r="E144" i="35"/>
  <c r="F144" i="35"/>
  <c r="G144" i="35"/>
  <c r="H144" i="35"/>
  <c r="I144" i="35"/>
  <c r="J144" i="35"/>
  <c r="K144" i="35"/>
  <c r="L144" i="35"/>
  <c r="M144" i="35"/>
  <c r="N144" i="35"/>
  <c r="B145" i="35"/>
  <c r="C145" i="35"/>
  <c r="D145" i="35"/>
  <c r="E145" i="35"/>
  <c r="F145" i="35"/>
  <c r="G145" i="35"/>
  <c r="H145" i="35"/>
  <c r="I145" i="35"/>
  <c r="J145" i="35"/>
  <c r="K145" i="35"/>
  <c r="L145" i="35"/>
  <c r="M145" i="35"/>
  <c r="N145" i="35"/>
  <c r="B146" i="35"/>
  <c r="C146" i="35"/>
  <c r="D146" i="35"/>
  <c r="E146" i="35"/>
  <c r="F146" i="35"/>
  <c r="G146" i="35"/>
  <c r="H146" i="35"/>
  <c r="I146" i="35"/>
  <c r="J146" i="35"/>
  <c r="K146" i="35"/>
  <c r="L146" i="35"/>
  <c r="M146" i="35"/>
  <c r="N146" i="35"/>
  <c r="B147" i="35"/>
  <c r="C147" i="35"/>
  <c r="D147" i="35"/>
  <c r="E147" i="35"/>
  <c r="F147" i="35"/>
  <c r="G147" i="35"/>
  <c r="H147" i="35"/>
  <c r="I147" i="35"/>
  <c r="J147" i="35"/>
  <c r="K147" i="35"/>
  <c r="L147" i="35"/>
  <c r="M147" i="35"/>
  <c r="N147" i="35"/>
  <c r="B148" i="35"/>
  <c r="C148" i="35"/>
  <c r="D148" i="35"/>
  <c r="E148" i="35"/>
  <c r="F148" i="35"/>
  <c r="G148" i="35"/>
  <c r="H148" i="35"/>
  <c r="I148" i="35"/>
  <c r="J148" i="35"/>
  <c r="K148" i="35"/>
  <c r="L148" i="35"/>
  <c r="M148" i="35"/>
  <c r="N148" i="35"/>
  <c r="B149" i="35"/>
  <c r="C149" i="35"/>
  <c r="D149" i="35"/>
  <c r="E149" i="35"/>
  <c r="F149" i="35"/>
  <c r="G149" i="35"/>
  <c r="H149" i="35"/>
  <c r="I149" i="35"/>
  <c r="J149" i="35"/>
  <c r="K149" i="35"/>
  <c r="L149" i="35"/>
  <c r="M149" i="35"/>
  <c r="N149" i="35"/>
  <c r="B150" i="35"/>
  <c r="C150" i="35"/>
  <c r="D150" i="35"/>
  <c r="E150" i="35"/>
  <c r="F150" i="35"/>
  <c r="G150" i="35"/>
  <c r="H150" i="35"/>
  <c r="I150" i="35"/>
  <c r="J150" i="35"/>
  <c r="K150" i="35"/>
  <c r="L150" i="35"/>
  <c r="M150" i="35"/>
  <c r="N150" i="35"/>
  <c r="B151" i="35"/>
  <c r="C151" i="35"/>
  <c r="D151" i="35"/>
  <c r="E151" i="35"/>
  <c r="F151" i="35"/>
  <c r="G151" i="35"/>
  <c r="H151" i="35"/>
  <c r="I151" i="35"/>
  <c r="J151" i="35"/>
  <c r="K151" i="35"/>
  <c r="L151" i="35"/>
  <c r="M151" i="35"/>
  <c r="N151" i="35"/>
  <c r="B152" i="35"/>
  <c r="C152" i="35"/>
  <c r="D152" i="35"/>
  <c r="E152" i="35"/>
  <c r="F152" i="35"/>
  <c r="G152" i="35"/>
  <c r="H152" i="35"/>
  <c r="I152" i="35"/>
  <c r="J152" i="35"/>
  <c r="K152" i="35"/>
  <c r="L152" i="35"/>
  <c r="M152" i="35"/>
  <c r="N152" i="35"/>
  <c r="B153" i="35"/>
  <c r="C153" i="35"/>
  <c r="D153" i="35"/>
  <c r="E153" i="35"/>
  <c r="F153" i="35"/>
  <c r="G153" i="35"/>
  <c r="H153" i="35"/>
  <c r="I153" i="35"/>
  <c r="J153" i="35"/>
  <c r="K153" i="35"/>
  <c r="L153" i="35"/>
  <c r="M153" i="35"/>
  <c r="N153" i="35"/>
  <c r="B154" i="35"/>
  <c r="C154" i="35"/>
  <c r="D154" i="35"/>
  <c r="E154" i="35"/>
  <c r="F154" i="35"/>
  <c r="G154" i="35"/>
  <c r="H154" i="35"/>
  <c r="I154" i="35"/>
  <c r="J154" i="35"/>
  <c r="K154" i="35"/>
  <c r="L154" i="35"/>
  <c r="M154" i="35"/>
  <c r="N154" i="35"/>
  <c r="B155" i="35"/>
  <c r="C155" i="35"/>
  <c r="D155" i="35"/>
  <c r="E155" i="35"/>
  <c r="F155" i="35"/>
  <c r="G155" i="35"/>
  <c r="H155" i="35"/>
  <c r="I155" i="35"/>
  <c r="J155" i="35"/>
  <c r="K155" i="35"/>
  <c r="L155" i="35"/>
  <c r="M155" i="35"/>
  <c r="N155" i="35"/>
  <c r="B156" i="35"/>
  <c r="C156" i="35"/>
  <c r="D156" i="35"/>
  <c r="E156" i="35"/>
  <c r="F156" i="35"/>
  <c r="G156" i="35"/>
  <c r="H156" i="35"/>
  <c r="I156" i="35"/>
  <c r="J156" i="35"/>
  <c r="K156" i="35"/>
  <c r="L156" i="35"/>
  <c r="M156" i="35"/>
  <c r="N156" i="35"/>
  <c r="B157" i="35"/>
  <c r="C157" i="35"/>
  <c r="D157" i="35"/>
  <c r="E157" i="35"/>
  <c r="F157" i="35"/>
  <c r="G157" i="35"/>
  <c r="H157" i="35"/>
  <c r="I157" i="35"/>
  <c r="J157" i="35"/>
  <c r="K157" i="35"/>
  <c r="L157" i="35"/>
  <c r="M157" i="35"/>
  <c r="N157" i="35"/>
  <c r="B158" i="35"/>
  <c r="C158" i="35"/>
  <c r="D158" i="35"/>
  <c r="E158" i="35"/>
  <c r="F158" i="35"/>
  <c r="G158" i="35"/>
  <c r="H158" i="35"/>
  <c r="I158" i="35"/>
  <c r="J158" i="35"/>
  <c r="K158" i="35"/>
  <c r="L158" i="35"/>
  <c r="M158" i="35"/>
  <c r="N158" i="35"/>
  <c r="B159" i="35"/>
  <c r="C159" i="35"/>
  <c r="D159" i="35"/>
  <c r="Q159" i="35" s="1"/>
  <c r="E159" i="35"/>
  <c r="F159" i="35"/>
  <c r="G159" i="35"/>
  <c r="H159" i="35"/>
  <c r="I159" i="35"/>
  <c r="J159" i="35"/>
  <c r="K159" i="35"/>
  <c r="L159" i="35"/>
  <c r="M159" i="35"/>
  <c r="N159" i="35"/>
  <c r="B160" i="35"/>
  <c r="C160" i="35"/>
  <c r="D160" i="35"/>
  <c r="E160" i="35"/>
  <c r="F160" i="35"/>
  <c r="G160" i="35"/>
  <c r="H160" i="35"/>
  <c r="I160" i="35"/>
  <c r="J160" i="35"/>
  <c r="K160" i="35"/>
  <c r="L160" i="35"/>
  <c r="M160" i="35"/>
  <c r="N160" i="35"/>
  <c r="B161" i="35"/>
  <c r="C161" i="35"/>
  <c r="D161" i="35"/>
  <c r="E161" i="35"/>
  <c r="F161" i="35"/>
  <c r="G161" i="35"/>
  <c r="H161" i="35"/>
  <c r="I161" i="35"/>
  <c r="J161" i="35"/>
  <c r="K161" i="35"/>
  <c r="L161" i="35"/>
  <c r="M161" i="35"/>
  <c r="N161" i="35"/>
  <c r="B162" i="35"/>
  <c r="C162" i="35"/>
  <c r="D162" i="35"/>
  <c r="E162" i="35"/>
  <c r="F162" i="35"/>
  <c r="G162" i="35"/>
  <c r="H162" i="35"/>
  <c r="I162" i="35"/>
  <c r="J162" i="35"/>
  <c r="K162" i="35"/>
  <c r="L162" i="35"/>
  <c r="M162" i="35"/>
  <c r="N162" i="35"/>
  <c r="B163" i="35"/>
  <c r="C163" i="35"/>
  <c r="D163" i="35"/>
  <c r="E163" i="35"/>
  <c r="F163" i="35"/>
  <c r="G163" i="35"/>
  <c r="H163" i="35"/>
  <c r="I163" i="35"/>
  <c r="J163" i="35"/>
  <c r="K163" i="35"/>
  <c r="L163" i="35"/>
  <c r="M163" i="35"/>
  <c r="N163" i="35"/>
  <c r="B164" i="35"/>
  <c r="C164" i="35"/>
  <c r="D164" i="35"/>
  <c r="E164" i="35"/>
  <c r="F164" i="35"/>
  <c r="G164" i="35"/>
  <c r="H164" i="35"/>
  <c r="I164" i="35"/>
  <c r="J164" i="35"/>
  <c r="K164" i="35"/>
  <c r="L164" i="35"/>
  <c r="M164" i="35"/>
  <c r="N164" i="35"/>
  <c r="B165" i="35"/>
  <c r="C165" i="35"/>
  <c r="D165" i="35"/>
  <c r="E165" i="35"/>
  <c r="F165" i="35"/>
  <c r="G165" i="35"/>
  <c r="H165" i="35"/>
  <c r="I165" i="35"/>
  <c r="J165" i="35"/>
  <c r="K165" i="35"/>
  <c r="L165" i="35"/>
  <c r="M165" i="35"/>
  <c r="N165" i="35"/>
  <c r="B166" i="35"/>
  <c r="C166" i="35"/>
  <c r="D166" i="35"/>
  <c r="E166" i="35"/>
  <c r="F166" i="35"/>
  <c r="G166" i="35"/>
  <c r="H166" i="35"/>
  <c r="I166" i="35"/>
  <c r="J166" i="35"/>
  <c r="K166" i="35"/>
  <c r="L166" i="35"/>
  <c r="M166" i="35"/>
  <c r="N166" i="35"/>
  <c r="B167" i="35"/>
  <c r="C167" i="35"/>
  <c r="D167" i="35"/>
  <c r="E167" i="35"/>
  <c r="F167" i="35"/>
  <c r="G167" i="35"/>
  <c r="H167" i="35"/>
  <c r="I167" i="35"/>
  <c r="J167" i="35"/>
  <c r="K167" i="35"/>
  <c r="L167" i="35"/>
  <c r="M167" i="35"/>
  <c r="N167" i="35"/>
  <c r="B168" i="35"/>
  <c r="C168" i="35"/>
  <c r="D168" i="35"/>
  <c r="E168" i="35"/>
  <c r="F168" i="35"/>
  <c r="G168" i="35"/>
  <c r="H168" i="35"/>
  <c r="I168" i="35"/>
  <c r="J168" i="35"/>
  <c r="K168" i="35"/>
  <c r="L168" i="35"/>
  <c r="M168" i="35"/>
  <c r="N168" i="35"/>
  <c r="B169" i="35"/>
  <c r="C169" i="35"/>
  <c r="D169" i="35"/>
  <c r="E169" i="35"/>
  <c r="F169" i="35"/>
  <c r="G169" i="35"/>
  <c r="H169" i="35"/>
  <c r="I169" i="35"/>
  <c r="J169" i="35"/>
  <c r="K169" i="35"/>
  <c r="L169" i="35"/>
  <c r="M169" i="35"/>
  <c r="N169" i="35"/>
  <c r="B170" i="35"/>
  <c r="C170" i="35"/>
  <c r="D170" i="35"/>
  <c r="E170" i="35"/>
  <c r="F170" i="35"/>
  <c r="G170" i="35"/>
  <c r="H170" i="35"/>
  <c r="I170" i="35"/>
  <c r="J170" i="35"/>
  <c r="K170" i="35"/>
  <c r="L170" i="35"/>
  <c r="M170" i="35"/>
  <c r="N170" i="35"/>
  <c r="B171" i="35"/>
  <c r="C171" i="35"/>
  <c r="D171" i="35"/>
  <c r="E171" i="35"/>
  <c r="F171" i="35"/>
  <c r="G171" i="35"/>
  <c r="H171" i="35"/>
  <c r="I171" i="35"/>
  <c r="J171" i="35"/>
  <c r="K171" i="35"/>
  <c r="L171" i="35"/>
  <c r="M171" i="35"/>
  <c r="N171" i="35"/>
  <c r="B172" i="35"/>
  <c r="C172" i="35"/>
  <c r="D172" i="35"/>
  <c r="E172" i="35"/>
  <c r="F172" i="35"/>
  <c r="G172" i="35"/>
  <c r="H172" i="35"/>
  <c r="I172" i="35"/>
  <c r="J172" i="35"/>
  <c r="K172" i="35"/>
  <c r="L172" i="35"/>
  <c r="M172" i="35"/>
  <c r="N172" i="35"/>
  <c r="B173" i="35"/>
  <c r="C173" i="35"/>
  <c r="D173" i="35"/>
  <c r="E173" i="35"/>
  <c r="F173" i="35"/>
  <c r="G173" i="35"/>
  <c r="H173" i="35"/>
  <c r="I173" i="35"/>
  <c r="J173" i="35"/>
  <c r="K173" i="35"/>
  <c r="L173" i="35"/>
  <c r="M173" i="35"/>
  <c r="N173" i="35"/>
  <c r="B174" i="35"/>
  <c r="C174" i="35"/>
  <c r="D174" i="35"/>
  <c r="E174" i="35"/>
  <c r="F174" i="35"/>
  <c r="G174" i="35"/>
  <c r="H174" i="35"/>
  <c r="I174" i="35"/>
  <c r="J174" i="35"/>
  <c r="K174" i="35"/>
  <c r="L174" i="35"/>
  <c r="M174" i="35"/>
  <c r="N174" i="35"/>
  <c r="B175" i="35"/>
  <c r="C175" i="35"/>
  <c r="D175" i="35"/>
  <c r="E175" i="35"/>
  <c r="F175" i="35"/>
  <c r="G175" i="35"/>
  <c r="H175" i="35"/>
  <c r="I175" i="35"/>
  <c r="J175" i="35"/>
  <c r="K175" i="35"/>
  <c r="L175" i="35"/>
  <c r="M175" i="35"/>
  <c r="N175" i="35"/>
  <c r="B176" i="35"/>
  <c r="C176" i="35"/>
  <c r="D176" i="35"/>
  <c r="E176" i="35"/>
  <c r="F176" i="35"/>
  <c r="G176" i="35"/>
  <c r="H176" i="35"/>
  <c r="I176" i="35"/>
  <c r="J176" i="35"/>
  <c r="K176" i="35"/>
  <c r="L176" i="35"/>
  <c r="M176" i="35"/>
  <c r="N176" i="35"/>
  <c r="B177" i="35"/>
  <c r="C177" i="35"/>
  <c r="D177" i="35"/>
  <c r="E177" i="35"/>
  <c r="F177" i="35"/>
  <c r="G177" i="35"/>
  <c r="H177" i="35"/>
  <c r="I177" i="35"/>
  <c r="J177" i="35"/>
  <c r="K177" i="35"/>
  <c r="L177" i="35"/>
  <c r="M177" i="35"/>
  <c r="N177" i="35"/>
  <c r="B178" i="35"/>
  <c r="C178" i="35"/>
  <c r="D178" i="35"/>
  <c r="E178" i="35"/>
  <c r="F178" i="35"/>
  <c r="G178" i="35"/>
  <c r="H178" i="35"/>
  <c r="I178" i="35"/>
  <c r="J178" i="35"/>
  <c r="K178" i="35"/>
  <c r="L178" i="35"/>
  <c r="M178" i="35"/>
  <c r="N178" i="35"/>
  <c r="B179" i="35"/>
  <c r="C179" i="35"/>
  <c r="D179" i="35"/>
  <c r="E179" i="35"/>
  <c r="F179" i="35"/>
  <c r="G179" i="35"/>
  <c r="H179" i="35"/>
  <c r="I179" i="35"/>
  <c r="J179" i="35"/>
  <c r="K179" i="35"/>
  <c r="L179" i="35"/>
  <c r="M179" i="35"/>
  <c r="N179" i="35"/>
  <c r="B180" i="35"/>
  <c r="C180" i="35"/>
  <c r="D180" i="35"/>
  <c r="E180" i="35"/>
  <c r="F180" i="35"/>
  <c r="G180" i="35"/>
  <c r="H180" i="35"/>
  <c r="I180" i="35"/>
  <c r="J180" i="35"/>
  <c r="K180" i="35"/>
  <c r="L180" i="35"/>
  <c r="M180" i="35"/>
  <c r="N180" i="35"/>
  <c r="B181" i="35"/>
  <c r="C181" i="35"/>
  <c r="D181" i="35"/>
  <c r="E181" i="35"/>
  <c r="F181" i="35"/>
  <c r="G181" i="35"/>
  <c r="H181" i="35"/>
  <c r="I181" i="35"/>
  <c r="J181" i="35"/>
  <c r="K181" i="35"/>
  <c r="L181" i="35"/>
  <c r="M181" i="35"/>
  <c r="N181" i="35"/>
  <c r="B182" i="35"/>
  <c r="C182" i="35"/>
  <c r="D182" i="35"/>
  <c r="E182" i="35"/>
  <c r="F182" i="35"/>
  <c r="G182" i="35"/>
  <c r="H182" i="35"/>
  <c r="I182" i="35"/>
  <c r="J182" i="35"/>
  <c r="K182" i="35"/>
  <c r="L182" i="35"/>
  <c r="M182" i="35"/>
  <c r="N182" i="35"/>
  <c r="B183" i="35"/>
  <c r="C183" i="35"/>
  <c r="D183" i="35"/>
  <c r="E183" i="35"/>
  <c r="F183" i="35"/>
  <c r="G183" i="35"/>
  <c r="H183" i="35"/>
  <c r="I183" i="35"/>
  <c r="J183" i="35"/>
  <c r="K183" i="35"/>
  <c r="L183" i="35"/>
  <c r="M183" i="35"/>
  <c r="N183" i="35"/>
  <c r="B184" i="35"/>
  <c r="C184" i="35"/>
  <c r="D184" i="35"/>
  <c r="E184" i="35"/>
  <c r="F184" i="35"/>
  <c r="G184" i="35"/>
  <c r="H184" i="35"/>
  <c r="I184" i="35"/>
  <c r="J184" i="35"/>
  <c r="K184" i="35"/>
  <c r="L184" i="35"/>
  <c r="M184" i="35"/>
  <c r="N184" i="35"/>
  <c r="B185" i="35"/>
  <c r="C185" i="35"/>
  <c r="D185" i="35"/>
  <c r="E185" i="35"/>
  <c r="F185" i="35"/>
  <c r="G185" i="35"/>
  <c r="H185" i="35"/>
  <c r="I185" i="35"/>
  <c r="J185" i="35"/>
  <c r="K185" i="35"/>
  <c r="L185" i="35"/>
  <c r="M185" i="35"/>
  <c r="N185" i="35"/>
  <c r="B186" i="35"/>
  <c r="C186" i="35"/>
  <c r="D186" i="35"/>
  <c r="E186" i="35"/>
  <c r="F186" i="35"/>
  <c r="G186" i="35"/>
  <c r="H186" i="35"/>
  <c r="I186" i="35"/>
  <c r="J186" i="35"/>
  <c r="K186" i="35"/>
  <c r="L186" i="35"/>
  <c r="M186" i="35"/>
  <c r="N186" i="35"/>
  <c r="B187" i="35"/>
  <c r="C187" i="35"/>
  <c r="D187" i="35"/>
  <c r="E187" i="35"/>
  <c r="F187" i="35"/>
  <c r="G187" i="35"/>
  <c r="H187" i="35"/>
  <c r="I187" i="35"/>
  <c r="J187" i="35"/>
  <c r="K187" i="35"/>
  <c r="L187" i="35"/>
  <c r="M187" i="35"/>
  <c r="N187" i="35"/>
  <c r="B188" i="35"/>
  <c r="C188" i="35"/>
  <c r="D188" i="35"/>
  <c r="E188" i="35"/>
  <c r="F188" i="35"/>
  <c r="G188" i="35"/>
  <c r="H188" i="35"/>
  <c r="I188" i="35"/>
  <c r="J188" i="35"/>
  <c r="K188" i="35"/>
  <c r="L188" i="35"/>
  <c r="M188" i="35"/>
  <c r="N188" i="35"/>
  <c r="B189" i="35"/>
  <c r="C189" i="35"/>
  <c r="D189" i="35"/>
  <c r="E189" i="35"/>
  <c r="F189" i="35"/>
  <c r="G189" i="35"/>
  <c r="H189" i="35"/>
  <c r="I189" i="35"/>
  <c r="J189" i="35"/>
  <c r="K189" i="35"/>
  <c r="L189" i="35"/>
  <c r="M189" i="35"/>
  <c r="N189" i="35"/>
  <c r="B190" i="35"/>
  <c r="C190" i="35"/>
  <c r="D190" i="35"/>
  <c r="E190" i="35"/>
  <c r="F190" i="35"/>
  <c r="G190" i="35"/>
  <c r="H190" i="35"/>
  <c r="I190" i="35"/>
  <c r="J190" i="35"/>
  <c r="K190" i="35"/>
  <c r="L190" i="35"/>
  <c r="M190" i="35"/>
  <c r="N190" i="35"/>
  <c r="B191" i="35"/>
  <c r="C191" i="35"/>
  <c r="D191" i="35"/>
  <c r="E191" i="35"/>
  <c r="F191" i="35"/>
  <c r="G191" i="35"/>
  <c r="H191" i="35"/>
  <c r="I191" i="35"/>
  <c r="J191" i="35"/>
  <c r="K191" i="35"/>
  <c r="L191" i="35"/>
  <c r="M191" i="35"/>
  <c r="N191" i="35"/>
  <c r="B192" i="35"/>
  <c r="C192" i="35"/>
  <c r="D192" i="35"/>
  <c r="E192" i="35"/>
  <c r="F192" i="35"/>
  <c r="G192" i="35"/>
  <c r="H192" i="35"/>
  <c r="I192" i="35"/>
  <c r="J192" i="35"/>
  <c r="K192" i="35"/>
  <c r="L192" i="35"/>
  <c r="M192" i="35"/>
  <c r="N192" i="35"/>
  <c r="B193" i="35"/>
  <c r="C193" i="35"/>
  <c r="D193" i="35"/>
  <c r="E193" i="35"/>
  <c r="F193" i="35"/>
  <c r="G193" i="35"/>
  <c r="H193" i="35"/>
  <c r="I193" i="35"/>
  <c r="J193" i="35"/>
  <c r="K193" i="35"/>
  <c r="L193" i="35"/>
  <c r="M193" i="35"/>
  <c r="N193" i="35"/>
  <c r="B194" i="35"/>
  <c r="C194" i="35"/>
  <c r="D194" i="35"/>
  <c r="E194" i="35"/>
  <c r="F194" i="35"/>
  <c r="G194" i="35"/>
  <c r="H194" i="35"/>
  <c r="I194" i="35"/>
  <c r="J194" i="35"/>
  <c r="K194" i="35"/>
  <c r="L194" i="35"/>
  <c r="M194" i="35"/>
  <c r="N194" i="35"/>
  <c r="B195" i="35"/>
  <c r="C195" i="35"/>
  <c r="D195" i="35"/>
  <c r="E195" i="35"/>
  <c r="F195" i="35"/>
  <c r="G195" i="35"/>
  <c r="H195" i="35"/>
  <c r="I195" i="35"/>
  <c r="J195" i="35"/>
  <c r="K195" i="35"/>
  <c r="L195" i="35"/>
  <c r="M195" i="35"/>
  <c r="N195" i="35"/>
  <c r="B196" i="35"/>
  <c r="C196" i="35"/>
  <c r="D196" i="35"/>
  <c r="E196" i="35"/>
  <c r="F196" i="35"/>
  <c r="G196" i="35"/>
  <c r="H196" i="35"/>
  <c r="I196" i="35"/>
  <c r="J196" i="35"/>
  <c r="K196" i="35"/>
  <c r="L196" i="35"/>
  <c r="M196" i="35"/>
  <c r="N196" i="35"/>
  <c r="B197" i="35"/>
  <c r="C197" i="35"/>
  <c r="D197" i="35"/>
  <c r="E197" i="35"/>
  <c r="F197" i="35"/>
  <c r="G197" i="35"/>
  <c r="H197" i="35"/>
  <c r="I197" i="35"/>
  <c r="J197" i="35"/>
  <c r="K197" i="35"/>
  <c r="L197" i="35"/>
  <c r="M197" i="35"/>
  <c r="N197" i="35"/>
  <c r="B198" i="35"/>
  <c r="C198" i="35"/>
  <c r="D198" i="35"/>
  <c r="E198" i="35"/>
  <c r="F198" i="35"/>
  <c r="G198" i="35"/>
  <c r="H198" i="35"/>
  <c r="I198" i="35"/>
  <c r="J198" i="35"/>
  <c r="K198" i="35"/>
  <c r="L198" i="35"/>
  <c r="M198" i="35"/>
  <c r="N198" i="35"/>
  <c r="B199" i="35"/>
  <c r="C199" i="35"/>
  <c r="D199" i="35"/>
  <c r="E199" i="35"/>
  <c r="F199" i="35"/>
  <c r="G199" i="35"/>
  <c r="H199" i="35"/>
  <c r="I199" i="35"/>
  <c r="J199" i="35"/>
  <c r="K199" i="35"/>
  <c r="L199" i="35"/>
  <c r="M199" i="35"/>
  <c r="N199" i="35"/>
  <c r="B200" i="35"/>
  <c r="C200" i="35"/>
  <c r="D200" i="35"/>
  <c r="E200" i="35"/>
  <c r="F200" i="35"/>
  <c r="G200" i="35"/>
  <c r="H200" i="35"/>
  <c r="I200" i="35"/>
  <c r="J200" i="35"/>
  <c r="K200" i="35"/>
  <c r="L200" i="35"/>
  <c r="M200" i="35"/>
  <c r="N200" i="35"/>
  <c r="B201" i="35"/>
  <c r="C201" i="35"/>
  <c r="D201" i="35"/>
  <c r="E201" i="35"/>
  <c r="F201" i="35"/>
  <c r="G201" i="35"/>
  <c r="H201" i="35"/>
  <c r="I201" i="35"/>
  <c r="J201" i="35"/>
  <c r="K201" i="35"/>
  <c r="L201" i="35"/>
  <c r="M201" i="35"/>
  <c r="N201" i="35"/>
  <c r="B202" i="35"/>
  <c r="C202" i="35"/>
  <c r="D202" i="35"/>
  <c r="E202" i="35"/>
  <c r="F202" i="35"/>
  <c r="G202" i="35"/>
  <c r="H202" i="35"/>
  <c r="I202" i="35"/>
  <c r="J202" i="35"/>
  <c r="K202" i="35"/>
  <c r="L202" i="35"/>
  <c r="M202" i="35"/>
  <c r="N202" i="35"/>
  <c r="B203" i="35"/>
  <c r="C203" i="35"/>
  <c r="D203" i="35"/>
  <c r="E203" i="35"/>
  <c r="F203" i="35"/>
  <c r="G203" i="35"/>
  <c r="H203" i="35"/>
  <c r="I203" i="35"/>
  <c r="J203" i="35"/>
  <c r="K203" i="35"/>
  <c r="L203" i="35"/>
  <c r="M203" i="35"/>
  <c r="N203" i="35"/>
  <c r="B204" i="35"/>
  <c r="C204" i="35"/>
  <c r="D204" i="35"/>
  <c r="E204" i="35"/>
  <c r="F204" i="35"/>
  <c r="G204" i="35"/>
  <c r="H204" i="35"/>
  <c r="I204" i="35"/>
  <c r="J204" i="35"/>
  <c r="K204" i="35"/>
  <c r="L204" i="35"/>
  <c r="M204" i="35"/>
  <c r="N204" i="35"/>
  <c r="B205" i="35"/>
  <c r="C205" i="35"/>
  <c r="D205" i="35"/>
  <c r="E205" i="35"/>
  <c r="F205" i="35"/>
  <c r="G205" i="35"/>
  <c r="H205" i="35"/>
  <c r="I205" i="35"/>
  <c r="J205" i="35"/>
  <c r="K205" i="35"/>
  <c r="L205" i="35"/>
  <c r="M205" i="35"/>
  <c r="N205" i="35"/>
  <c r="N9" i="35"/>
  <c r="M9" i="35"/>
  <c r="L9" i="35"/>
  <c r="K9" i="35"/>
  <c r="J9" i="35"/>
  <c r="I9" i="35"/>
  <c r="H9" i="35"/>
  <c r="G9" i="35"/>
  <c r="F9" i="35"/>
  <c r="E9" i="35"/>
  <c r="D9" i="35"/>
  <c r="C9" i="35"/>
  <c r="B9" i="35"/>
  <c r="Q43" i="35"/>
  <c r="Q79" i="35"/>
  <c r="Q145" i="35"/>
  <c r="Q100" i="35" l="1"/>
  <c r="Q185" i="35"/>
  <c r="Q146" i="35"/>
  <c r="Q137" i="35"/>
  <c r="Q129" i="35"/>
  <c r="Q121" i="35"/>
  <c r="Q84" i="35"/>
  <c r="Q74" i="35"/>
  <c r="Q65" i="35"/>
  <c r="Q18" i="35"/>
  <c r="Q138" i="35"/>
  <c r="Q20" i="35"/>
  <c r="Q158" i="35"/>
  <c r="Q149" i="35"/>
  <c r="Q143" i="35"/>
  <c r="Q141" i="35"/>
  <c r="Q134" i="35"/>
  <c r="Q133" i="35"/>
  <c r="Q125" i="35"/>
  <c r="Q116" i="35"/>
  <c r="Q109" i="35"/>
  <c r="Q107" i="35"/>
  <c r="Q101" i="35"/>
  <c r="Q98" i="35"/>
  <c r="Q93" i="35"/>
  <c r="Q89" i="35"/>
  <c r="Q85" i="35"/>
  <c r="Q77" i="35"/>
  <c r="Q69" i="35"/>
  <c r="Q45" i="35"/>
  <c r="Q37" i="35"/>
  <c r="Q29" i="35"/>
  <c r="Q21" i="35"/>
  <c r="Q82" i="35"/>
  <c r="Q36" i="35"/>
  <c r="Q151" i="35"/>
  <c r="Q142" i="35"/>
  <c r="Q124" i="35"/>
  <c r="Q115" i="35"/>
  <c r="Q106" i="35"/>
  <c r="Q97" i="35"/>
  <c r="Q87" i="35"/>
  <c r="Q78" i="35"/>
  <c r="Q60" i="35"/>
  <c r="Q51" i="35"/>
  <c r="Q42" i="35"/>
  <c r="Q130" i="35"/>
  <c r="Q66" i="35"/>
  <c r="Q150" i="35"/>
  <c r="Q147" i="35"/>
  <c r="Q139" i="35"/>
  <c r="Q132" i="35"/>
  <c r="Q131" i="35"/>
  <c r="Q123" i="35"/>
  <c r="Q114" i="35"/>
  <c r="Q105" i="35"/>
  <c r="Q95" i="35"/>
  <c r="Q91" i="35"/>
  <c r="Q86" i="35"/>
  <c r="Q83" i="35"/>
  <c r="Q75" i="35"/>
  <c r="Q68" i="35"/>
  <c r="Q67" i="35"/>
  <c r="Q59" i="35"/>
  <c r="Q50" i="35"/>
  <c r="Q41" i="35"/>
  <c r="Q31" i="35"/>
  <c r="Q27" i="35"/>
  <c r="Q22" i="35"/>
  <c r="Q19" i="35"/>
  <c r="Q10" i="35"/>
  <c r="Q148" i="35"/>
  <c r="Q92" i="35"/>
  <c r="Q57" i="35"/>
  <c r="Q140" i="35"/>
  <c r="Q122" i="35"/>
  <c r="Q118" i="35"/>
  <c r="Q113" i="35"/>
  <c r="Q110" i="35"/>
  <c r="Q103" i="35"/>
  <c r="Q102" i="35"/>
  <c r="Q94" i="35"/>
  <c r="Q76" i="35"/>
  <c r="Q58" i="35"/>
  <c r="Q54" i="35"/>
  <c r="Q49" i="35"/>
  <c r="Q46" i="35"/>
  <c r="Q39" i="35"/>
  <c r="Q38" i="35"/>
  <c r="Q30" i="35"/>
  <c r="Q14" i="35"/>
  <c r="Q73" i="35"/>
  <c r="Q28" i="35"/>
  <c r="Q171" i="35"/>
  <c r="Q144" i="35"/>
  <c r="Q136" i="35"/>
  <c r="Q128" i="35"/>
  <c r="Q120" i="35"/>
  <c r="Q112" i="35"/>
  <c r="Q104" i="35"/>
  <c r="Q96" i="35"/>
  <c r="Q88" i="35"/>
  <c r="Q80" i="35"/>
  <c r="Q72" i="35"/>
  <c r="Q64" i="35"/>
  <c r="Q56" i="35"/>
  <c r="Q48" i="35"/>
  <c r="Q40" i="35"/>
  <c r="Q32" i="35"/>
  <c r="Q24" i="35"/>
  <c r="Q16" i="35"/>
  <c r="Q179" i="35"/>
  <c r="Q173" i="35"/>
  <c r="Q183" i="35"/>
  <c r="Q187" i="35"/>
  <c r="Q169" i="35"/>
  <c r="Q153" i="35"/>
  <c r="Q177" i="35"/>
  <c r="Q155" i="35"/>
  <c r="Q172" i="35"/>
  <c r="Q160" i="35"/>
  <c r="Q199" i="35"/>
  <c r="Q191" i="35"/>
  <c r="Q190" i="35"/>
  <c r="Q189" i="35"/>
  <c r="Q182" i="35"/>
  <c r="Q181" i="35"/>
  <c r="Q175" i="35"/>
  <c r="Q174" i="35"/>
  <c r="Q167" i="35"/>
  <c r="Q166" i="35"/>
  <c r="Q165" i="35"/>
  <c r="Q157" i="35"/>
  <c r="Q156" i="35"/>
  <c r="Q154" i="35"/>
  <c r="Q152" i="35"/>
  <c r="Q204" i="35"/>
  <c r="Q196" i="35"/>
  <c r="Q188" i="35"/>
  <c r="Q168" i="35"/>
  <c r="H207" i="35"/>
  <c r="Q195" i="35"/>
  <c r="Q192" i="35"/>
  <c r="Q202" i="35"/>
  <c r="Q194" i="35"/>
  <c r="Q193" i="35"/>
  <c r="Q186" i="35"/>
  <c r="Q178" i="35"/>
  <c r="Q200" i="35"/>
  <c r="Q201" i="35"/>
  <c r="Q184" i="35"/>
  <c r="Q176" i="35"/>
  <c r="E207" i="35"/>
  <c r="Q198" i="35"/>
  <c r="Q197" i="35"/>
  <c r="Q180" i="35"/>
  <c r="Q170" i="35"/>
  <c r="Q203" i="35"/>
  <c r="Q205" i="35"/>
  <c r="M207" i="35"/>
  <c r="N207" i="35"/>
  <c r="K207" i="35"/>
  <c r="I207" i="35"/>
  <c r="G207" i="35"/>
  <c r="F207" i="35"/>
  <c r="L207" i="35"/>
  <c r="C207" i="35"/>
  <c r="J207" i="35"/>
  <c r="Q9" i="35"/>
  <c r="B207" i="35"/>
  <c r="Q161" i="35"/>
  <c r="Q162" i="35"/>
  <c r="D207" i="35"/>
  <c r="Q163" i="35"/>
  <c r="Q164" i="35"/>
  <c r="K9" i="34" l="1"/>
  <c r="I12" i="7" l="1"/>
  <c r="B11" i="8" s="1"/>
  <c r="I11" i="7"/>
  <c r="B10" i="8" s="1"/>
  <c r="I10" i="7"/>
  <c r="B9" i="8" s="1"/>
  <c r="I15" i="4"/>
  <c r="I14" i="4"/>
  <c r="I13" i="4"/>
  <c r="I12" i="4"/>
  <c r="I11" i="4"/>
  <c r="I17" i="4" s="1"/>
  <c r="I15" i="5"/>
  <c r="I14" i="5"/>
  <c r="I13" i="5"/>
  <c r="I12" i="5"/>
  <c r="I11" i="5"/>
  <c r="I16" i="6"/>
  <c r="I15" i="6"/>
  <c r="I14" i="6"/>
  <c r="E12" i="8" s="1"/>
  <c r="I13" i="6"/>
  <c r="I12" i="6"/>
  <c r="I11" i="6"/>
  <c r="I16" i="3"/>
  <c r="I15" i="3"/>
  <c r="I14" i="3"/>
  <c r="I13" i="3"/>
  <c r="I12" i="3"/>
  <c r="F10" i="8" s="1"/>
  <c r="I11" i="3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I16" i="1"/>
  <c r="H14" i="8" s="1"/>
  <c r="I15" i="1"/>
  <c r="H13" i="8" s="1"/>
  <c r="I14" i="1"/>
  <c r="H12" i="8" s="1"/>
  <c r="I13" i="1"/>
  <c r="H11" i="8" s="1"/>
  <c r="I12" i="1"/>
  <c r="H10" i="8" s="1"/>
  <c r="I11" i="1"/>
  <c r="I17" i="9"/>
  <c r="I16" i="9"/>
  <c r="I15" i="9"/>
  <c r="I14" i="9"/>
  <c r="I12" i="8" s="1"/>
  <c r="I13" i="9"/>
  <c r="I12" i="9"/>
  <c r="I11" i="9"/>
  <c r="I18" i="20"/>
  <c r="J17" i="8" s="1"/>
  <c r="I17" i="20"/>
  <c r="I16" i="20"/>
  <c r="J14" i="8" s="1"/>
  <c r="I15" i="20"/>
  <c r="J13" i="8" s="1"/>
  <c r="I14" i="20"/>
  <c r="J12" i="8" s="1"/>
  <c r="I13" i="20"/>
  <c r="I12" i="20"/>
  <c r="I11" i="20"/>
  <c r="I18" i="22"/>
  <c r="I17" i="22"/>
  <c r="I16" i="22"/>
  <c r="K16" i="8" s="1"/>
  <c r="I15" i="22"/>
  <c r="I14" i="22"/>
  <c r="K12" i="8" s="1"/>
  <c r="I13" i="22"/>
  <c r="I12" i="22"/>
  <c r="I11" i="22"/>
  <c r="J18" i="25"/>
  <c r="L17" i="8" s="1"/>
  <c r="J17" i="25"/>
  <c r="J16" i="25"/>
  <c r="L14" i="8" s="1"/>
  <c r="J15" i="25"/>
  <c r="L13" i="8" s="1"/>
  <c r="J14" i="25"/>
  <c r="L12" i="8" s="1"/>
  <c r="J13" i="25"/>
  <c r="J12" i="25"/>
  <c r="L10" i="8" s="1"/>
  <c r="J11" i="25"/>
  <c r="J19" i="30"/>
  <c r="M17" i="8" s="1"/>
  <c r="J18" i="30"/>
  <c r="J17" i="30"/>
  <c r="M15" i="8" s="1"/>
  <c r="J16" i="30"/>
  <c r="M14" i="8" s="1"/>
  <c r="J15" i="30"/>
  <c r="M13" i="8" s="1"/>
  <c r="J14" i="30"/>
  <c r="M12" i="8" s="1"/>
  <c r="J13" i="30"/>
  <c r="J12" i="30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3" i="34"/>
  <c r="O10" i="8" s="1"/>
  <c r="K2" i="34"/>
  <c r="C40" i="21"/>
  <c r="C39" i="21"/>
  <c r="C38" i="23"/>
  <c r="C37" i="23"/>
  <c r="K17" i="8"/>
  <c r="I17" i="8"/>
  <c r="O16" i="8"/>
  <c r="M16" i="8"/>
  <c r="J16" i="8"/>
  <c r="L15" i="8"/>
  <c r="K14" i="8"/>
  <c r="I14" i="8"/>
  <c r="F14" i="8"/>
  <c r="F18" i="8" s="1"/>
  <c r="E14" i="8"/>
  <c r="E18" i="8" s="1"/>
  <c r="D14" i="8"/>
  <c r="D18" i="8" s="1"/>
  <c r="C14" i="8"/>
  <c r="C18" i="8" s="1"/>
  <c r="B14" i="8"/>
  <c r="B18" i="8" s="1"/>
  <c r="K13" i="8"/>
  <c r="I13" i="8"/>
  <c r="F13" i="8"/>
  <c r="E13" i="8"/>
  <c r="D13" i="8"/>
  <c r="C13" i="8"/>
  <c r="B13" i="8"/>
  <c r="F12" i="8"/>
  <c r="D12" i="8"/>
  <c r="C12" i="8"/>
  <c r="B12" i="8"/>
  <c r="M11" i="8"/>
  <c r="L11" i="8"/>
  <c r="K11" i="8"/>
  <c r="J11" i="8"/>
  <c r="I11" i="8"/>
  <c r="F11" i="8"/>
  <c r="E11" i="8"/>
  <c r="D11" i="8"/>
  <c r="C11" i="8"/>
  <c r="M10" i="8"/>
  <c r="K10" i="8"/>
  <c r="J10" i="8"/>
  <c r="I10" i="8"/>
  <c r="E10" i="8"/>
  <c r="D10" i="8"/>
  <c r="C10" i="8"/>
  <c r="L9" i="8"/>
  <c r="K9" i="8"/>
  <c r="J9" i="8"/>
  <c r="I9" i="8"/>
  <c r="F9" i="8"/>
  <c r="E9" i="8"/>
  <c r="D9" i="8"/>
  <c r="I18" i="8" l="1"/>
  <c r="C9" i="8"/>
  <c r="C20" i="8" s="1"/>
  <c r="D19" i="8"/>
  <c r="I19" i="9"/>
  <c r="I17" i="5"/>
  <c r="D20" i="8"/>
  <c r="E20" i="8"/>
  <c r="E19" i="8"/>
  <c r="F19" i="8"/>
  <c r="I18" i="6"/>
  <c r="F20" i="8"/>
  <c r="I20" i="8"/>
  <c r="I19" i="8"/>
  <c r="H18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N11" i="34"/>
  <c r="O18" i="8"/>
  <c r="N10" i="34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<sst xmlns="http://schemas.openxmlformats.org/spreadsheetml/2006/main" count="12057" uniqueCount="4076">
  <si>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</si>
  <si>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</si>
  <si>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</si>
  <si>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</si>
  <si>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</si>
  <si>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</si>
  <si>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</si>
  <si>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</si>
  <si>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</si>
  <si>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</si>
  <si>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</si>
  <si>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</si>
  <si>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</si>
  <si>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</si>
  <si>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</si>
  <si>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</si>
  <si>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</si>
  <si>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</si>
  <si>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</si>
  <si>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</si>
  <si>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</si>
  <si>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</si>
  <si>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</si>
  <si>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</si>
  <si>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</si>
  <si>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</si>
  <si>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</si>
  <si>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</si>
  <si>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</si>
  <si>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</si>
  <si>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</si>
  <si>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</si>
  <si>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</si>
  <si>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</si>
  <si>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</si>
  <si>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</si>
  <si>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</si>
  <si>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</si>
  <si>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</si>
  <si>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</si>
  <si>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</si>
  <si>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</si>
  <si>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</si>
  <si>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</si>
  <si>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</si>
  <si>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</si>
  <si>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</si>
  <si>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</si>
  <si>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</si>
  <si>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</si>
  <si>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</si>
  <si>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</si>
  <si>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</si>
  <si>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</si>
  <si>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</si>
  <si>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</si>
  <si>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</si>
  <si>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</si>
  <si>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</si>
  <si>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</si>
  <si>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</si>
  <si>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</si>
  <si>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</si>
  <si>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</si>
  <si>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</si>
  <si>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</si>
  <si>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</si>
  <si>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</si>
  <si>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</si>
  <si>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</si>
  <si>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</si>
  <si>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</si>
  <si>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</si>
  <si>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</si>
  <si>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</si>
  <si>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</si>
  <si>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</si>
  <si>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</si>
  <si>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</si>
  <si>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</si>
  <si>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</si>
  <si>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</si>
  <si>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</si>
  <si>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</si>
  <si>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</si>
  <si>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</si>
  <si>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</si>
  <si>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</si>
  <si>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</si>
  <si>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</si>
  <si>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</si>
  <si>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</si>
  <si>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</si>
  <si>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</si>
  <si>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</si>
  <si>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</si>
  <si>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</si>
  <si>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</si>
  <si>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</si>
  <si>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</si>
  <si>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</si>
  <si>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</si>
  <si>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</si>
  <si>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</si>
  <si>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</si>
  <si>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</si>
  <si>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</si>
  <si>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</si>
  <si>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</si>
  <si>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</si>
  <si>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</si>
  <si>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</si>
  <si>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</si>
  <si>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</si>
  <si>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</si>
  <si>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</si>
  <si>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</si>
  <si>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</si>
  <si>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</si>
  <si>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</si>
  <si>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</si>
  <si>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</si>
  <si>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</si>
  <si>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</si>
  <si>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</si>
  <si>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</si>
  <si>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</si>
  <si>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</si>
  <si>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</si>
  <si>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</si>
  <si>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</si>
  <si>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</si>
  <si>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</si>
  <si>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</si>
  <si>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</si>
  <si>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</si>
  <si>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</si>
  <si>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</si>
  <si>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</si>
  <si>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</si>
  <si>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</si>
  <si>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</si>
  <si>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</si>
  <si>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</si>
  <si>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</si>
  <si>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</si>
  <si>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</si>
  <si>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</si>
  <si>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</si>
  <si>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</si>
  <si>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</si>
  <si>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</si>
  <si>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</si>
  <si>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</si>
  <si>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</si>
  <si>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</si>
  <si>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</si>
  <si>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</si>
  <si>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</si>
  <si>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</si>
  <si>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</si>
  <si>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</si>
  <si>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</si>
  <si>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</si>
  <si>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</si>
  <si>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</si>
  <si>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</si>
  <si>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</si>
  <si>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</si>
  <si>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</si>
  <si>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</si>
  <si>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</si>
  <si>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</si>
  <si>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</si>
  <si>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</si>
  <si>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</si>
  <si>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</si>
  <si>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</si>
  <si>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</si>
  <si>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</si>
  <si>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</si>
  <si>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</si>
  <si>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</si>
  <si>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</si>
  <si>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</si>
  <si>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</si>
  <si>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</si>
  <si>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</si>
  <si>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</si>
  <si>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</si>
  <si>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</si>
  <si>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</si>
  <si>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</si>
  <si>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</si>
  <si>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</si>
  <si>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</si>
  <si>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</si>
  <si>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</si>
  <si>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</si>
  <si>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</si>
  <si>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</si>
  <si>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</si>
  <si>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</si>
  <si>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</si>
  <si>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</si>
  <si>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</si>
  <si>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</si>
  <si>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</si>
  <si>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</si>
  <si>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</si>
  <si>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</si>
  <si>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</si>
  <si>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</si>
  <si>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</si>
  <si>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</si>
  <si>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</si>
  <si>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</si>
  <si>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</si>
  <si>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</si>
  <si>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</si>
  <si>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</si>
  <si>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</si>
  <si>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</si>
  <si>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</si>
  <si>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</si>
  <si>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</si>
  <si>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</si>
  <si>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</si>
  <si>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</si>
  <si>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</si>
  <si>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</si>
  <si>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</si>
  <si>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</si>
  <si>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</si>
  <si>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</si>
  <si>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</si>
  <si>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</si>
  <si>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</si>
  <si>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</si>
  <si>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</si>
  <si>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</si>
  <si>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</si>
  <si>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</si>
  <si>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</si>
  <si>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</si>
  <si>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</si>
  <si>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</si>
  <si>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</si>
  <si>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</si>
  <si>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</si>
  <si>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</si>
  <si>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</si>
  <si>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</si>
  <si>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</si>
  <si>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</si>
  <si>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</si>
  <si>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</si>
  <si>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</si>
  <si>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</si>
  <si>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</si>
  <si>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</si>
  <si>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</si>
  <si>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</si>
  <si>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</si>
  <si>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</si>
  <si>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</si>
  <si>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</si>
  <si>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</si>
  <si>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</si>
  <si>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</si>
  <si>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</si>
  <si>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</si>
  <si>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</si>
  <si>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</si>
  <si>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</si>
  <si>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</si>
  <si>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</si>
  <si>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</si>
  <si>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</si>
  <si>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</si>
  <si>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</si>
  <si>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</si>
  <si>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</si>
  <si>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</si>
  <si>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</si>
  <si>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</si>
  <si>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</si>
  <si>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</si>
  <si>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</si>
  <si>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</si>
  <si>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</si>
  <si>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</si>
  <si>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</si>
  <si>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</si>
  <si>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</si>
  <si>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</si>
  <si>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</si>
  <si>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</si>
  <si>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</si>
  <si>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</si>
  <si>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</si>
  <si>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</si>
  <si>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</si>
  <si>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</si>
  <si>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</si>
  <si>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</si>
  <si>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</si>
  <si>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</si>
  <si>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</si>
  <si>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</si>
  <si>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</si>
  <si>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</si>
  <si>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</si>
  <si>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</si>
  <si>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</si>
  <si>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</si>
  <si>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</si>
  <si>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</si>
  <si>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</si>
  <si>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</si>
  <si>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</si>
  <si>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</si>
  <si>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</si>
  <si>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</si>
  <si>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</si>
  <si>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</si>
  <si>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</si>
  <si>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</si>
  <si>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</si>
  <si>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</si>
  <si>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</si>
  <si>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</si>
  <si>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</si>
  <si>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</si>
  <si>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</si>
  <si>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</si>
  <si>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</si>
  <si>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</si>
  <si>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</si>
  <si>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</si>
  <si>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</si>
  <si>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</si>
  <si>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</si>
  <si>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</si>
  <si>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</si>
  <si>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</si>
  <si>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</si>
  <si>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</si>
  <si>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</si>
  <si>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</si>
  <si>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</si>
  <si>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</si>
  <si>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</si>
  <si>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</si>
  <si>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</si>
  <si>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</si>
  <si>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</si>
  <si>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</si>
  <si>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</si>
  <si>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</si>
  <si>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</si>
  <si>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</si>
  <si>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</si>
  <si>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</si>
  <si>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</si>
  <si>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</si>
  <si>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</si>
  <si>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</si>
  <si>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</si>
  <si>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</si>
  <si>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</si>
  <si>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</si>
  <si>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</si>
  <si>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</si>
  <si>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</si>
  <si>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</si>
  <si>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</si>
  <si>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</si>
  <si>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</si>
  <si>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</si>
  <si>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</si>
  <si>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</si>
  <si>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</si>
  <si>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</si>
  <si>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</si>
  <si>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</si>
  <si>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</si>
  <si>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</si>
  <si>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</si>
  <si>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</si>
  <si>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</si>
  <si>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</si>
  <si>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</si>
  <si>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</si>
  <si>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</si>
  <si>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</si>
  <si>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</si>
  <si>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</si>
  <si>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</si>
  <si>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</si>
  <si>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</si>
  <si>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</si>
  <si>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</si>
  <si>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</si>
  <si>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</si>
  <si>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</si>
  <si>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</si>
  <si>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</si>
  <si>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</si>
  <si>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</si>
  <si>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</si>
  <si>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</si>
  <si>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</si>
  <si>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</si>
  <si>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</si>
  <si>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</si>
  <si>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</si>
  <si>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</si>
  <si>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</si>
  <si>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</si>
  <si>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</si>
  <si>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</si>
  <si>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</si>
  <si>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</si>
  <si>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</si>
  <si>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</si>
  <si>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</si>
  <si>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</si>
  <si>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</si>
  <si>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</si>
  <si>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</si>
  <si>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</si>
  <si>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</si>
  <si>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</si>
  <si>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</si>
  <si>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</si>
  <si>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</si>
  <si>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</si>
  <si>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</si>
  <si>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</si>
  <si>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</si>
  <si>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</si>
  <si>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</si>
  <si>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</si>
  <si>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</si>
  <si>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</si>
  <si>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</si>
  <si>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</si>
  <si>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</si>
  <si>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</si>
  <si>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</si>
  <si>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</si>
  <si>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</si>
  <si>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</si>
  <si>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</si>
  <si>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</si>
  <si>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</si>
  <si>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</si>
  <si>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</si>
  <si>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</si>
  <si>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</si>
  <si>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</si>
  <si>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</si>
  <si>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</si>
  <si>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</si>
  <si>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</si>
  <si>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</si>
  <si>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</si>
  <si>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</si>
  <si>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</si>
  <si>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</si>
  <si>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</si>
  <si>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</si>
  <si>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</si>
  <si>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</si>
  <si>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</si>
  <si>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</si>
  <si>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</si>
  <si>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</si>
  <si>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</si>
  <si>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</si>
  <si>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</si>
  <si>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</si>
  <si>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</si>
  <si>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</si>
  <si>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</si>
  <si>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</si>
  <si>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</si>
  <si>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</si>
  <si>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</si>
  <si>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</si>
  <si>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</si>
  <si>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</si>
  <si>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</si>
  <si>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</si>
  <si>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</si>
  <si>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</si>
  <si>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</si>
  <si>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</si>
  <si>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</si>
  <si>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</si>
  <si>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</si>
  <si>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</si>
  <si>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</si>
  <si>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</si>
  <si>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</si>
  <si>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</si>
  <si>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</si>
  <si>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</si>
  <si>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</si>
  <si>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</si>
  <si>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</si>
  <si>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</si>
  <si>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</si>
  <si>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</si>
  <si>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</si>
  <si>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</si>
  <si>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</si>
  <si>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</si>
  <si>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</si>
  <si>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</si>
  <si>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</si>
  <si>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</si>
  <si>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</si>
  <si>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</si>
  <si>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</si>
  <si>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</si>
  <si>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</si>
  <si>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</si>
  <si>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</si>
  <si>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</si>
  <si>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</si>
  <si>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</si>
  <si>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</si>
  <si>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</si>
  <si>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</si>
  <si>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</si>
  <si>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</si>
  <si>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</si>
  <si>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</si>
  <si>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</si>
  <si>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</si>
  <si>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</si>
  <si>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</si>
  <si>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</si>
  <si>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</si>
  <si>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</si>
  <si>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</si>
  <si>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</si>
  <si>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</si>
  <si>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</si>
  <si>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</si>
  <si>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</si>
  <si>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</si>
  <si>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</si>
  <si>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</si>
  <si>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</si>
  <si>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</si>
  <si>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</si>
  <si>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</si>
  <si>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</si>
  <si>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</si>
  <si>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</si>
  <si>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</si>
  <si>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</si>
  <si>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</si>
  <si>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</si>
  <si>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</si>
  <si>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</si>
  <si>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</si>
  <si>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</si>
  <si>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</si>
  <si>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</si>
  <si>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</si>
  <si>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</si>
  <si>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</si>
  <si>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</si>
  <si>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</si>
  <si>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</si>
  <si>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</si>
  <si>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</si>
  <si>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</si>
  <si>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</si>
  <si>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</si>
  <si>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</si>
  <si>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</si>
  <si>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</si>
  <si>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</si>
  <si>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</si>
  <si>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</si>
  <si>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</si>
  <si>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</si>
  <si>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</si>
  <si>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</si>
  <si>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</si>
  <si>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</si>
  <si>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</si>
  <si>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</si>
  <si>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</si>
  <si>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</si>
  <si>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</si>
  <si>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</si>
  <si>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</si>
  <si>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</si>
  <si>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</si>
  <si>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</si>
  <si>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</si>
  <si>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</si>
  <si>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</si>
  <si>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</si>
  <si>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</si>
  <si>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</si>
  <si>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</si>
  <si>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</si>
  <si>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</si>
  <si>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</si>
  <si>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</si>
  <si>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</si>
  <si>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</si>
  <si>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</si>
  <si>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</si>
  <si>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</si>
  <si>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</si>
  <si>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</si>
  <si>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</si>
  <si>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</si>
  <si>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</si>
  <si>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</si>
  <si>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</si>
  <si>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</si>
  <si>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</si>
  <si>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</si>
  <si>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</si>
  <si>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</si>
  <si>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</si>
  <si>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</si>
  <si>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</si>
  <si>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</si>
  <si>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</si>
  <si>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</si>
  <si>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</si>
  <si>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</si>
  <si>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</si>
  <si>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</si>
  <si>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</si>
  <si>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</si>
  <si>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</si>
  <si>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</si>
  <si>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</si>
  <si>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</si>
  <si>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</si>
  <si>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</si>
  <si>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</si>
  <si>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</si>
  <si>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</si>
  <si>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</si>
  <si>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</si>
  <si>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</si>
  <si>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</si>
  <si>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</si>
  <si>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</si>
  <si>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</si>
  <si>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</si>
  <si>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</si>
  <si>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</si>
  <si>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</si>
  <si>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</si>
  <si>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</si>
  <si>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</si>
  <si>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</si>
  <si>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</si>
  <si>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</si>
  <si>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</si>
  <si>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</si>
  <si>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</si>
  <si>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</si>
  <si>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</si>
  <si>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</si>
  <si>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</si>
  <si>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</si>
  <si>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</si>
  <si>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</si>
  <si>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</si>
  <si>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</si>
  <si>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</si>
  <si>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</si>
  <si>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</si>
  <si>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</si>
  <si>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</si>
  <si>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</si>
  <si>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</si>
  <si>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</si>
  <si>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</si>
  <si>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</si>
  <si>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</si>
  <si>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</si>
  <si>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</si>
  <si>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</si>
  <si>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</si>
  <si>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</si>
  <si>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</si>
  <si>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</si>
  <si>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</si>
  <si>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</si>
  <si>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</si>
  <si>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</si>
  <si>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</si>
  <si>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</si>
  <si>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</si>
  <si>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</si>
  <si>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</si>
  <si>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</si>
  <si>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</si>
  <si>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</si>
  <si>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</si>
  <si>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</si>
  <si>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</si>
  <si>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</si>
  <si>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</si>
  <si>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</si>
  <si>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</si>
  <si>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</si>
  <si>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</si>
  <si>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</si>
  <si>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</si>
  <si>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</si>
  <si>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</si>
  <si>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</si>
  <si>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</si>
  <si>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</si>
  <si>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</si>
  <si>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</si>
  <si>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</si>
  <si>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</si>
  <si>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</si>
  <si>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</si>
  <si>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</si>
  <si>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</si>
  <si>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</si>
  <si>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</si>
  <si>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</si>
  <si>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</si>
  <si>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</si>
  <si>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</si>
  <si>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</si>
  <si>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</si>
  <si>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</si>
  <si>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</si>
  <si>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</si>
  <si>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</si>
  <si>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</si>
  <si>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</si>
  <si>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</si>
  <si>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</si>
  <si>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</si>
  <si>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</si>
  <si>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</si>
  <si>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</si>
  <si>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</si>
  <si>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</si>
  <si>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</si>
  <si>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</si>
  <si>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</si>
  <si>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</si>
  <si>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</si>
  <si>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</si>
  <si>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</si>
  <si>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</si>
  <si>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</si>
  <si>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</si>
  <si>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</si>
  <si>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</si>
  <si>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</si>
  <si>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</si>
  <si>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</si>
  <si>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</si>
  <si>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</si>
  <si>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</si>
  <si>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</si>
  <si>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</si>
  <si>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</si>
  <si>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</si>
  <si>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</si>
  <si>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</si>
  <si>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</si>
  <si>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</si>
  <si>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</si>
  <si>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</si>
  <si>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</si>
  <si>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</si>
  <si>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</si>
  <si>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</si>
  <si>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</si>
  <si>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</si>
  <si>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</si>
  <si>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</si>
  <si>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</si>
  <si>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</si>
  <si>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</si>
  <si>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</si>
  <si>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</si>
  <si>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</si>
  <si>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</si>
  <si>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</si>
  <si>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</si>
  <si>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</si>
  <si>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</si>
  <si>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</si>
  <si>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</si>
  <si>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</si>
  <si>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</si>
  <si>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</si>
  <si>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</si>
  <si>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</si>
  <si>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</si>
  <si>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</si>
  <si>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</si>
  <si>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</si>
  <si>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</si>
  <si>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</si>
  <si>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</si>
  <si>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</si>
  <si>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</si>
  <si>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</si>
  <si>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</si>
  <si>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</si>
  <si>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</si>
  <si>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</si>
  <si>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</si>
  <si>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</si>
  <si>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</si>
  <si>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</si>
  <si>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</si>
  <si>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</si>
  <si>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</si>
  <si>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</si>
  <si>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</si>
  <si>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</si>
  <si>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</si>
  <si>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</si>
  <si>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</si>
  <si>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</si>
  <si>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</si>
  <si>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</si>
  <si>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</si>
  <si>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</si>
  <si>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</si>
  <si>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</si>
  <si>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</si>
  <si>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</si>
  <si>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</si>
  <si>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</si>
  <si>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</si>
  <si>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</si>
  <si>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</si>
  <si>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</si>
  <si>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</si>
  <si>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</si>
  <si>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</si>
  <si>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</si>
  <si>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</si>
  <si>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</si>
  <si>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</si>
  <si>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</si>
  <si>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</si>
  <si>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</si>
  <si>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</si>
  <si>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</si>
  <si>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</si>
  <si>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</si>
  <si>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</si>
  <si>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</si>
  <si>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</si>
  <si>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</si>
  <si>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</si>
  <si>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</si>
  <si>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</si>
  <si>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</si>
  <si>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</si>
  <si>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</si>
  <si>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</si>
  <si>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</si>
  <si>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</si>
  <si>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</si>
  <si>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</si>
  <si>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</si>
  <si>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</si>
  <si>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</si>
  <si>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</si>
  <si>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</si>
  <si>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</si>
  <si>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</si>
  <si>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</si>
  <si>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</si>
  <si>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</si>
  <si>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</si>
  <si>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</si>
  <si>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</si>
  <si>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</si>
  <si>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</si>
  <si>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</si>
  <si>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</si>
  <si>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</si>
  <si>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</si>
  <si>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</si>
  <si>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</si>
  <si>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</si>
  <si>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</si>
  <si>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</si>
  <si>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</si>
  <si>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</si>
  <si>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</si>
  <si>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</si>
  <si>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</si>
  <si>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</si>
  <si>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</si>
  <si>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</si>
  <si>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</si>
  <si>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</si>
  <si>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</si>
  <si>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</si>
  <si>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</si>
  <si>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</si>
  <si>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</si>
  <si>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</si>
  <si>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</si>
  <si>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</si>
  <si>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</si>
  <si>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</si>
  <si>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</si>
  <si>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</si>
  <si>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</si>
  <si>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</si>
  <si>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</si>
  <si>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</si>
  <si>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</si>
  <si>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</si>
  <si>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</si>
  <si>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</si>
  <si>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</si>
  <si>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</si>
  <si>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</si>
  <si>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</si>
  <si>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</si>
  <si>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</si>
  <si>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</si>
  <si>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</si>
  <si>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</si>
  <si>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</si>
  <si>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</si>
  <si>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</si>
  <si>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</si>
  <si>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</si>
  <si>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</si>
  <si>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</si>
  <si>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</si>
  <si>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</si>
  <si>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</si>
  <si>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</si>
  <si>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</si>
  <si>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</si>
  <si>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</si>
  <si>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</si>
  <si>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</si>
  <si>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</si>
  <si>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</si>
  <si>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</si>
  <si>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</si>
  <si>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</si>
  <si>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</si>
  <si>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</si>
  <si>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</si>
  <si>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</si>
  <si>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</si>
  <si>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</si>
  <si>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</si>
  <si>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</si>
  <si>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</si>
  <si>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</si>
  <si>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</si>
  <si>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</si>
  <si>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</si>
  <si>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</si>
  <si>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</si>
  <si>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</si>
  <si>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</si>
  <si>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</si>
  <si>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</si>
  <si>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</si>
  <si>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</si>
  <si>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</si>
  <si>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</si>
  <si>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</si>
  <si>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</si>
  <si>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</si>
  <si>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</si>
  <si>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</si>
  <si>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</si>
  <si>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</si>
  <si>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</si>
  <si>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</si>
  <si>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</si>
  <si>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</si>
  <si>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</si>
  <si>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</si>
  <si>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</si>
  <si>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</si>
  <si>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</si>
  <si>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</si>
  <si>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</si>
  <si>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</si>
  <si>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</si>
  <si>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</si>
  <si>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</si>
  <si>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</si>
  <si>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</si>
  <si>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</si>
  <si>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</si>
  <si>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</si>
  <si>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</si>
  <si>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</si>
  <si>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</si>
  <si>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</si>
  <si>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</si>
  <si>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</si>
  <si>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</si>
  <si>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</si>
  <si>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</si>
  <si>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</si>
  <si>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</si>
  <si>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</si>
  <si>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</si>
  <si>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</si>
  <si>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</si>
  <si>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</si>
  <si>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</si>
  <si>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</si>
  <si>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</si>
  <si>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</si>
  <si>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</si>
  <si>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</si>
  <si>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</si>
  <si>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</si>
  <si>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</si>
  <si>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</si>
  <si>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</si>
  <si>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</si>
  <si>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</si>
  <si>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</si>
  <si>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</si>
  <si>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</si>
  <si>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</si>
  <si>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</si>
  <si>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</si>
  <si>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</si>
  <si>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</si>
  <si>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</si>
  <si>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</si>
  <si>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</si>
  <si>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</si>
  <si>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</si>
  <si>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</si>
  <si>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</si>
  <si>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</si>
  <si>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</si>
  <si>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</si>
  <si>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</si>
  <si>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</si>
  <si>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</si>
  <si>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</si>
  <si>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</si>
  <si>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</si>
  <si>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</si>
  <si>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</si>
  <si>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</si>
  <si>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</si>
  <si>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</si>
  <si>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</si>
  <si>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</si>
  <si>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</si>
  <si>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</si>
  <si>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</si>
  <si>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</si>
  <si>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</si>
  <si>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</si>
  <si>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</si>
  <si>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</si>
  <si>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</si>
  <si>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</si>
  <si>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</si>
  <si>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</si>
  <si>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</si>
  <si>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</si>
  <si>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</si>
  <si>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</si>
  <si>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</si>
  <si>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</si>
  <si>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</si>
  <si>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</si>
  <si>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</si>
  <si>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</si>
  <si>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</si>
  <si>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</si>
  <si>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</si>
  <si>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</si>
  <si>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</si>
  <si>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</si>
  <si>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</si>
  <si>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</si>
  <si>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</si>
  <si>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</si>
  <si>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</si>
  <si>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</si>
  <si>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</si>
  <si>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</si>
  <si>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</si>
  <si>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</si>
  <si>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</si>
  <si>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</si>
  <si>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</si>
  <si>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</si>
  <si>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</si>
  <si>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</si>
  <si>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</si>
  <si>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</si>
  <si>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</si>
  <si>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</si>
  <si>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</si>
  <si>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</si>
  <si>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</si>
  <si>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</si>
  <si>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</si>
  <si>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</si>
  <si>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</si>
  <si>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</si>
  <si>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</si>
  <si>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</si>
  <si>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</si>
  <si>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</si>
  <si>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</si>
  <si>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</si>
  <si>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</si>
  <si>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</si>
  <si>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</si>
  <si>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</si>
  <si>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</si>
  <si>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</si>
  <si>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</si>
  <si>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</si>
  <si>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</si>
  <si>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</si>
  <si>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</si>
  <si>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</si>
  <si>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</si>
  <si>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</si>
  <si>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</si>
  <si>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</si>
  <si>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</si>
  <si>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</si>
  <si>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</si>
  <si>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</si>
  <si>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</si>
  <si>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</si>
  <si>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</si>
  <si>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</si>
  <si>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</si>
  <si>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</si>
  <si>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</si>
  <si>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</si>
  <si>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</si>
  <si>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</si>
  <si>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</si>
  <si>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</si>
  <si>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</si>
  <si>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</si>
  <si>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</si>
  <si>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</si>
  <si>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</si>
  <si>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</si>
  <si>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</si>
  <si>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</si>
  <si>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</si>
  <si>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</si>
  <si>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</si>
  <si>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</si>
  <si>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</si>
  <si>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</si>
  <si>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</si>
  <si>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</si>
  <si>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</si>
  <si>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</si>
  <si>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</si>
  <si>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</si>
  <si>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</si>
  <si>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</si>
  <si>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</si>
  <si>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</si>
  <si>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</si>
  <si>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</si>
  <si>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</si>
  <si>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</si>
  <si>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</si>
  <si>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</si>
  <si>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</si>
  <si>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</si>
  <si>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</si>
  <si>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</si>
  <si>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</si>
  <si>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</si>
  <si>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</si>
  <si>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</si>
  <si>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</si>
  <si>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</si>
  <si>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</si>
  <si>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</si>
  <si>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</si>
  <si>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</si>
  <si>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</si>
  <si>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</si>
  <si>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</si>
  <si>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</si>
  <si>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</si>
  <si>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</si>
  <si>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</si>
  <si>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</si>
  <si>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</si>
  <si>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</si>
  <si>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</si>
  <si>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</si>
  <si>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</si>
  <si>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</si>
  <si>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</si>
  <si>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</si>
  <si>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</si>
  <si>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</si>
  <si>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</si>
  <si>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</si>
  <si>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</si>
  <si>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</si>
  <si>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</si>
  <si>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</si>
  <si>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</si>
  <si>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</si>
  <si>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</si>
  <si>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</si>
  <si>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</si>
  <si>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</si>
  <si>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</si>
  <si>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</si>
  <si>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</si>
  <si>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</si>
  <si>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</si>
  <si>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</si>
  <si>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</si>
  <si>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</si>
  <si>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</si>
  <si>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</si>
  <si>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</si>
  <si>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</si>
  <si>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</si>
  <si>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</si>
  <si>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</si>
  <si>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</si>
  <si>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</si>
  <si>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</si>
  <si>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</si>
  <si>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</si>
  <si>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</si>
  <si>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</si>
  <si>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</si>
  <si>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</si>
  <si>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</si>
  <si>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</si>
  <si>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</si>
  <si>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</si>
  <si>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</si>
  <si>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</si>
  <si>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</si>
  <si>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</si>
  <si>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</si>
  <si>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</si>
  <si>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</si>
  <si>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</si>
  <si>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</si>
  <si>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</si>
  <si>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</si>
  <si>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</si>
  <si>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</si>
  <si>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</si>
  <si>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</si>
  <si>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</si>
  <si>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</si>
  <si>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</si>
  <si>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</si>
  <si>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</si>
  <si>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</si>
  <si>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</si>
  <si>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</si>
  <si>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</si>
  <si>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</si>
  <si>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</si>
  <si>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</si>
  <si>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</si>
  <si>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</si>
  <si>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</si>
  <si>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</si>
  <si>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</si>
  <si>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</si>
  <si>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</si>
  <si>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</si>
  <si>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</si>
  <si>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</si>
  <si>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</si>
  <si>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</si>
  <si>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</si>
  <si>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</si>
  <si>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</si>
  <si>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</si>
  <si>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</si>
  <si>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</si>
  <si>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</si>
  <si>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</si>
  <si>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</si>
  <si>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</si>
  <si>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</si>
  <si>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</si>
  <si>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</si>
  <si>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</si>
  <si>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</si>
  <si>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</si>
  <si>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</si>
  <si>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</si>
  <si>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</si>
  <si>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</si>
  <si>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</si>
  <si>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</si>
  <si>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</si>
  <si>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</si>
  <si>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</si>
  <si>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</si>
  <si>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</si>
  <si>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</si>
  <si>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</si>
  <si>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</si>
  <si>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</si>
  <si>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</si>
  <si>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</si>
  <si>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</si>
  <si>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</si>
  <si>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</si>
  <si>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</si>
  <si>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</si>
  <si>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</si>
  <si>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</si>
  <si>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</si>
  <si>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</si>
  <si>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</si>
  <si>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</si>
  <si>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</si>
  <si>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</si>
  <si>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</si>
  <si>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</si>
  <si>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</si>
  <si>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</si>
  <si>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</si>
  <si>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</si>
  <si>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</si>
  <si>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</si>
  <si>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</si>
  <si>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</si>
  <si>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</si>
  <si>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</si>
  <si>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</si>
  <si>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</si>
  <si>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</si>
  <si>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</si>
  <si>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</si>
  <si>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</si>
  <si>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</si>
  <si>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</si>
  <si>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</si>
  <si>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</si>
  <si>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</si>
  <si>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</si>
  <si>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</si>
  <si>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</si>
  <si>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</si>
  <si>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</si>
  <si>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</si>
  <si>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</si>
  <si>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</si>
  <si>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</si>
  <si>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</si>
  <si>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</si>
  <si>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</si>
  <si>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</si>
  <si>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</si>
  <si>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</si>
  <si>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</si>
  <si>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</si>
  <si>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</si>
  <si>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</si>
  <si>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</si>
  <si>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</si>
  <si>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</si>
  <si>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</si>
  <si>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</si>
  <si>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</si>
  <si>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</si>
  <si>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</si>
  <si>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</si>
  <si>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</si>
  <si>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</si>
  <si>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</si>
  <si>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</si>
  <si>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</si>
  <si>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</si>
  <si>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</si>
  <si>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</si>
  <si>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</si>
  <si>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</si>
  <si>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</si>
  <si>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</si>
  <si>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</si>
  <si>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</si>
  <si>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</si>
  <si>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</si>
  <si>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</si>
  <si>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</si>
  <si>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</si>
  <si>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</si>
  <si>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</si>
  <si>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</si>
  <si>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</si>
  <si>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</si>
  <si>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</si>
  <si>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</si>
  <si>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</si>
  <si>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</si>
  <si>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</si>
  <si>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</si>
  <si>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</si>
  <si>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</si>
  <si>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</si>
  <si>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</si>
  <si>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</si>
  <si>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</si>
  <si>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</si>
  <si>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</si>
  <si>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</si>
  <si>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</si>
  <si>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</si>
  <si>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</si>
  <si>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</si>
  <si>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</si>
  <si>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</si>
  <si>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</si>
  <si>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</si>
  <si>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</si>
  <si>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</si>
  <si>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</si>
  <si>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</si>
  <si>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</si>
  <si>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</si>
  <si>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</si>
  <si>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</si>
  <si>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</si>
  <si>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</si>
  <si>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</si>
  <si>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</si>
  <si>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</si>
  <si>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</si>
  <si>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</si>
  <si>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</si>
  <si>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</si>
  <si>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</si>
  <si>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</si>
  <si>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</si>
  <si>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</si>
  <si>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</si>
  <si>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</si>
  <si>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</si>
  <si>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</si>
  <si>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</si>
  <si>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</si>
  <si>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</si>
  <si>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</si>
  <si>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</si>
  <si>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</si>
  <si>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</si>
  <si>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</si>
  <si>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</si>
  <si>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</si>
  <si>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</si>
  <si>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</si>
  <si>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</si>
  <si>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</si>
  <si>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</si>
  <si>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</si>
  <si>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</si>
  <si>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</si>
  <si>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</si>
  <si>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</si>
  <si>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</si>
  <si>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</si>
  <si>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</si>
  <si>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</si>
  <si>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</si>
  <si>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</si>
  <si>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</si>
  <si>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</si>
  <si>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</si>
  <si>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</si>
  <si>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</si>
  <si>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</si>
  <si>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</si>
  <si>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</si>
  <si>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</si>
  <si>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</si>
  <si>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</si>
  <si>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</si>
  <si>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</si>
  <si>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</si>
  <si>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</si>
  <si>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</si>
  <si>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</si>
  <si>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</si>
  <si>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</si>
  <si>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</si>
  <si>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</si>
  <si>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</si>
  <si>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</si>
  <si>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</si>
  <si>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</si>
  <si>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</si>
  <si>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</si>
  <si>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</si>
  <si>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</si>
  <si>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</si>
  <si>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</si>
  <si>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</si>
  <si>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</si>
  <si>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</si>
  <si>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</si>
  <si>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</si>
  <si>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</si>
  <si>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</si>
  <si>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</si>
  <si>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</si>
  <si>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</si>
  <si>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</si>
  <si>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</si>
  <si>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</si>
  <si>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</si>
  <si>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</si>
  <si>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</si>
  <si>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</si>
  <si>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</si>
  <si>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</si>
  <si>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</si>
  <si>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</si>
  <si>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</si>
  <si>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</si>
  <si>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</si>
  <si>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</si>
  <si>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</si>
  <si>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</si>
  <si>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</si>
  <si>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</si>
  <si>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</si>
  <si>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</si>
  <si>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</si>
  <si>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</si>
  <si>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</si>
  <si>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</si>
  <si>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</si>
  <si>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</si>
  <si>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</si>
  <si>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</si>
  <si>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</si>
  <si>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</si>
  <si>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</si>
  <si>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</si>
  <si>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</si>
  <si>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</si>
  <si>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</si>
  <si>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</si>
  <si>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</si>
  <si>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</si>
  <si>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</si>
  <si>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</si>
  <si>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</si>
  <si>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</si>
  <si>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</si>
  <si>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</si>
  <si>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</si>
  <si>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</si>
  <si>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</si>
  <si>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</si>
  <si>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</si>
  <si>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</si>
  <si>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</si>
  <si>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</si>
  <si>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</si>
  <si>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</si>
  <si>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</si>
  <si>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</si>
  <si>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</si>
  <si>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</si>
  <si>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</si>
  <si>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</si>
  <si>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</si>
  <si>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</si>
  <si>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</si>
  <si>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</si>
  <si>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</si>
  <si>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</si>
  <si>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</si>
  <si>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</si>
  <si>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</si>
  <si>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</si>
  <si>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</si>
  <si>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</si>
  <si>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</si>
  <si>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</si>
  <si>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</si>
  <si>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</si>
  <si>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</si>
  <si>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</si>
  <si>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</si>
  <si>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</si>
  <si>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</si>
  <si>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</si>
  <si>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</si>
  <si>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</si>
  <si>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</si>
  <si>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</si>
  <si>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</si>
  <si>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</si>
  <si>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</si>
  <si>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</si>
  <si>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</si>
  <si>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</si>
  <si>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</si>
  <si>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</si>
  <si>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</si>
  <si>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</si>
  <si>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</si>
  <si>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</si>
  <si>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</si>
  <si>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</si>
  <si>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</si>
  <si>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</si>
  <si>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</si>
  <si>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</si>
  <si>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</si>
  <si>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</si>
  <si>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</si>
  <si>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</si>
  <si>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</si>
  <si>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</si>
  <si>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</si>
  <si>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</si>
  <si>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</si>
  <si>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</si>
  <si>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</si>
  <si>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</si>
  <si>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</si>
  <si>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</si>
  <si>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</si>
  <si>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</si>
  <si>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</si>
  <si>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</si>
  <si>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</si>
  <si>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</si>
  <si>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</si>
  <si>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</si>
  <si>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</si>
  <si>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</si>
  <si>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</si>
  <si>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</si>
  <si>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</si>
  <si>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</si>
  <si>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</si>
  <si>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</si>
  <si>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</si>
  <si>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</si>
  <si>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</si>
  <si>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</si>
  <si>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</si>
  <si>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</si>
  <si>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</si>
  <si>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</si>
  <si>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</si>
  <si>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</si>
  <si>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</si>
  <si>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</si>
  <si>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</si>
  <si>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</si>
  <si>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</si>
  <si>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</si>
  <si>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</si>
  <si>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</si>
  <si>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</si>
  <si>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</si>
  <si>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</si>
  <si>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</si>
  <si>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</si>
  <si>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</si>
  <si>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</si>
  <si>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</si>
  <si>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</si>
  <si>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</si>
  <si>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</si>
  <si>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</si>
  <si>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</si>
  <si>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</si>
  <si>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</si>
  <si>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</si>
  <si>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</si>
  <si>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</si>
  <si>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</si>
  <si>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</si>
  <si>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</si>
  <si>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</si>
  <si>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</si>
  <si>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</si>
  <si>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</si>
  <si>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</si>
  <si>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</si>
  <si>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</si>
  <si>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</si>
  <si>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</si>
  <si>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</si>
  <si>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</si>
  <si>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</si>
  <si>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</si>
  <si>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</si>
  <si>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</si>
  <si>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</si>
  <si>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</si>
  <si>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</si>
  <si>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</si>
  <si>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</si>
  <si>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</si>
  <si>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</si>
  <si>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</si>
  <si>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</si>
  <si>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</si>
  <si>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</si>
  <si>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</si>
  <si>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</si>
  <si>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</si>
  <si>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</si>
  <si>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</si>
  <si>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</si>
  <si>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</si>
  <si>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</si>
  <si>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</si>
  <si>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</si>
  <si>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</si>
  <si>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</si>
  <si>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</si>
  <si>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</si>
  <si>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</si>
  <si>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</si>
  <si>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</si>
  <si>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</si>
  <si>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</si>
  <si>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</si>
  <si>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</si>
  <si>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</si>
  <si>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</si>
  <si>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</si>
  <si>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</si>
  <si>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</si>
  <si>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</si>
  <si>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</si>
  <si>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</si>
  <si>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</si>
  <si>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</si>
  <si>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</si>
  <si>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</si>
  <si>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</si>
  <si>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</si>
  <si>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</si>
  <si>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</si>
  <si>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</si>
  <si>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</si>
  <si>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</si>
  <si>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</si>
  <si>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</si>
  <si>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</si>
  <si>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</si>
  <si>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</si>
  <si>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</si>
  <si>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</si>
  <si>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</si>
  <si>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</si>
  <si>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</si>
  <si>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</si>
  <si>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</si>
  <si>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</si>
  <si>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</si>
  <si>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</si>
  <si>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</si>
  <si>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</si>
  <si>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</si>
  <si>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</si>
  <si>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</si>
  <si>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</si>
  <si>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</si>
  <si>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</si>
  <si>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</si>
  <si>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</si>
  <si>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</si>
  <si>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</si>
  <si>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</si>
  <si>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</si>
  <si>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</si>
  <si>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</si>
  <si>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</si>
  <si>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</si>
  <si>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</si>
  <si>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</si>
  <si>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</si>
  <si>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</si>
  <si>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</si>
  <si>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</si>
  <si>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</si>
  <si>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</si>
  <si>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</si>
  <si>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</si>
  <si>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</si>
  <si>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</si>
  <si>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</si>
  <si>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</si>
  <si>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</si>
  <si>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</si>
  <si>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</si>
  <si>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</si>
  <si>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</si>
  <si>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</si>
  <si>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</si>
  <si>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</si>
  <si>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</si>
  <si>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</si>
  <si>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</si>
  <si>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</si>
  <si>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</si>
  <si>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</si>
  <si>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</si>
  <si>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</si>
  <si>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</si>
  <si>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</si>
  <si>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</si>
  <si>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</si>
  <si>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</si>
  <si>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</si>
  <si>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</si>
  <si>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</si>
  <si>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</si>
  <si>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</si>
  <si>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</si>
  <si>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</si>
  <si>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</si>
  <si>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</si>
  <si>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</si>
  <si>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</si>
  <si>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</si>
  <si>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</si>
  <si>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</si>
  <si>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</si>
  <si>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</si>
  <si>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</si>
  <si>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</si>
  <si>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</si>
  <si>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</si>
  <si>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</si>
  <si>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</si>
  <si>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</si>
  <si>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</si>
  <si>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</si>
  <si>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</si>
  <si>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</si>
  <si>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</si>
  <si>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</si>
  <si>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</si>
  <si>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</si>
  <si>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</si>
  <si>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</si>
  <si>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</si>
  <si>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</si>
  <si>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</si>
  <si>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</si>
  <si>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</si>
  <si>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</si>
  <si>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</si>
  <si>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</si>
  <si>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</si>
  <si>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</si>
  <si>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</si>
  <si>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</si>
  <si>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</si>
  <si>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</si>
  <si>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</si>
  <si>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</si>
  <si>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</si>
  <si>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</si>
  <si>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</si>
  <si>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</si>
  <si>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</si>
  <si>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</si>
  <si>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</si>
  <si>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</si>
  <si>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</si>
  <si>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</si>
  <si>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</si>
  <si>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</si>
  <si>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</si>
  <si>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</si>
  <si>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</si>
  <si>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</si>
  <si>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</si>
  <si>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</si>
  <si>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</si>
  <si>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</si>
  <si>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</si>
  <si>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</si>
  <si>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</si>
  <si>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</si>
  <si>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</si>
  <si>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</si>
  <si>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</si>
  <si>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</si>
  <si>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</si>
  <si>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</si>
  <si>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</si>
  <si>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</si>
  <si>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</si>
  <si>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</si>
  <si>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</si>
  <si>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</si>
  <si>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</si>
  <si>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</si>
  <si>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</si>
  <si>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</si>
  <si>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</si>
  <si>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</si>
  <si>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</si>
  <si>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</si>
  <si>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</si>
  <si>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</si>
  <si>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</si>
  <si>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</si>
  <si>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</si>
  <si>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</si>
  <si>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</si>
  <si>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</si>
  <si>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</si>
  <si>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</si>
  <si>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</si>
  <si>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</si>
  <si>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</si>
  <si>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</si>
  <si>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</si>
  <si>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</si>
  <si>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</si>
  <si>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</si>
  <si>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</si>
  <si>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</si>
  <si>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</si>
  <si>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</si>
  <si>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</si>
  <si>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</si>
  <si>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</si>
  <si>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</si>
  <si>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</si>
  <si>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</si>
  <si>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</si>
  <si>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</si>
  <si>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</si>
  <si>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</si>
  <si>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</si>
  <si>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</si>
  <si>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</si>
  <si>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</si>
  <si>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</si>
  <si>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</si>
  <si>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</si>
  <si>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</si>
  <si>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</si>
  <si>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</si>
  <si>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</si>
  <si>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</si>
  <si>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</si>
  <si>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</si>
  <si>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</si>
  <si>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</si>
  <si>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</si>
  <si>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</si>
  <si>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</si>
  <si>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</si>
  <si>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</si>
  <si>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</si>
  <si>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</si>
  <si>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</si>
  <si>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</si>
  <si>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</si>
  <si>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</si>
  <si>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</si>
  <si>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</si>
  <si>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</si>
  <si>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</si>
  <si>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</si>
  <si>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</si>
  <si>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</si>
  <si>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</si>
  <si>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</si>
  <si>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</si>
  <si>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</si>
  <si>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</si>
  <si>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</si>
  <si>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</si>
  <si>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</si>
  <si>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</si>
  <si>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</si>
  <si>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</si>
  <si>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</si>
  <si>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</si>
  <si>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</si>
  <si>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</si>
  <si>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</si>
  <si>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</si>
  <si>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</si>
  <si>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</si>
  <si>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</si>
  <si>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</si>
  <si>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</si>
  <si>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</si>
  <si>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</si>
  <si>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</si>
  <si>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</si>
  <si>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</si>
  <si>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</si>
  <si>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</si>
  <si>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</si>
  <si>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</si>
  <si>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</si>
  <si>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</si>
  <si>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</si>
  <si>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</si>
  <si>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</si>
  <si>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</si>
  <si>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</si>
  <si>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</si>
  <si>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</si>
  <si>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</si>
  <si>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</si>
  <si>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</si>
  <si>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</si>
  <si>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</si>
  <si>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</si>
  <si>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</si>
  <si>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</si>
  <si>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</si>
  <si>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</si>
  <si>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</si>
  <si>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</si>
  <si>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</si>
  <si>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</si>
  <si>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</si>
  <si>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</si>
  <si>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</si>
  <si>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</si>
  <si>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</si>
  <si>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</si>
  <si>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</si>
  <si>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</si>
  <si>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</si>
  <si>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</si>
  <si>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</si>
  <si>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</si>
  <si>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</si>
  <si>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</si>
  <si>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</si>
  <si>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</si>
  <si>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</si>
  <si>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</si>
  <si>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</si>
  <si>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</si>
  <si>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</si>
  <si>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</si>
  <si>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</si>
  <si>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</si>
  <si>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</si>
  <si>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</si>
  <si>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</si>
  <si>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</si>
  <si>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</si>
  <si>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</si>
  <si>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</si>
  <si>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</si>
  <si>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</si>
  <si>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</si>
  <si>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</si>
  <si>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</si>
  <si>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</si>
  <si>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</si>
  <si>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</si>
  <si>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</si>
  <si>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</si>
  <si>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</si>
  <si>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</si>
  <si>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</si>
  <si>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</si>
  <si>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</si>
  <si>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</si>
  <si>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</si>
  <si>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</si>
  <si>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</si>
  <si>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</si>
  <si>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</si>
  <si>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</si>
  <si>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</si>
  <si>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</si>
  <si>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</si>
  <si>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</si>
  <si>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</si>
  <si>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</si>
  <si>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</si>
  <si>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</si>
  <si>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</si>
  <si>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</si>
  <si>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</si>
  <si>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</si>
  <si>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</si>
  <si>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</si>
  <si>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</si>
  <si>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</si>
  <si>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</si>
  <si>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</si>
  <si>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</si>
  <si>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</si>
  <si>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</si>
  <si>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</si>
  <si>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</si>
  <si>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</si>
  <si>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</si>
  <si>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</si>
  <si>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</si>
  <si>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</si>
  <si>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</si>
  <si>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</si>
  <si>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</si>
  <si>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</si>
  <si>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</si>
  <si>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</si>
  <si>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</si>
  <si>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</si>
  <si>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</si>
  <si>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</si>
  <si>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</si>
  <si>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</si>
  <si>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</si>
  <si>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</si>
  <si>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</si>
  <si>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</si>
  <si>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</si>
  <si>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</si>
  <si>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</si>
  <si>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</si>
  <si>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</si>
  <si>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</si>
  <si>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</si>
  <si>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</si>
  <si>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</si>
  <si>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</si>
  <si>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</si>
  <si>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</si>
  <si>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</si>
  <si>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</si>
  <si>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</si>
  <si>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</si>
  <si>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</si>
  <si>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</si>
  <si>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</si>
  <si>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</si>
  <si>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</si>
  <si>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</si>
  <si>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</si>
  <si>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</si>
  <si>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</si>
  <si>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</si>
  <si>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</si>
  <si>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</si>
  <si>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</si>
  <si>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</si>
  <si>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</si>
  <si>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</si>
  <si>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</si>
  <si>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</si>
  <si>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</si>
  <si>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</si>
  <si>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</si>
  <si>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</si>
  <si>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</si>
  <si>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</si>
  <si>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</si>
  <si>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</si>
  <si>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</si>
  <si>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</si>
  <si>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</si>
  <si>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</si>
  <si>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</si>
  <si>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</si>
  <si>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</si>
  <si>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</si>
  <si>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</si>
  <si>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</si>
  <si>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</si>
  <si>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</si>
  <si>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</si>
  <si>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</si>
  <si>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</si>
  <si>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</si>
  <si>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</si>
  <si>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</si>
  <si>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</si>
  <si>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</si>
  <si>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</si>
  <si>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</si>
  <si>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</si>
  <si>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</si>
  <si>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</si>
  <si>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</si>
  <si>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</si>
  <si>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</si>
  <si>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</si>
  <si>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</si>
  <si>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</si>
  <si>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</si>
  <si>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</si>
  <si>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</si>
  <si>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</si>
  <si>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</si>
  <si>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</si>
  <si>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</si>
  <si>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</si>
  <si>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</si>
  <si>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</si>
  <si>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</si>
  <si>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</si>
  <si>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</si>
  <si>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</si>
  <si>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</si>
  <si>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</si>
  <si>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</si>
  <si>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</si>
  <si>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</si>
  <si>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</si>
  <si>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</si>
  <si>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</si>
  <si>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</si>
  <si>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</si>
  <si>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</si>
  <si>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</si>
  <si>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</si>
  <si>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</si>
  <si>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</si>
  <si>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</si>
  <si>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</si>
  <si>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</si>
  <si>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</si>
  <si>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</si>
  <si>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</si>
  <si>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</si>
  <si>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</si>
  <si>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</si>
  <si>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</si>
  <si>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</si>
  <si>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</si>
  <si>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</si>
  <si>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</si>
  <si>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</si>
  <si>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</si>
  <si>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</si>
  <si>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</si>
  <si>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</si>
  <si>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</si>
  <si>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</si>
  <si>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</si>
  <si>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</si>
  <si>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</si>
  <si>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</si>
  <si>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</si>
  <si>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</si>
  <si>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</si>
  <si>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</si>
  <si>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</si>
  <si>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</si>
  <si>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</si>
  <si>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</si>
  <si>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</si>
  <si>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</si>
  <si>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</si>
  <si>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</si>
  <si>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</si>
  <si>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</si>
  <si>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</si>
  <si>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</si>
  <si>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</si>
  <si>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</si>
  <si>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</si>
  <si>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</si>
  <si>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</si>
  <si>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</si>
  <si>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</si>
  <si>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</si>
  <si>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</si>
  <si>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</si>
  <si>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</si>
  <si>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</si>
  <si>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</si>
  <si>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</si>
  <si>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</si>
  <si>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</si>
  <si>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</si>
  <si>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</si>
  <si>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</si>
  <si>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</si>
  <si>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</si>
  <si>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</si>
  <si>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</si>
  <si>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</si>
  <si>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</si>
  <si>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</si>
  <si>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</si>
  <si>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</si>
  <si>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</si>
  <si>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</si>
  <si>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</si>
  <si>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</si>
  <si>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</si>
  <si>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</si>
  <si>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</si>
  <si>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</si>
  <si>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</si>
  <si>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</si>
  <si>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</si>
  <si>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</si>
  <si>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</si>
  <si>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</si>
  <si>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</si>
  <si>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</si>
  <si>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</si>
  <si>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</si>
  <si>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</si>
  <si>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</si>
  <si>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</si>
  <si>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</si>
  <si>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</si>
  <si>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</si>
  <si>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</si>
  <si>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</si>
  <si>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</si>
  <si>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</si>
  <si>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</si>
  <si>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</si>
  <si>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</si>
  <si>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</si>
  <si>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</si>
  <si>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</si>
  <si>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</si>
  <si>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</si>
  <si>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</si>
  <si>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</si>
  <si>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</si>
  <si>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</si>
  <si>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</si>
  <si>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</si>
  <si>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</si>
  <si>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</si>
  <si>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</si>
  <si>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</si>
  <si>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</si>
  <si>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</si>
  <si>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</si>
  <si>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</si>
  <si>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</si>
  <si>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</si>
  <si>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</si>
  <si>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</si>
  <si>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</si>
  <si>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</si>
  <si>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</si>
  <si>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</si>
  <si>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</si>
  <si>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</si>
  <si>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</si>
  <si>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</si>
  <si>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</si>
  <si>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</si>
  <si>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</si>
  <si>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</si>
  <si>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</si>
  <si>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</si>
  <si>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</si>
  <si>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</si>
  <si>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</si>
  <si>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</si>
  <si>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</si>
  <si>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</si>
  <si>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</si>
  <si>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</si>
  <si>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</si>
  <si>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</si>
  <si>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</si>
  <si>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</si>
  <si>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</si>
  <si>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</si>
  <si>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</si>
  <si>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</si>
  <si>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</si>
  <si>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</si>
  <si>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</si>
  <si>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</si>
  <si>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</si>
  <si>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</si>
  <si>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</si>
  <si>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</si>
  <si>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</si>
  <si>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</si>
  <si>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</si>
  <si>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</si>
  <si>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</si>
  <si>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</si>
  <si>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</si>
  <si>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</si>
  <si>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</si>
  <si>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</si>
  <si>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</si>
  <si>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</si>
  <si>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</si>
  <si>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</si>
  <si>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</si>
  <si>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</si>
  <si>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</si>
  <si>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</si>
  <si>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</si>
  <si>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</si>
  <si>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</si>
  <si>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</si>
  <si>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</si>
  <si>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</si>
  <si>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</si>
  <si>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</si>
  <si>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</si>
  <si>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</si>
  <si>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</si>
  <si>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</si>
  <si>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</si>
  <si>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</si>
  <si>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</si>
  <si>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</si>
  <si>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</si>
  <si>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</si>
  <si>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</si>
  <si>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</si>
  <si>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</si>
  <si>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</si>
  <si>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</si>
  <si>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</si>
  <si>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</si>
  <si>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</si>
  <si>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</si>
  <si>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</si>
  <si>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</si>
  <si>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</si>
  <si>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</si>
  <si>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</si>
  <si>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</si>
  <si>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</si>
  <si>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</si>
  <si>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</si>
  <si>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</si>
  <si>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</si>
  <si>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</si>
  <si>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</si>
  <si>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</si>
  <si>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</si>
  <si>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</si>
  <si>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</si>
  <si>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</si>
  <si>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</si>
  <si>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</si>
  <si>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</si>
  <si>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</si>
  <si>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</si>
  <si>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</si>
  <si>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</si>
  <si>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</si>
  <si>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</si>
  <si>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</si>
  <si>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</si>
  <si>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</si>
  <si>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</si>
  <si>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</si>
  <si>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</si>
  <si>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</si>
  <si>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</si>
  <si>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</si>
  <si>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</si>
  <si>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</si>
  <si>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</si>
  <si>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</si>
  <si>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</si>
  <si>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</si>
  <si>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</si>
  <si>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</si>
  <si>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</si>
  <si>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</si>
  <si>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</si>
  <si>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</si>
  <si>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</si>
  <si>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</si>
  <si>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</si>
  <si>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</si>
  <si>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</si>
  <si>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</si>
  <si>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</si>
  <si>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</si>
  <si>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</si>
  <si>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</si>
  <si>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</si>
  <si>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</si>
  <si>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</si>
  <si>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</si>
  <si>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</si>
  <si>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</si>
  <si>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</si>
  <si>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</si>
  <si>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</si>
  <si>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</si>
  <si>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</si>
  <si>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</si>
  <si>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</si>
  <si>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</si>
  <si>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</si>
  <si>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</si>
  <si>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</si>
  <si>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</si>
  <si>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</si>
  <si>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</si>
  <si>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</si>
  <si>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</si>
  <si>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</si>
  <si>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</si>
  <si>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</si>
  <si>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</si>
  <si>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</si>
  <si>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</si>
  <si>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</si>
  <si>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</si>
  <si>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</si>
  <si>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</si>
  <si>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</si>
  <si>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</si>
  <si>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</si>
  <si>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</si>
  <si>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</si>
  <si>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</si>
  <si>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</si>
  <si>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</si>
  <si>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</si>
  <si>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</si>
  <si>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</si>
  <si>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</si>
  <si>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</si>
  <si>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</si>
  <si>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</si>
  <si>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</si>
  <si>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</si>
  <si>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</si>
  <si>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</si>
  <si>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</si>
  <si>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</si>
  <si>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</si>
  <si>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</si>
  <si>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</si>
  <si>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</si>
  <si>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</si>
  <si>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</si>
  <si>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</si>
  <si>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</si>
  <si>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</si>
  <si>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</si>
  <si>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</si>
  <si>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</si>
  <si>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</si>
  <si>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</si>
  <si>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</si>
  <si>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</si>
  <si>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</si>
  <si>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</si>
  <si>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</si>
  <si>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</si>
  <si>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</si>
  <si>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</si>
  <si>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</si>
  <si>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</si>
  <si>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</si>
  <si>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</si>
  <si>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</si>
  <si>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</si>
  <si>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</si>
  <si>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</si>
  <si>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</si>
  <si>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</si>
  <si>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</si>
  <si>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</si>
  <si>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</si>
  <si>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</si>
  <si>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</si>
  <si>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</si>
  <si>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</si>
  <si>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</si>
  <si>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</si>
  <si>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</si>
  <si>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</si>
  <si>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</si>
  <si>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</si>
  <si>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</si>
  <si>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</si>
  <si>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</si>
  <si>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</si>
  <si>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</si>
  <si>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</si>
  <si>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</si>
  <si>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</si>
  <si>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</si>
  <si>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</si>
  <si>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</si>
  <si>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</si>
  <si>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</si>
  <si>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</si>
  <si>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</si>
  <si>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</si>
  <si>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</si>
  <si>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</si>
  <si>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</si>
  <si>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</si>
  <si>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</si>
  <si>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</si>
  <si>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</si>
  <si>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</si>
  <si>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</si>
  <si>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</si>
  <si>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</si>
  <si>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</si>
  <si>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</si>
  <si>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</si>
  <si>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</si>
  <si>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</si>
  <si>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</si>
  <si>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</si>
  <si>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</si>
  <si>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</si>
  <si>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</si>
  <si>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</si>
  <si>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</si>
  <si>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</si>
  <si>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</si>
  <si>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</si>
  <si>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</si>
  <si>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</si>
  <si>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</si>
  <si>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</si>
  <si>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</si>
  <si>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</si>
  <si>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</si>
  <si>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</si>
  <si>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</si>
  <si>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</si>
  <si>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</si>
  <si>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</si>
  <si>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</si>
  <si>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</si>
  <si>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</si>
  <si>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</si>
  <si>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</si>
  <si>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</si>
  <si>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</si>
  <si>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</si>
  <si>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</si>
  <si>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</si>
  <si>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</si>
  <si>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</si>
  <si>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</si>
  <si>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</si>
  <si>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</si>
  <si>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</si>
  <si>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</si>
  <si>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</si>
  <si>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</si>
  <si>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</si>
  <si>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</si>
  <si>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</si>
  <si>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</si>
  <si>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</si>
  <si>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</si>
  <si>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</si>
  <si>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</si>
  <si>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</si>
  <si>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</si>
  <si>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</si>
  <si>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</si>
  <si>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</si>
  <si>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</si>
  <si>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</si>
  <si>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</si>
  <si>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</si>
  <si>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</si>
  <si>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</si>
  <si>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</si>
  <si>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</si>
  <si>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</si>
  <si>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</si>
  <si>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</si>
  <si>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</si>
  <si>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</si>
  <si>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</si>
  <si>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</si>
  <si>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</si>
  <si>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</si>
  <si>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</si>
  <si>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</si>
  <si>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</si>
  <si>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</si>
  <si>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</si>
  <si>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</si>
  <si>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</si>
  <si>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</si>
  <si>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</si>
  <si>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</si>
  <si>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</si>
  <si>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</si>
  <si>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</si>
  <si>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</si>
  <si>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</si>
  <si>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</si>
  <si>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</si>
  <si>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</si>
  <si>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</si>
  <si>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</si>
  <si>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</si>
  <si>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</si>
  <si>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</si>
  <si>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</si>
  <si>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</si>
  <si>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</si>
  <si>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</si>
  <si>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</si>
  <si>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</si>
  <si>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</si>
  <si>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</si>
  <si>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</si>
  <si>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</si>
  <si>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</si>
  <si>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</si>
  <si>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</si>
  <si>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</si>
  <si>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</si>
  <si>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</si>
  <si>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</si>
  <si>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</si>
  <si>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</si>
  <si>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</si>
  <si>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</si>
  <si>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</si>
  <si>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</si>
  <si>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</si>
  <si>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</si>
  <si>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</si>
  <si>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</si>
  <si>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</si>
  <si>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</si>
  <si>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</si>
  <si>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</si>
  <si>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</si>
  <si>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</si>
  <si>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</si>
  <si>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</si>
  <si>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</si>
  <si>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</si>
  <si>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</si>
  <si>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</si>
  <si>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</si>
  <si>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</si>
  <si>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</si>
  <si>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</si>
  <si>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</si>
  <si>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</si>
  <si>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</si>
  <si>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</si>
  <si>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</si>
  <si>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</si>
  <si>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</si>
  <si>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</si>
  <si>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</si>
  <si>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</si>
  <si>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</si>
  <si>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</si>
  <si>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</si>
  <si>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</si>
  <si>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</si>
  <si>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</si>
  <si>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</si>
  <si>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</si>
  <si>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</si>
  <si>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</si>
  <si>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</si>
  <si>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</si>
  <si>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</si>
  <si>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</si>
  <si>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</si>
  <si>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</si>
  <si>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</si>
  <si>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</si>
  <si>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</si>
  <si>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</si>
  <si>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</si>
  <si>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</si>
  <si>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</si>
  <si>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</si>
  <si>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</si>
  <si>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</si>
  <si>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</si>
  <si>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</si>
  <si>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</si>
  <si>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</si>
  <si>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</si>
  <si>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</si>
  <si>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</si>
  <si>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</si>
  <si>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</si>
  <si>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</si>
  <si>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</si>
  <si>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</si>
  <si>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</si>
  <si>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</si>
  <si>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</si>
  <si>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</si>
  <si>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</si>
  <si>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</si>
  <si>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</si>
  <si>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</si>
  <si>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</si>
  <si>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</si>
  <si>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</si>
  <si>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</si>
  <si>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</si>
  <si>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</si>
  <si>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</si>
  <si>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</si>
  <si>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</si>
  <si>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</si>
  <si>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</si>
  <si>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</si>
  <si>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</si>
  <si>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</si>
  <si>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</si>
  <si>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</si>
  <si>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</si>
  <si>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</si>
  <si>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</si>
  <si>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</si>
  <si>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</si>
  <si>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</si>
  <si>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</si>
  <si>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</si>
  <si>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</si>
  <si>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</si>
  <si>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</si>
  <si>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</si>
  <si>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</si>
  <si>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</si>
  <si>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</si>
  <si>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</si>
  <si>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</si>
  <si>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</si>
  <si>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</si>
  <si>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</si>
  <si>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</si>
  <si>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</si>
  <si>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</si>
  <si>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</si>
  <si>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</si>
  <si>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</si>
  <si>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</si>
  <si>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</si>
  <si>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</si>
  <si>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</si>
  <si>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</si>
  <si>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</si>
  <si>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</si>
  <si>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</si>
  <si>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</si>
  <si>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</si>
  <si>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</si>
  <si>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</si>
  <si>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</si>
  <si>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</si>
  <si>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</si>
  <si>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</si>
  <si>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</si>
  <si>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</si>
  <si>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</si>
  <si>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</si>
  <si>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</si>
  <si>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</si>
  <si>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</si>
  <si>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</si>
  <si>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</si>
  <si>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</si>
  <si>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</si>
  <si>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</si>
  <si>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</si>
  <si>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</si>
  <si>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</si>
  <si>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</si>
  <si>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</si>
  <si>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</si>
  <si>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</si>
  <si>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</si>
  <si>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</si>
  <si>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</si>
  <si>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</si>
  <si>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</si>
  <si>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</si>
  <si>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</si>
  <si>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</si>
  <si>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</si>
  <si>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</si>
  <si>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</si>
  <si>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</si>
  <si>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</si>
  <si>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</si>
  <si>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</si>
  <si>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</si>
  <si>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</si>
  <si>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</si>
  <si>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</si>
  <si>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</si>
  <si>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</si>
  <si>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</si>
  <si>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</si>
  <si>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</si>
  <si>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</si>
  <si>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</si>
  <si>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</si>
  <si>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</si>
  <si>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</si>
  <si>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</si>
  <si>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</si>
  <si>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</si>
  <si>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</si>
  <si>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</si>
  <si>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</si>
  <si>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</si>
  <si>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</si>
  <si>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</si>
  <si>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</si>
  <si>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</si>
  <si>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</si>
  <si>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</si>
  <si>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</si>
  <si>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</si>
  <si>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</si>
  <si>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</si>
  <si>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</si>
  <si>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</si>
  <si>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</si>
  <si>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</si>
  <si>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</si>
  <si>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</si>
  <si>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</si>
  <si>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</si>
  <si>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</si>
  <si>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</si>
  <si>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</si>
  <si>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</si>
  <si>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</si>
  <si>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</si>
  <si>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</si>
  <si>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</si>
  <si>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</si>
  <si>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</si>
  <si>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</si>
  <si>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</si>
  <si>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</si>
  <si>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</si>
  <si>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</si>
  <si>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</si>
  <si>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</si>
  <si>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</si>
  <si>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</si>
  <si>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</si>
  <si>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</si>
  <si>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</si>
  <si>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</si>
  <si>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</si>
  <si>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</si>
  <si>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</si>
  <si>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</si>
  <si>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</si>
  <si>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</si>
  <si>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</si>
  <si>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</si>
  <si>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</si>
  <si>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</si>
  <si>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</si>
  <si>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</si>
  <si>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</si>
  <si>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</si>
  <si>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</si>
  <si>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</si>
  <si>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</si>
  <si>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</si>
  <si>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</si>
  <si>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</si>
  <si>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</si>
  <si>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</si>
  <si>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</si>
  <si>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</si>
  <si>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</si>
  <si>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</si>
  <si>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</si>
  <si>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</si>
  <si>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</si>
  <si>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</si>
  <si>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</si>
  <si>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</si>
  <si>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</si>
  <si>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</si>
  <si>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</si>
  <si>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</si>
  <si>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</si>
  <si>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</si>
  <si>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</si>
  <si>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</si>
  <si>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</si>
  <si>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</si>
  <si>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</si>
  <si>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</si>
  <si>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</si>
  <si>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</si>
  <si>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</si>
  <si>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</si>
  <si>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</si>
  <si>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</si>
  <si>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</si>
  <si>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</si>
  <si>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</si>
  <si>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</si>
  <si>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</si>
  <si>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</si>
  <si>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</si>
  <si>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</si>
  <si>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</si>
  <si>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</si>
  <si>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</si>
  <si>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</si>
  <si>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</si>
  <si>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</si>
  <si>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</si>
  <si>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</si>
  <si>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</si>
  <si>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</si>
  <si>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</si>
  <si>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</si>
  <si>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</si>
  <si>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</si>
  <si>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</si>
  <si>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</si>
  <si>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</si>
  <si>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</si>
  <si>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</si>
  <si>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</si>
  <si>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</si>
  <si>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</si>
  <si>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</si>
  <si>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</si>
  <si>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</si>
  <si>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</si>
  <si>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</si>
  <si>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</si>
  <si>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</si>
  <si>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</si>
  <si>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</si>
  <si>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</si>
  <si>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</si>
  <si>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</si>
  <si>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</si>
  <si>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</si>
  <si>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</si>
  <si>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</si>
  <si>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</si>
  <si>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</si>
  <si>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</si>
  <si>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</si>
  <si>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</si>
  <si>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</si>
  <si>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</si>
  <si>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</si>
  <si>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</si>
  <si>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</si>
  <si>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</si>
  <si>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</si>
  <si>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</si>
  <si>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</si>
  <si>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</si>
  <si>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</si>
  <si>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</si>
  <si>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</si>
  <si>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</si>
  <si>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</si>
  <si>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</si>
  <si>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</si>
  <si>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</si>
  <si>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</si>
  <si>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</si>
  <si>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</si>
  <si>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</si>
  <si>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</si>
  <si>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</si>
  <si>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</si>
  <si>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</si>
  <si>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</si>
  <si>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</si>
  <si>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</si>
  <si>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</si>
  <si>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</si>
  <si>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</si>
  <si>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</si>
  <si>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</si>
  <si>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</si>
  <si>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</si>
  <si>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</si>
  <si>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</si>
  <si>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</si>
  <si>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</si>
  <si>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</si>
  <si>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</si>
  <si>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</si>
  <si>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</si>
  <si>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</si>
  <si>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</si>
  <si>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</si>
  <si>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</si>
  <si>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</si>
  <si>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</si>
  <si>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</si>
  <si>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</si>
  <si>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</si>
  <si>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</si>
  <si>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</si>
  <si>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</si>
  <si>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</si>
  <si>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</si>
  <si>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</si>
  <si>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</si>
  <si>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</si>
  <si>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</si>
  <si>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</si>
  <si>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</si>
  <si>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</si>
  <si>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</si>
  <si>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</si>
  <si>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</si>
  <si>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</si>
  <si>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</si>
  <si>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</si>
  <si>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</si>
  <si>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</si>
  <si>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</si>
  <si>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</si>
  <si>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</si>
  <si>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</si>
  <si>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</si>
  <si>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</si>
  <si>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</si>
  <si>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</si>
  <si>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</si>
  <si>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</si>
  <si>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</si>
  <si>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</si>
  <si>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</si>
  <si>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</si>
  <si>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</si>
  <si>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</si>
  <si>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</si>
  <si>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</si>
  <si>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</si>
  <si>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</si>
  <si>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</si>
  <si>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</si>
  <si>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</si>
  <si>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</si>
  <si>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</si>
  <si>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</si>
  <si>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</si>
  <si>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</si>
  <si>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</si>
  <si>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</si>
  <si>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</si>
  <si>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</si>
  <si>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</si>
  <si>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</si>
  <si>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</si>
  <si>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</si>
  <si>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</si>
  <si>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</si>
  <si>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</si>
  <si>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</si>
  <si>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</si>
  <si>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</si>
  <si>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</si>
  <si>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</si>
  <si>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</si>
  <si>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</si>
  <si>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</si>
  <si>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</si>
  <si>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</si>
  <si>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</si>
  <si>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</si>
  <si>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</si>
  <si>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</si>
  <si>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</si>
  <si>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</si>
  <si>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</si>
  <si>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</si>
  <si>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</si>
  <si>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</si>
  <si>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</si>
  <si>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</si>
  <si>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</si>
  <si>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</si>
  <si>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</si>
  <si>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</si>
  <si>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</si>
  <si>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</si>
  <si>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</si>
  <si>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</si>
  <si>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</si>
  <si>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</si>
  <si>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</si>
  <si>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</si>
  <si>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</si>
  <si>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</si>
  <si>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</si>
  <si>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</si>
  <si>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</si>
  <si>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</si>
  <si>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</si>
  <si>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</si>
  <si>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</si>
  <si>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</si>
  <si>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</si>
  <si>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</si>
  <si>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</si>
  <si>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</si>
  <si>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</si>
  <si>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</si>
  <si>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</si>
  <si>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</si>
  <si>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</si>
  <si>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</si>
  <si>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</si>
  <si>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</si>
  <si>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</si>
  <si>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</si>
  <si>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</si>
  <si>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</si>
  <si>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</si>
  <si>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</si>
  <si>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</si>
  <si>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</si>
  <si>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</si>
  <si>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</si>
  <si>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</si>
  <si>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</si>
  <si>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</si>
  <si>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</si>
  <si>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</si>
  <si>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</si>
  <si>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</si>
  <si>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</si>
  <si>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</si>
  <si>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</si>
  <si>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</si>
  <si>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</si>
  <si>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</si>
  <si>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</si>
  <si>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</si>
  <si>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</si>
  <si>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</si>
  <si>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</si>
  <si>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</si>
  <si>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</si>
  <si>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</si>
  <si>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</si>
  <si>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</si>
  <si>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</si>
  <si>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</si>
  <si>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</si>
  <si>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</si>
  <si>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</si>
  <si>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</si>
  <si>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</si>
  <si>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</si>
  <si>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</si>
  <si>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</si>
  <si>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</si>
  <si>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</si>
  <si>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</si>
  <si>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</si>
  <si>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</si>
  <si>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</si>
  <si>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</si>
  <si>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</si>
  <si>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</si>
  <si>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</si>
  <si>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</si>
  <si>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</si>
  <si>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</si>
  <si>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</si>
  <si>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</si>
  <si>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</si>
  <si>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</si>
  <si>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</si>
  <si>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</si>
  <si>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</si>
  <si>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</si>
  <si>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</si>
  <si>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</si>
  <si>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</si>
  <si>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</si>
  <si>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</si>
  <si>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</si>
  <si>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</si>
  <si>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</si>
  <si>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</si>
  <si>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</si>
  <si>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</si>
  <si>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</si>
  <si>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</si>
  <si>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</si>
  <si>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</si>
  <si>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</si>
  <si>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</si>
  <si>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</si>
  <si>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</si>
  <si>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</si>
  <si>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</si>
  <si>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</si>
  <si>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</si>
  <si>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</si>
  <si>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</si>
  <si>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</si>
  <si>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</si>
  <si>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</si>
  <si>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</si>
  <si>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</si>
  <si>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</si>
  <si>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</si>
  <si>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</si>
  <si>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</si>
  <si>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</si>
  <si>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</si>
  <si>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</si>
  <si>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</si>
  <si>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UPL Brasil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</si>
  <si>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</si>
  <si>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</si>
  <si>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</si>
  <si>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</si>
  <si>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</si>
  <si>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</si>
  <si>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</si>
  <si>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</si>
  <si>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</si>
  <si>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</si>
  <si>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</si>
  <si>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</si>
  <si>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</si>
  <si>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</si>
  <si>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</si>
  <si>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</si>
  <si>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</si>
  <si>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</si>
  <si>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</si>
  <si>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</si>
  <si>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</si>
  <si>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</si>
  <si>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</si>
  <si>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</si>
  <si>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</si>
  <si>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</si>
  <si>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</si>
  <si>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</si>
  <si>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</si>
  <si>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</si>
  <si>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</si>
  <si>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</si>
  <si>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</si>
  <si>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</si>
  <si>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</si>
  <si>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</si>
  <si>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</si>
  <si>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</si>
  <si>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</si>
  <si>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</si>
  <si>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</si>
  <si>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</si>
  <si>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</si>
  <si>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</si>
  <si>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</si>
  <si>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</si>
  <si>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</si>
  <si>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</si>
  <si>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</si>
  <si>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</si>
  <si>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</si>
  <si>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</si>
  <si>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</si>
  <si>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</si>
  <si>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</si>
  <si>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</si>
  <si>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</si>
  <si>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</si>
  <si>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</si>
  <si>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</si>
  <si>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</si>
  <si>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</si>
  <si>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</si>
  <si>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</si>
  <si>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</si>
  <si>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</si>
  <si>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</si>
  <si>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</si>
  <si>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</si>
  <si>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</si>
  <si>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</si>
  <si>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</si>
  <si>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</si>
  <si>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</si>
  <si>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</si>
  <si>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</si>
  <si>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</si>
  <si>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</si>
  <si>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</si>
  <si>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</si>
  <si>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</si>
  <si>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</si>
  <si>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</si>
  <si>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</si>
  <si>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</si>
  <si>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</si>
  <si>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</si>
  <si>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</si>
  <si>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</si>
  <si>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</si>
  <si>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</si>
  <si>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</si>
  <si>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</si>
  <si>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</si>
  <si>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</si>
  <si>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</si>
  <si>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</si>
  <si>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</si>
  <si>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</si>
  <si>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</si>
  <si>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</si>
  <si>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</si>
  <si>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</si>
  <si>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</si>
  <si>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</si>
  <si>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</si>
  <si>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</si>
  <si>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</si>
  <si>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</si>
  <si>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</si>
  <si>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</si>
  <si>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</si>
  <si>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</si>
  <si>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</si>
  <si>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</si>
  <si>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</si>
  <si>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</si>
  <si>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</si>
  <si>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</si>
  <si>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</si>
  <si>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</si>
  <si>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</si>
  <si>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</si>
  <si>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</si>
  <si>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</si>
  <si>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</si>
  <si>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</si>
  <si>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</si>
  <si>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</si>
  <si>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</si>
  <si>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</si>
  <si>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</si>
  <si>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</si>
  <si>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</si>
  <si>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</si>
  <si>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</si>
  <si>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</si>
  <si>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</si>
  <si>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</si>
  <si>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</si>
  <si>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</si>
  <si>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</si>
  <si>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</si>
  <si>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</si>
  <si>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</si>
  <si>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</si>
  <si>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</si>
  <si>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</si>
  <si>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</si>
  <si>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</si>
  <si>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</si>
  <si>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</si>
  <si>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</si>
  <si>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</si>
  <si>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</si>
  <si>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</si>
  <si>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</si>
  <si>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</si>
  <si>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</si>
  <si>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</si>
  <si>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</si>
  <si>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</si>
  <si>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</si>
  <si>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</si>
  <si>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</si>
  <si>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</si>
  <si>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</si>
  <si>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</si>
  <si>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</si>
  <si>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</si>
  <si>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</si>
  <si>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</si>
  <si>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</si>
  <si>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</si>
  <si>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</si>
  <si>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</si>
  <si>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</si>
  <si>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</si>
  <si>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</si>
  <si>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</si>
  <si>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</si>
  <si>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</si>
  <si>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</si>
  <si>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</si>
  <si>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</si>
  <si>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</si>
  <si>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</si>
  <si>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</si>
  <si>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</si>
  <si>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B.R. Agrochemicals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</si>
  <si>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</si>
  <si>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</si>
  <si>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</si>
  <si>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</si>
  <si>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</si>
  <si>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</si>
  <si>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</si>
  <si>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</si>
  <si>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</si>
  <si>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</si>
  <si>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</si>
  <si>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</si>
  <si>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</si>
  <si>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</si>
  <si>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</si>
  <si>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</si>
  <si>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</si>
  <si>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</si>
  <si>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</si>
  <si>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</si>
  <si>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</si>
  <si>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</si>
  <si>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</si>
  <si>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</si>
  <si>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</si>
  <si>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Alamos do Brasil Ltda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</si>
  <si>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</si>
  <si>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</si>
  <si>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</si>
  <si>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</si>
  <si>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</si>
  <si>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</si>
  <si>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</si>
  <si>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</si>
  <si>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</si>
  <si>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</si>
  <si>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</si>
  <si>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</si>
  <si>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</si>
  <si>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</si>
  <si>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</si>
  <si>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</si>
  <si>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</si>
  <si>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</si>
  <si>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</si>
  <si>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</si>
  <si>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</si>
  <si>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</si>
  <si>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</si>
  <si>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</si>
  <si>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</si>
  <si>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</si>
  <si>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</si>
  <si>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</si>
  <si>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</si>
  <si>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</si>
  <si>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</si>
  <si>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</si>
  <si>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</si>
  <si>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</si>
  <si>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</si>
  <si>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</si>
  <si>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</si>
  <si>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</si>
  <si>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Biesterfel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</si>
  <si>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</si>
  <si>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</si>
  <si>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</si>
  <si>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</si>
  <si>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</si>
  <si>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</si>
  <si>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</si>
  <si>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</si>
  <si>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</si>
  <si>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</si>
  <si>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</si>
  <si>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</si>
  <si>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</si>
  <si>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</si>
  <si>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</si>
  <si>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</si>
  <si>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</si>
  <si>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</si>
  <si>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</si>
  <si>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</si>
  <si>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</si>
  <si>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</si>
  <si>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</si>
  <si>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</si>
  <si>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</si>
  <si>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</si>
  <si>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</si>
  <si>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</si>
  <si>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</si>
  <si>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</si>
  <si>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</si>
  <si>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</si>
  <si>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</si>
  <si>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</si>
  <si>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</si>
  <si>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</si>
  <si>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</si>
  <si>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</si>
  <si>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</si>
  <si>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</si>
  <si>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</si>
  <si>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</si>
  <si>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</si>
  <si>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</si>
  <si>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</si>
  <si>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</si>
  <si>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</si>
  <si>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</si>
  <si>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</si>
  <si>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</si>
  <si>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</si>
  <si>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</si>
  <si>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</si>
  <si>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</si>
  <si>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</si>
  <si>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</si>
  <si>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</si>
  <si>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</si>
  <si>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</si>
  <si>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</si>
  <si>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</si>
  <si>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</si>
  <si>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</si>
  <si>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</si>
  <si>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Total Lubrificantes do Brasil</t>
  </si>
  <si>
    <t>Produtos Químicos São Vicente</t>
  </si>
  <si>
    <t>Macex</t>
  </si>
  <si>
    <t>Laboratórios Pfizer</t>
  </si>
  <si>
    <t>Laboratório Farropilha</t>
  </si>
  <si>
    <t>Itaforte</t>
  </si>
  <si>
    <t>Interacta</t>
  </si>
  <si>
    <t>Hokko</t>
  </si>
  <si>
    <t>Chemia</t>
  </si>
  <si>
    <t>Bug Agentes Biologicos</t>
  </si>
  <si>
    <t>Biosoja</t>
  </si>
  <si>
    <t>Agrolider</t>
  </si>
  <si>
    <t>Agecom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</si>
  <si>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</si>
  <si>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</si>
  <si>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</si>
  <si>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</si>
  <si>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</si>
  <si>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</si>
  <si>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</si>
  <si>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</si>
  <si>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</si>
  <si>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</si>
  <si>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</si>
  <si>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</si>
  <si>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</si>
  <si>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</si>
  <si>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</si>
  <si>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</si>
  <si>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</si>
  <si>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</si>
  <si>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</si>
  <si>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</si>
  <si>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</si>
  <si>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</si>
  <si>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</si>
  <si>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</si>
  <si>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</si>
  <si>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</si>
  <si>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</si>
  <si>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</si>
  <si>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</si>
  <si>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r>
      <rPr>
        <sz val="10"/>
        <rFont val="Arial"/>
        <family val="2"/>
      </rPr>
      <t xml:space="preserve">Baculovirus - </t>
    </r>
    <r>
      <rPr>
        <sz val="10"/>
        <rFont val="Arial"/>
        <family val="2"/>
      </rPr>
      <t>Chrysodeixis includens nucleopolyhedrovirus</t>
    </r>
    <r>
      <rPr>
        <sz val="10"/>
        <rFont val="Arial"/>
        <family val="2"/>
      </rPr>
      <t xml:space="preserve"> (ChinNPV)</t>
    </r>
  </si>
  <si>
    <r>
      <rPr>
        <sz val="10"/>
        <rFont val="Arial"/>
        <family val="2"/>
      </rPr>
      <t xml:space="preserve">Baculovirus - </t>
    </r>
    <r>
      <rPr>
        <sz val="10"/>
        <rFont val="Arial"/>
        <family val="2"/>
      </rPr>
      <t>Spodoptera frugiperda multiplenucleopolyhedrovirus</t>
    </r>
    <r>
      <rPr>
        <sz val="10"/>
        <rFont val="Arial"/>
        <family val="2"/>
      </rPr>
      <t xml:space="preserve"> (SfMNPV)</t>
    </r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</si>
  <si>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</si>
  <si>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</si>
  <si>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</si>
  <si>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</si>
  <si>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</si>
  <si>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</si>
  <si>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</si>
  <si>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</si>
  <si>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</si>
  <si>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</si>
  <si>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</si>
  <si>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</si>
  <si>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</si>
  <si>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</si>
  <si>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</si>
  <si>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</si>
  <si>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</si>
  <si>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</si>
  <si>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</si>
  <si>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</si>
  <si>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</si>
  <si>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</si>
  <si>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</si>
  <si>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</si>
  <si>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</si>
  <si>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</si>
  <si>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</si>
  <si>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</si>
  <si>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</si>
  <si>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</si>
  <si>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</si>
  <si>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</si>
  <si>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</si>
  <si>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</si>
  <si>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</si>
  <si>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</si>
  <si>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</si>
  <si>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</si>
  <si>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</si>
  <si>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</si>
  <si>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</si>
  <si>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</si>
  <si>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</si>
  <si>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</si>
  <si>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</si>
  <si>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</si>
  <si>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</si>
  <si>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</si>
  <si>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</si>
  <si>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</si>
  <si>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</si>
  <si>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</si>
  <si>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</si>
  <si>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</si>
  <si>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</si>
  <si>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</si>
  <si>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</si>
  <si>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Sapec Agro</t>
  </si>
  <si>
    <t>Tiodicarbe Nufarm 350 SC</t>
  </si>
  <si>
    <t>21000.001591/2013-35</t>
  </si>
  <si>
    <t>Uzat</t>
  </si>
  <si>
    <t>21000.000621/2010-43 </t>
  </si>
  <si>
    <t>*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</si>
  <si>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</si>
  <si>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</si>
  <si>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</si>
  <si>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</si>
  <si>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</si>
  <si>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</si>
  <si>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</si>
  <si>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</si>
  <si>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t>Ourofino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</si>
  <si>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</si>
  <si>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r>
      <rPr>
        <i/>
        <sz val="10"/>
        <rFont val="Arial"/>
        <family val="2"/>
      </rPr>
      <t>Chrysodeixis includens nucleopolihedrovirus</t>
    </r>
    <r>
      <rPr>
        <sz val="10"/>
        <rFont val="Arial"/>
        <family val="2"/>
      </rPr>
      <t xml:space="preserve"> (ChinNPV) + </t>
    </r>
    <r>
      <rPr>
        <i/>
        <sz val="10"/>
        <rFont val="Arial"/>
        <family val="2"/>
      </rPr>
      <t>Helicoverpa armígera nucleopolihedrovirus</t>
    </r>
    <r>
      <rPr>
        <sz val="10"/>
        <rFont val="Arial"/>
        <family val="2"/>
      </rPr>
      <t xml:space="preserve"> (HaNPV = HearNPV)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</si>
  <si>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</si>
  <si>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</si>
  <si>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</si>
  <si>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</si>
  <si>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</si>
  <si>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</si>
  <si>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Fluroxipir-meptilico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</si>
  <si>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</si>
  <si>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</si>
  <si>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</si>
  <si>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</si>
  <si>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</si>
  <si>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</si>
  <si>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</si>
  <si>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</si>
  <si>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</si>
  <si>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</si>
  <si>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</si>
  <si>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</si>
  <si>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</si>
  <si>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</si>
  <si>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</si>
  <si>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</si>
  <si>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</si>
  <si>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</si>
  <si>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</si>
  <si>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</si>
  <si>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</si>
  <si>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</si>
  <si>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</si>
  <si>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</si>
  <si>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</si>
  <si>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</si>
  <si>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21000.013448/2011-24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</si>
  <si>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</si>
  <si>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</si>
  <si>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</si>
  <si>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</si>
  <si>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</si>
  <si>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</si>
  <si>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</si>
  <si>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</si>
  <si>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</si>
  <si>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</si>
  <si>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</si>
  <si>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</si>
  <si>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 xml:space="preserve">Adama Brasil 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</si>
  <si>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</si>
  <si>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</si>
  <si>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</si>
  <si>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</si>
  <si>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</si>
  <si>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</si>
  <si>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</si>
  <si>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</si>
  <si>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</si>
  <si>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</si>
  <si>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</si>
  <si>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</si>
  <si>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</si>
  <si>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</si>
  <si>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</si>
  <si>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</si>
  <si>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</si>
  <si>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</si>
  <si>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</si>
  <si>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</si>
  <si>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</si>
  <si>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</si>
  <si>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</si>
  <si>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</si>
  <si>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</si>
  <si>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</si>
  <si>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</si>
  <si>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</si>
  <si>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</si>
  <si>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</si>
  <si>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</si>
  <si>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</si>
  <si>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</si>
  <si>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</si>
  <si>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</si>
  <si>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</si>
  <si>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</si>
  <si>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</si>
  <si>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</si>
  <si>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</si>
  <si>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</si>
  <si>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</si>
  <si>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</si>
  <si>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</si>
  <si>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</si>
  <si>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</si>
  <si>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</si>
  <si>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</si>
  <si>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</si>
  <si>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</si>
  <si>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</si>
  <si>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</si>
  <si>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</si>
  <si>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</si>
  <si>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</si>
  <si>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</si>
  <si>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</si>
  <si>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</si>
  <si>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</si>
  <si>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</si>
  <si>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</si>
  <si>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</si>
  <si>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</si>
  <si>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Picloram + 2,4-D</t>
  </si>
  <si>
    <t>Assaris</t>
  </si>
  <si>
    <t xml:space="preserve">21000.015765/2011-85 </t>
  </si>
  <si>
    <t>21000.008186/2015-18</t>
  </si>
  <si>
    <t>Adifac</t>
  </si>
  <si>
    <t>Bentazona + Imazamoxi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</si>
  <si>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</si>
  <si>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</si>
  <si>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</si>
  <si>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</si>
  <si>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</si>
  <si>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</si>
  <si>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</si>
  <si>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</si>
  <si>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Metalacloro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</si>
  <si>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</si>
  <si>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</si>
  <si>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</si>
  <si>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</si>
  <si>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</si>
  <si>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</si>
  <si>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</si>
  <si>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</si>
  <si>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</si>
  <si>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</si>
  <si>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</si>
  <si>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</si>
  <si>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</si>
  <si>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</si>
  <si>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</si>
  <si>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</si>
  <si>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</si>
  <si>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</si>
  <si>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</si>
  <si>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</si>
  <si>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</si>
  <si>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</si>
  <si>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</si>
  <si>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</si>
  <si>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</si>
  <si>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</si>
  <si>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</si>
  <si>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</si>
  <si>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</si>
  <si>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</si>
  <si>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</si>
  <si>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</si>
  <si>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</si>
  <si>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</si>
  <si>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</si>
  <si>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</si>
  <si>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Biesterfiled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</si>
  <si>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</si>
  <si>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</si>
  <si>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</si>
  <si>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</si>
  <si>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</si>
  <si>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</si>
  <si>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</si>
  <si>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</si>
  <si>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</si>
  <si>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</si>
  <si>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</si>
  <si>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</si>
  <si>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</si>
  <si>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</si>
  <si>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</si>
  <si>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</si>
  <si>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</si>
  <si>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</si>
  <si>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</si>
  <si>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</si>
  <si>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</si>
  <si>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</si>
  <si>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</si>
  <si>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</si>
  <si>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</si>
  <si>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</si>
  <si>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</si>
  <si>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</si>
  <si>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Lambda-cialotrina + clorantraniliprole</t>
  </si>
  <si>
    <t>Masumo</t>
  </si>
  <si>
    <t>21000.009419/2010-87</t>
  </si>
  <si>
    <t>AUG 103</t>
  </si>
  <si>
    <t>21000.008688/2009-92 </t>
  </si>
  <si>
    <t>Imazetapir + Chlorimurom</t>
  </si>
  <si>
    <t>21000.003502/2011-23</t>
  </si>
  <si>
    <t>Rivamax</t>
  </si>
  <si>
    <t>21000.002293/2012-81</t>
  </si>
  <si>
    <t>Zethapyr</t>
  </si>
  <si>
    <t>Mês</t>
  </si>
  <si>
    <t>Muneo</t>
  </si>
  <si>
    <t>Alfas-cipermetrina + fipronil + Piraclostrobina</t>
  </si>
  <si>
    <t>21000.003859/2011-10</t>
  </si>
  <si>
    <t>DIFLUBENZURON TÉCNICO PRENTISS</t>
  </si>
  <si>
    <t>FIPRONIL TÉCNICO HY-GREEN</t>
  </si>
  <si>
    <t>HY-GREEN</t>
  </si>
  <si>
    <t>21000.023227/2018-31</t>
  </si>
  <si>
    <t>21000.008673/2015-72</t>
  </si>
  <si>
    <t>DIAFENTIUROM TÉCNICO ADAMA</t>
  </si>
  <si>
    <t>21000.018658/2018-85</t>
  </si>
  <si>
    <t>AZOXYSTROBIN TÉCNICO NORTOX V</t>
  </si>
  <si>
    <t>21000.004049/2014-15</t>
  </si>
  <si>
    <t>IMAZETAPIR TÉCNICO NORTOX BR </t>
  </si>
  <si>
    <t>21000.000670/2013-29</t>
  </si>
  <si>
    <t>SIMAZINA TÉCNICO AGROIMPORT</t>
  </si>
  <si>
    <t>21000.004836/2010-33</t>
  </si>
  <si>
    <t>CLORPIRI TÉCNICO </t>
  </si>
  <si>
    <t>AMICARBAZONA TÉCNICO ADAMA</t>
  </si>
  <si>
    <t>21000.046888/2017-53</t>
  </si>
  <si>
    <t>21000.008146/2012-15</t>
  </si>
  <si>
    <t>Dexa WG</t>
  </si>
  <si>
    <t>Hexazinona + Diurom</t>
  </si>
  <si>
    <t>21000.017173/2018-74</t>
  </si>
  <si>
    <t>Biobaci</t>
  </si>
  <si>
    <t>Bacillus subtitlis</t>
  </si>
  <si>
    <t>21000.006252/2015-15</t>
  </si>
  <si>
    <t>Fluazinam COONAGRO 500 SC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</si>
  <si>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</si>
  <si>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</si>
  <si>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</si>
  <si>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</si>
  <si>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</si>
  <si>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</si>
  <si>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</si>
  <si>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</si>
  <si>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NOVALURON TÉCNICO UPL</t>
  </si>
  <si>
    <t>21000.002450/2013-30</t>
  </si>
  <si>
    <t>21000.005754/2011-97</t>
  </si>
  <si>
    <t>GLIFOSATO TÉCNICO CRYSTAL</t>
  </si>
  <si>
    <t>Crystal Agro</t>
  </si>
  <si>
    <t>21000.010093/2012-01</t>
  </si>
  <si>
    <t>GLIFOSATO TÉCNICO JT-BRA</t>
  </si>
  <si>
    <t>21000.004509/2011-62</t>
  </si>
  <si>
    <t>GLIFOSATO TÉCNICO JT-CROPCHEM</t>
  </si>
  <si>
    <t>21000.008417/2014-02</t>
  </si>
  <si>
    <t>DICAMBA TÉCNICO GHA</t>
  </si>
  <si>
    <t>21000.004018/2015-45</t>
  </si>
  <si>
    <t>SULFENTRAZONA TÉCNICO OF</t>
  </si>
  <si>
    <t>21000.061276/2016-18</t>
  </si>
  <si>
    <t>TEBUCONAZOL TÉCNICO ADAMA BRASIL</t>
  </si>
  <si>
    <t>adama</t>
  </si>
  <si>
    <t>21000.001704/2014-83</t>
  </si>
  <si>
    <t>FLUAZINAM TÉCNICO CCAB</t>
  </si>
  <si>
    <t>21000.003652/2014-80</t>
  </si>
  <si>
    <t>AMICARBAZONA TÉCNICO NORTOX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</si>
</sst>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sz val="15.5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u/>
      <sz val="10"/>
      <color theme="10"/>
      <name val="Arial"/>
      <family val="2"/>
    </font>
    <font>
      <b/>
      <sz val="9"/>
      <color rgb="FF003300"/>
      <name val="Arial"/>
      <family val="2"/>
    </font>
    <font>
      <i/>
      <sz val="12"/>
      <color rgb="FF000000"/>
      <name val="Calibri"/>
      <family val="2"/>
    </font>
    <font>
      <sz val="10"/>
      <name val="Arial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6" tint="0.39997558519241921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/>
      <diagonal/>
    </border>
    <border>
      <left style="medium">
        <color rgb="FF003300"/>
      </left>
      <right style="medium">
        <color rgb="FF003300"/>
      </right>
      <top style="thin">
        <color indexed="64"/>
      </top>
      <bottom style="thin">
        <color indexed="64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0" fillId="0" borderId="0"/>
    <xf numFmtId="0" fontId="53" fillId="0" borderId="0" applyNumberFormat="0" applyFill="0" applyBorder="0" applyAlignment="0" applyProtection="0"/>
  </cellStyleXfs>
  <cellXfs count="319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6" fillId="10" borderId="31" xfId="0" applyNumberFormat="1" applyFont="1" applyFill="1" applyBorder="1" applyAlignment="1">
      <alignment horizontal="center" vertical="center"/>
    </xf>
    <xf numFmtId="0" fontId="26" fillId="10" borderId="3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9" borderId="4" xfId="0" applyFont="1" applyFill="1" applyBorder="1" applyAlignment="1">
      <alignment horizontal="center" vertical="center"/>
    </xf>
    <xf numFmtId="0" fontId="29" fillId="9" borderId="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9" borderId="6" xfId="0" applyFont="1" applyFill="1" applyBorder="1" applyAlignment="1">
      <alignment horizontal="center" vertical="center"/>
    </xf>
    <xf numFmtId="0" fontId="29" fillId="9" borderId="7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29" fillId="9" borderId="9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10" borderId="12" xfId="0" applyFont="1" applyFill="1" applyBorder="1" applyAlignment="1">
      <alignment horizontal="center" vertical="center"/>
    </xf>
    <xf numFmtId="0" fontId="32" fillId="10" borderId="15" xfId="0" applyFont="1" applyFill="1" applyBorder="1" applyAlignment="1">
      <alignment horizontal="center" vertical="center"/>
    </xf>
    <xf numFmtId="0" fontId="35" fillId="5" borderId="4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0" fontId="35" fillId="9" borderId="40" xfId="0" applyFont="1" applyFill="1" applyBorder="1" applyAlignment="1">
      <alignment horizontal="center" vertical="center"/>
    </xf>
    <xf numFmtId="0" fontId="35" fillId="9" borderId="40" xfId="0" applyFont="1" applyFill="1" applyBorder="1" applyAlignment="1">
      <alignment horizontal="center"/>
    </xf>
    <xf numFmtId="0" fontId="36" fillId="0" borderId="0" xfId="0" applyFont="1"/>
    <xf numFmtId="1" fontId="28" fillId="0" borderId="0" xfId="0" applyNumberFormat="1" applyFont="1" applyAlignment="1">
      <alignment horizontal="center"/>
    </xf>
    <xf numFmtId="14" fontId="28" fillId="0" borderId="0" xfId="0" applyNumberFormat="1" applyFont="1" applyFill="1" applyAlignment="1">
      <alignment horizontal="center"/>
    </xf>
    <xf numFmtId="0" fontId="22" fillId="9" borderId="40" xfId="0" applyFont="1" applyFill="1" applyBorder="1" applyAlignment="1">
      <alignment horizontal="center"/>
    </xf>
    <xf numFmtId="0" fontId="35" fillId="5" borderId="40" xfId="0" applyFont="1" applyFill="1" applyBorder="1" applyAlignment="1">
      <alignment horizontal="center"/>
    </xf>
    <xf numFmtId="0" fontId="35" fillId="11" borderId="40" xfId="0" applyFont="1" applyFill="1" applyBorder="1" applyAlignment="1">
      <alignment horizontal="center"/>
    </xf>
    <xf numFmtId="0" fontId="22" fillId="5" borderId="40" xfId="0" applyFont="1" applyFill="1" applyBorder="1" applyAlignment="1">
      <alignment horizontal="center" vertical="center"/>
    </xf>
    <xf numFmtId="0" fontId="22" fillId="5" borderId="40" xfId="0" applyFont="1" applyFill="1" applyBorder="1" applyAlignment="1">
      <alignment horizontal="center"/>
    </xf>
    <xf numFmtId="0" fontId="22" fillId="11" borderId="40" xfId="0" applyFont="1" applyFill="1" applyBorder="1" applyAlignment="1">
      <alignment horizontal="center"/>
    </xf>
    <xf numFmtId="0" fontId="35" fillId="9" borderId="40" xfId="0" applyFont="1" applyFill="1" applyBorder="1" applyAlignment="1">
      <alignment horizontal="center" vertical="center" wrapText="1"/>
    </xf>
    <xf numFmtId="0" fontId="25" fillId="9" borderId="8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/>
    </xf>
    <xf numFmtId="0" fontId="22" fillId="9" borderId="40" xfId="0" applyFont="1" applyFill="1" applyBorder="1" applyAlignment="1">
      <alignment horizontal="center" vertical="center"/>
    </xf>
    <xf numFmtId="166" fontId="24" fillId="9" borderId="41" xfId="0" applyNumberFormat="1" applyFont="1" applyFill="1" applyBorder="1" applyAlignment="1">
      <alignment horizontal="center" vertical="center"/>
    </xf>
    <xf numFmtId="0" fontId="22" fillId="9" borderId="41" xfId="0" applyFont="1" applyFill="1" applyBorder="1" applyAlignment="1">
      <alignment horizontal="center" vertical="center"/>
    </xf>
    <xf numFmtId="14" fontId="22" fillId="9" borderId="41" xfId="0" applyNumberFormat="1" applyFont="1" applyFill="1" applyBorder="1" applyAlignment="1">
      <alignment horizontal="center" vertical="center"/>
    </xf>
    <xf numFmtId="166" fontId="24" fillId="9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 vertical="center"/>
    </xf>
    <xf numFmtId="0" fontId="22" fillId="9" borderId="40" xfId="0" applyFont="1" applyFill="1" applyBorder="1" applyAlignment="1">
      <alignment horizontal="center" vertical="center" wrapText="1"/>
    </xf>
    <xf numFmtId="1" fontId="24" fillId="9" borderId="40" xfId="0" applyNumberFormat="1" applyFont="1" applyFill="1" applyBorder="1" applyAlignment="1">
      <alignment horizontal="center" vertical="center"/>
    </xf>
    <xf numFmtId="1" fontId="24" fillId="5" borderId="40" xfId="0" applyNumberFormat="1" applyFont="1" applyFill="1" applyBorder="1" applyAlignment="1">
      <alignment horizontal="center" vertical="center"/>
    </xf>
    <xf numFmtId="14" fontId="22" fillId="5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/>
    </xf>
    <xf numFmtId="14" fontId="22" fillId="5" borderId="40" xfId="0" applyNumberFormat="1" applyFont="1" applyFill="1" applyBorder="1" applyAlignment="1">
      <alignment horizontal="center"/>
    </xf>
    <xf numFmtId="1" fontId="24" fillId="11" borderId="40" xfId="0" applyNumberFormat="1" applyFont="1" applyFill="1" applyBorder="1" applyAlignment="1">
      <alignment horizontal="center" vertical="center"/>
    </xf>
    <xf numFmtId="0" fontId="22" fillId="11" borderId="40" xfId="0" applyFont="1" applyFill="1" applyBorder="1" applyAlignment="1">
      <alignment horizontal="center" vertical="center"/>
    </xf>
    <xf numFmtId="14" fontId="22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5" fillId="5" borderId="42" xfId="0" applyFont="1" applyFill="1" applyBorder="1" applyAlignment="1">
      <alignment horizontal="center"/>
    </xf>
    <xf numFmtId="0" fontId="38" fillId="5" borderId="42" xfId="0" applyFont="1" applyFill="1" applyBorder="1" applyAlignment="1">
      <alignment horizontal="center"/>
    </xf>
    <xf numFmtId="14" fontId="15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4" fillId="10" borderId="39" xfId="0" applyFont="1" applyFill="1" applyBorder="1" applyAlignment="1">
      <alignment horizontal="center"/>
    </xf>
    <xf numFmtId="0" fontId="44" fillId="10" borderId="32" xfId="0" applyFont="1" applyFill="1" applyBorder="1" applyAlignment="1">
      <alignment horizontal="center" vertical="center"/>
    </xf>
    <xf numFmtId="0" fontId="45" fillId="11" borderId="35" xfId="0" applyFont="1" applyFill="1" applyBorder="1" applyAlignment="1">
      <alignment horizontal="center"/>
    </xf>
    <xf numFmtId="0" fontId="45" fillId="11" borderId="33" xfId="0" applyFont="1" applyFill="1" applyBorder="1" applyAlignment="1">
      <alignment horizontal="center"/>
    </xf>
    <xf numFmtId="0" fontId="44" fillId="10" borderId="34" xfId="0" applyFont="1" applyFill="1" applyBorder="1" applyAlignment="1">
      <alignment horizontal="center" vertical="center"/>
    </xf>
    <xf numFmtId="0" fontId="45" fillId="11" borderId="36" xfId="0" applyFont="1" applyFill="1" applyBorder="1" applyAlignment="1">
      <alignment horizontal="center"/>
    </xf>
    <xf numFmtId="0" fontId="44" fillId="10" borderId="37" xfId="0" applyFont="1" applyFill="1" applyBorder="1" applyAlignment="1">
      <alignment horizontal="center" vertical="center"/>
    </xf>
    <xf numFmtId="0" fontId="46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52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0" fontId="22" fillId="13" borderId="33" xfId="0" applyFont="1" applyFill="1" applyBorder="1" applyAlignment="1">
      <alignment horizontal="center"/>
    </xf>
    <xf numFmtId="0" fontId="44" fillId="10" borderId="0" xfId="0" applyFont="1" applyFill="1" applyBorder="1" applyAlignment="1">
      <alignment horizontal="center" vertical="center"/>
    </xf>
    <xf numFmtId="0" fontId="15" fillId="0" borderId="32" xfId="0" applyFont="1" applyBorder="1"/>
    <xf numFmtId="165" fontId="47" fillId="10" borderId="35" xfId="0" applyNumberFormat="1" applyFont="1" applyFill="1" applyBorder="1" applyAlignment="1">
      <alignment horizontal="center" vertical="center"/>
    </xf>
    <xf numFmtId="165" fontId="47" fillId="10" borderId="33" xfId="0" applyNumberFormat="1" applyFont="1" applyFill="1" applyBorder="1" applyAlignment="1">
      <alignment horizontal="center" vertical="center"/>
    </xf>
    <xf numFmtId="0" fontId="50" fillId="10" borderId="33" xfId="0" applyFont="1" applyFill="1" applyBorder="1" applyAlignment="1"/>
    <xf numFmtId="0" fontId="48" fillId="10" borderId="33" xfId="0" applyFont="1" applyFill="1" applyBorder="1" applyAlignment="1">
      <alignment horizontal="center" vertical="center" wrapText="1"/>
    </xf>
    <xf numFmtId="0" fontId="49" fillId="10" borderId="33" xfId="0" applyFont="1" applyFill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48" fillId="10" borderId="33" xfId="0" applyFont="1" applyFill="1" applyBorder="1" applyAlignment="1">
      <alignment horizontal="center"/>
    </xf>
    <xf numFmtId="0" fontId="39" fillId="0" borderId="33" xfId="0" applyFont="1" applyBorder="1" applyAlignment="1">
      <alignment horizontal="center" vertical="center" wrapText="1"/>
    </xf>
    <xf numFmtId="0" fontId="48" fillId="10" borderId="33" xfId="0" applyFont="1" applyFill="1" applyBorder="1" applyAlignment="1">
      <alignment horizontal="center" vertical="center"/>
    </xf>
    <xf numFmtId="0" fontId="51" fillId="10" borderId="33" xfId="0" applyFont="1" applyFill="1" applyBorder="1" applyAlignment="1"/>
    <xf numFmtId="0" fontId="42" fillId="10" borderId="39" xfId="0" applyNumberFormat="1" applyFont="1" applyFill="1" applyBorder="1" applyAlignment="1">
      <alignment horizontal="center"/>
    </xf>
    <xf numFmtId="0" fontId="43" fillId="10" borderId="39" xfId="0" applyNumberFormat="1" applyFont="1" applyFill="1" applyBorder="1" applyAlignment="1"/>
    <xf numFmtId="0" fontId="43" fillId="10" borderId="39" xfId="0" applyFont="1" applyFill="1" applyBorder="1" applyAlignment="1"/>
    <xf numFmtId="0" fontId="48" fillId="10" borderId="35" xfId="0" applyFont="1" applyFill="1" applyBorder="1" applyAlignment="1">
      <alignment horizontal="center"/>
    </xf>
    <xf numFmtId="0" fontId="48" fillId="10" borderId="35" xfId="0" applyFont="1" applyFill="1" applyBorder="1" applyAlignment="1">
      <alignment horizontal="center" vertical="center" wrapText="1"/>
    </xf>
    <xf numFmtId="0" fontId="49" fillId="10" borderId="35" xfId="0" applyFont="1" applyFill="1" applyBorder="1" applyAlignment="1">
      <alignment horizontal="center" vertical="center" wrapText="1"/>
    </xf>
    <xf numFmtId="0" fontId="49" fillId="10" borderId="35" xfId="0" applyFont="1" applyFill="1" applyBorder="1" applyAlignment="1">
      <alignment horizontal="center" vertical="center"/>
    </xf>
    <xf numFmtId="0" fontId="39" fillId="0" borderId="35" xfId="0" applyFont="1" applyBorder="1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3" fillId="10" borderId="39" xfId="0" applyNumberFormat="1" applyFont="1" applyFill="1" applyBorder="1" applyAlignment="1">
      <alignment horizontal="center"/>
    </xf>
    <xf numFmtId="0" fontId="1" fillId="10" borderId="39" xfId="0" applyNumberFormat="1" applyFont="1" applyFill="1" applyBorder="1" applyAlignment="1"/>
    <xf numFmtId="0" fontId="1" fillId="10" borderId="39" xfId="0" applyFont="1" applyFill="1" applyBorder="1" applyAlignment="1"/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23" fillId="9" borderId="28" xfId="0" applyFont="1" applyFill="1" applyBorder="1" applyAlignment="1">
      <alignment horizontal="left" vertical="center"/>
    </xf>
    <xf numFmtId="0" fontId="23" fillId="9" borderId="29" xfId="0" applyFont="1" applyFill="1" applyBorder="1" applyAlignment="1">
      <alignment vertical="center"/>
    </xf>
    <xf numFmtId="0" fontId="23" fillId="9" borderId="30" xfId="0" applyFont="1" applyFill="1" applyBorder="1" applyAlignment="1">
      <alignment vertical="center"/>
    </xf>
    <xf numFmtId="0" fontId="25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vertical="center"/>
    </xf>
    <xf numFmtId="0" fontId="23" fillId="9" borderId="27" xfId="0" applyFont="1" applyFill="1" applyBorder="1" applyAlignment="1">
      <alignment vertical="center"/>
    </xf>
    <xf numFmtId="0" fontId="23" fillId="0" borderId="26" xfId="0" applyFont="1" applyBorder="1" applyAlignment="1">
      <alignment vertical="center"/>
    </xf>
    <xf numFmtId="0" fontId="23" fillId="0" borderId="27" xfId="0" applyFont="1" applyBorder="1" applyAlignment="1">
      <alignment vertical="center"/>
    </xf>
    <xf numFmtId="1" fontId="33" fillId="10" borderId="18" xfId="0" applyNumberFormat="1" applyFont="1" applyFill="1" applyBorder="1" applyAlignment="1">
      <alignment horizontal="center" vertical="center"/>
    </xf>
    <xf numFmtId="0" fontId="34" fillId="10" borderId="19" xfId="0" applyFont="1" applyFill="1" applyBorder="1" applyAlignment="1">
      <alignment horizontal="center" vertical="center"/>
    </xf>
    <xf numFmtId="0" fontId="34" fillId="10" borderId="20" xfId="0" applyFont="1" applyFill="1" applyBorder="1" applyAlignment="1">
      <alignment horizontal="center" vertical="center"/>
    </xf>
    <xf numFmtId="0" fontId="34" fillId="10" borderId="21" xfId="0" applyFont="1" applyFill="1" applyBorder="1" applyAlignment="1">
      <alignment horizontal="center" vertical="center"/>
    </xf>
    <xf numFmtId="0" fontId="34" fillId="10" borderId="22" xfId="0" applyFont="1" applyFill="1" applyBorder="1" applyAlignment="1">
      <alignment horizontal="center" vertical="center"/>
    </xf>
    <xf numFmtId="0" fontId="34" fillId="10" borderId="23" xfId="0" applyFont="1" applyFill="1" applyBorder="1" applyAlignment="1">
      <alignment horizontal="center" vertical="center"/>
    </xf>
    <xf numFmtId="0" fontId="23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horizontal="left" vertical="center"/>
    </xf>
    <xf numFmtId="0" fontId="23" fillId="9" borderId="27" xfId="0" applyFont="1" applyFill="1" applyBorder="1" applyAlignment="1">
      <alignment horizontal="left" vertical="center"/>
    </xf>
    <xf numFmtId="0" fontId="25" fillId="9" borderId="16" xfId="0" applyFont="1" applyFill="1" applyBorder="1" applyAlignment="1">
      <alignment horizontal="left" vertical="center"/>
    </xf>
    <xf numFmtId="0" fontId="23" fillId="0" borderId="24" xfId="0" applyFont="1" applyBorder="1" applyAlignment="1">
      <alignment vertical="center"/>
    </xf>
    <xf numFmtId="0" fontId="23" fillId="0" borderId="25" xfId="0" applyFont="1" applyBorder="1" applyAlignment="1">
      <alignment vertic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1" fontId="54" fillId="10" borderId="31" xfId="0" applyNumberFormat="1" applyFont="1" applyFill="1" applyBorder="1" applyAlignment="1">
      <alignment horizontal="center" vertical="center"/>
    </xf>
    <xf numFmtId="1" fontId="55" fillId="10" borderId="31" xfId="0" applyNumberFormat="1" applyFont="1" applyFill="1" applyBorder="1" applyAlignment="1">
      <alignment horizontal="center" vertical="center"/>
    </xf>
    <xf numFmtId="0" fontId="54" fillId="10" borderId="31" xfId="0" applyFont="1" applyFill="1" applyBorder="1" applyAlignment="1">
      <alignment horizontal="center" vertical="center"/>
    </xf>
    <xf numFmtId="0" fontId="54" fillId="10" borderId="0" xfId="0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166" fontId="57" fillId="9" borderId="41" xfId="0" applyNumberFormat="1" applyFont="1" applyFill="1" applyBorder="1" applyAlignment="1">
      <alignment horizontal="center" vertical="center"/>
    </xf>
    <xf numFmtId="166" fontId="58" fillId="9" borderId="41" xfId="0" applyNumberFormat="1" applyFont="1" applyFill="1" applyBorder="1" applyAlignment="1">
      <alignment horizontal="center" vertical="center"/>
    </xf>
    <xf numFmtId="0" fontId="59" fillId="9" borderId="41" xfId="0" applyFont="1" applyFill="1" applyBorder="1" applyAlignment="1">
      <alignment horizontal="center" vertical="center"/>
    </xf>
    <xf numFmtId="14" fontId="59" fillId="9" borderId="41" xfId="0" applyNumberFormat="1" applyFont="1" applyFill="1" applyBorder="1" applyAlignment="1">
      <alignment horizontal="center" vertical="center"/>
    </xf>
    <xf numFmtId="1" fontId="59" fillId="9" borderId="41" xfId="0" applyNumberFormat="1" applyFont="1" applyFill="1" applyBorder="1" applyAlignment="1">
      <alignment horizontal="center" vertical="center"/>
    </xf>
    <xf numFmtId="0" fontId="60" fillId="0" borderId="0" xfId="0" applyFont="1" applyFill="1" applyAlignment="1">
      <alignment horizontal="center" vertical="center"/>
    </xf>
    <xf numFmtId="0" fontId="57" fillId="9" borderId="4" xfId="0" applyFont="1" applyFill="1" applyBorder="1" applyAlignment="1">
      <alignment horizontal="center" vertical="center"/>
    </xf>
    <xf numFmtId="0" fontId="57" fillId="9" borderId="5" xfId="0" applyFont="1" applyFill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166" fontId="57" fillId="9" borderId="43" xfId="0" applyNumberFormat="1" applyFont="1" applyFill="1" applyBorder="1" applyAlignment="1">
      <alignment horizontal="center" vertical="center"/>
    </xf>
    <xf numFmtId="166" fontId="58" fillId="9" borderId="40" xfId="0" applyNumberFormat="1" applyFont="1" applyFill="1" applyBorder="1" applyAlignment="1">
      <alignment horizontal="center" vertical="center"/>
    </xf>
    <xf numFmtId="0" fontId="59" fillId="9" borderId="45" xfId="0" applyFont="1" applyFill="1" applyBorder="1" applyAlignment="1">
      <alignment horizontal="center" vertical="center"/>
    </xf>
    <xf numFmtId="0" fontId="57" fillId="9" borderId="6" xfId="0" applyFont="1" applyFill="1" applyBorder="1" applyAlignment="1">
      <alignment horizontal="center" vertical="center"/>
    </xf>
    <xf numFmtId="0" fontId="57" fillId="9" borderId="7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14" fontId="59" fillId="9" borderId="40" xfId="0" applyNumberFormat="1" applyFont="1" applyFill="1" applyBorder="1" applyAlignment="1">
      <alignment horizontal="center" vertical="center"/>
    </xf>
    <xf numFmtId="166" fontId="57" fillId="9" borderId="44" xfId="0" applyNumberFormat="1" applyFont="1" applyFill="1" applyBorder="1" applyAlignment="1">
      <alignment horizontal="center" vertical="center"/>
    </xf>
    <xf numFmtId="0" fontId="61" fillId="0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0" fontId="63" fillId="10" borderId="12" xfId="0" applyFont="1" applyFill="1" applyBorder="1" applyAlignment="1">
      <alignment horizontal="center" vertical="center"/>
    </xf>
    <xf numFmtId="0" fontId="63" fillId="10" borderId="15" xfId="0" applyFont="1" applyFill="1" applyBorder="1" applyAlignment="1">
      <alignment horizontal="center" vertical="center"/>
    </xf>
    <xf numFmtId="0" fontId="64" fillId="10" borderId="18" xfId="0" applyNumberFormat="1" applyFont="1" applyFill="1" applyBorder="1" applyAlignment="1">
      <alignment horizontal="center" vertical="center"/>
    </xf>
    <xf numFmtId="0" fontId="60" fillId="0" borderId="19" xfId="0" applyNumberFormat="1" applyFont="1" applyBorder="1" applyAlignment="1">
      <alignment horizontal="center" vertical="center"/>
    </xf>
    <xf numFmtId="0" fontId="60" fillId="0" borderId="20" xfId="0" applyNumberFormat="1" applyFont="1" applyBorder="1" applyAlignment="1">
      <alignment horizontal="center" vertical="center"/>
    </xf>
    <xf numFmtId="0" fontId="60" fillId="0" borderId="21" xfId="0" applyNumberFormat="1" applyFont="1" applyBorder="1" applyAlignment="1">
      <alignment horizontal="center" vertical="center"/>
    </xf>
    <xf numFmtId="0" fontId="60" fillId="0" borderId="22" xfId="0" applyNumberFormat="1" applyFont="1" applyBorder="1" applyAlignment="1">
      <alignment horizontal="center" vertical="center"/>
    </xf>
    <xf numFmtId="0" fontId="60" fillId="0" borderId="23" xfId="0" applyNumberFormat="1" applyFont="1" applyBorder="1" applyAlignment="1">
      <alignment horizontal="center" vertical="center"/>
    </xf>
    <xf numFmtId="0" fontId="58" fillId="9" borderId="16" xfId="0" applyFont="1" applyFill="1" applyBorder="1" applyAlignment="1">
      <alignment horizontal="left" vertical="center"/>
    </xf>
    <xf numFmtId="0" fontId="65" fillId="9" borderId="24" xfId="0" applyFont="1" applyFill="1" applyBorder="1" applyAlignment="1">
      <alignment horizontal="center" vertical="center"/>
    </xf>
    <xf numFmtId="0" fontId="65" fillId="9" borderId="25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65" fillId="9" borderId="26" xfId="0" applyFont="1" applyFill="1" applyBorder="1" applyAlignment="1">
      <alignment horizontal="center" vertical="center"/>
    </xf>
    <xf numFmtId="0" fontId="65" fillId="9" borderId="27" xfId="0" applyFont="1" applyFill="1" applyBorder="1" applyAlignment="1">
      <alignment horizontal="center" vertical="center"/>
    </xf>
    <xf numFmtId="0" fontId="65" fillId="9" borderId="17" xfId="0" applyFont="1" applyFill="1" applyBorder="1" applyAlignment="1">
      <alignment horizontal="left" vertical="center"/>
    </xf>
    <xf numFmtId="0" fontId="58" fillId="9" borderId="28" xfId="0" applyFont="1" applyFill="1" applyBorder="1" applyAlignment="1">
      <alignment horizontal="left" vertical="center"/>
    </xf>
    <xf numFmtId="0" fontId="65" fillId="9" borderId="29" xfId="0" applyFont="1" applyFill="1" applyBorder="1" applyAlignment="1">
      <alignment horizontal="center" vertical="center"/>
    </xf>
    <xf numFmtId="0" fontId="65" fillId="9" borderId="30" xfId="0" applyFont="1" applyFill="1" applyBorder="1" applyAlignment="1">
      <alignment horizontal="center" vertical="center"/>
    </xf>
    <xf numFmtId="0" fontId="66" fillId="9" borderId="40" xfId="0" applyFont="1" applyFill="1" applyBorder="1" applyAlignment="1">
      <alignment horizontal="center" vertical="center"/>
    </xf>
    <xf numFmtId="0" fontId="66" fillId="9" borderId="40" xfId="0" applyFont="1" applyFill="1" applyBorder="1" applyAlignment="1">
      <alignment horizontal="center" vertical="center" wrapText="1"/>
    </xf>
    <xf numFmtId="166" fontId="58" fillId="12" borderId="40" xfId="0" applyNumberFormat="1" applyFont="1" applyFill="1" applyBorder="1" applyAlignment="1">
      <alignment horizontal="center" vertical="center"/>
    </xf>
    <xf numFmtId="0" fontId="65" fillId="12" borderId="40" xfId="3" applyFont="1" applyFill="1" applyBorder="1" applyAlignment="1">
      <alignment horizontal="center" vertical="center"/>
    </xf>
    <xf numFmtId="0" fontId="67" fillId="9" borderId="40" xfId="0" applyFont="1" applyFill="1" applyBorder="1" applyAlignment="1">
      <alignment horizontal="center" vertical="center"/>
    </xf>
    <xf numFmtId="0" fontId="59" fillId="12" borderId="40" xfId="0" applyFont="1" applyFill="1" applyBorder="1" applyAlignment="1">
      <alignment horizontal="center" vertical="center"/>
    </xf>
    <xf numFmtId="0" fontId="65" fillId="12" borderId="46" xfId="3" applyFont="1" applyFill="1" applyBorder="1" applyAlignment="1">
      <alignment horizontal="center" vertical="center"/>
    </xf>
    <xf numFmtId="0" fontId="65" fillId="9" borderId="47" xfId="3" applyFont="1" applyFill="1" applyBorder="1" applyAlignment="1">
      <alignment horizontal="center" vertical="center"/>
    </xf>
    <xf numFmtId="0" fontId="68" fillId="12" borderId="40" xfId="0" applyFont="1" applyFill="1" applyBorder="1" applyAlignment="1">
      <alignment horizontal="center" vertical="center"/>
    </xf>
    <xf numFmtId="0" fontId="65" fillId="9" borderId="47" xfId="3" applyFont="1" applyFill="1" applyBorder="1" applyAlignment="1">
      <alignment horizontal="center"/>
    </xf>
    <xf numFmtId="166" fontId="65" fillId="9" borderId="47" xfId="0" applyNumberFormat="1" applyFont="1" applyFill="1" applyBorder="1" applyAlignment="1">
      <alignment horizontal="center" vertical="center"/>
    </xf>
    <xf numFmtId="0" fontId="65" fillId="9" borderId="47" xfId="0" applyFont="1" applyFill="1" applyBorder="1" applyAlignment="1">
      <alignment horizontal="center"/>
    </xf>
    <xf numFmtId="0" fontId="59" fillId="9" borderId="6" xfId="0" applyFont="1" applyFill="1" applyBorder="1" applyAlignment="1">
      <alignment horizontal="center" vertical="center"/>
    </xf>
    <xf numFmtId="166" fontId="57" fillId="9" borderId="40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166" fontId="70" fillId="9" borderId="47" xfId="0" applyNumberFormat="1" applyFont="1" applyFill="1" applyBorder="1" applyAlignment="1">
      <alignment horizontal="center" vertical="center"/>
    </xf>
    <xf numFmtId="0" fontId="71" fillId="9" borderId="40" xfId="0" applyFont="1" applyFill="1" applyBorder="1" applyAlignment="1">
      <alignment horizontal="center" vertical="center"/>
    </xf>
    <xf numFmtId="166" fontId="65" fillId="9" borderId="40" xfId="0" applyNumberFormat="1" applyFont="1" applyFill="1" applyBorder="1" applyAlignment="1">
      <alignment horizontal="center" vertical="center"/>
    </xf>
    <xf numFmtId="166" fontId="65" fillId="9" borderId="41" xfId="0" applyNumberFormat="1" applyFont="1" applyFill="1" applyBorder="1" applyAlignment="1">
      <alignment horizontal="center" vertical="center"/>
    </xf>
    <xf numFmtId="0" fontId="60" fillId="9" borderId="48" xfId="0" applyFont="1" applyFill="1" applyBorder="1" applyAlignment="1">
      <alignment horizontal="center" vertical="center"/>
    </xf>
    <xf numFmtId="0" fontId="59" fillId="9" borderId="40" xfId="0" applyNumberFormat="1" applyFont="1" applyFill="1" applyBorder="1" applyAlignment="1">
      <alignment horizontal="center" vertical="center"/>
    </xf>
    <xf numFmtId="0" fontId="72" fillId="0" borderId="0" xfId="3" applyFont="1"/>
    <xf numFmtId="166" fontId="73" fillId="9" borderId="40" xfId="0" applyNumberFormat="1" applyFont="1" applyFill="1" applyBorder="1" applyAlignment="1">
      <alignment horizontal="center" vertical="center"/>
    </xf>
    <xf numFmtId="166" fontId="73" fillId="9" borderId="41" xfId="0" applyNumberFormat="1" applyFont="1" applyFill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60" fillId="0" borderId="0" xfId="0" applyFont="1"/>
    <xf numFmtId="0" fontId="75" fillId="0" borderId="0" xfId="0" applyFont="1"/>
    <xf numFmtId="0" fontId="68" fillId="0" borderId="0" xfId="0" applyFont="1"/>
    <xf numFmtId="0" fontId="76" fillId="0" borderId="0" xfId="0" applyFont="1" applyAlignment="1">
      <alignment horizontal="center"/>
    </xf>
    <xf numFmtId="166" fontId="57" fillId="6" borderId="40" xfId="0" applyNumberFormat="1" applyFont="1" applyFill="1" applyBorder="1" applyAlignment="1">
      <alignment horizontal="center" vertical="center"/>
    </xf>
    <xf numFmtId="166" fontId="58" fillId="6" borderId="40" xfId="0" applyNumberFormat="1" applyFont="1" applyFill="1" applyBorder="1" applyAlignment="1">
      <alignment horizontal="center" vertical="center"/>
    </xf>
    <xf numFmtId="0" fontId="59" fillId="6" borderId="40" xfId="0" applyFont="1" applyFill="1" applyBorder="1" applyAlignment="1">
      <alignment horizontal="center"/>
    </xf>
    <xf numFmtId="14" fontId="59" fillId="6" borderId="40" xfId="0" applyNumberFormat="1" applyFont="1" applyFill="1" applyBorder="1" applyAlignment="1">
      <alignment horizontal="center"/>
    </xf>
    <xf numFmtId="1" fontId="59" fillId="6" borderId="0" xfId="0" applyNumberFormat="1" applyFont="1" applyFill="1" applyBorder="1" applyAlignment="1">
      <alignment horizontal="center" vertical="center"/>
    </xf>
    <xf numFmtId="0" fontId="60" fillId="0" borderId="0" xfId="0" applyFont="1" applyFill="1" applyAlignment="1">
      <alignment horizontal="center"/>
    </xf>
    <xf numFmtId="0" fontId="60" fillId="0" borderId="0" xfId="0" applyFont="1" applyAlignment="1">
      <alignment horizontal="center"/>
    </xf>
    <xf numFmtId="166" fontId="57" fillId="6" borderId="41" xfId="0" applyNumberFormat="1" applyFont="1" applyFill="1" applyBorder="1" applyAlignment="1">
      <alignment horizontal="center" vertical="center"/>
    </xf>
    <xf numFmtId="166" fontId="58" fillId="6" borderId="41" xfId="0" applyNumberFormat="1" applyFont="1" applyFill="1" applyBorder="1" applyAlignment="1">
      <alignment horizontal="center" vertical="center"/>
    </xf>
    <xf numFmtId="14" fontId="60" fillId="6" borderId="0" xfId="0" applyNumberFormat="1" applyFont="1" applyFill="1" applyAlignment="1">
      <alignment horizontal="center"/>
    </xf>
    <xf numFmtId="1" fontId="60" fillId="6" borderId="0" xfId="0" applyNumberFormat="1" applyFont="1" applyFill="1" applyAlignment="1">
      <alignment horizontal="center"/>
    </xf>
    <xf numFmtId="0" fontId="60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26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21" Type="http://schemas.openxmlformats.org/officeDocument/2006/relationships/worksheet" Target="worksheets/sheet17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5" Type="http://schemas.openxmlformats.org/officeDocument/2006/relationships/styles" Target="styles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worksheet" Target="worksheets/sheet7.xml"/><Relationship Id="rId24" Type="http://schemas.openxmlformats.org/officeDocument/2006/relationships/theme" Target="theme/theme1.xml"/><Relationship Id="rId5" Type="http://schemas.openxmlformats.org/officeDocument/2006/relationships/chartsheet" Target="chartsheets/sheet3.xml"/><Relationship Id="rId15" Type="http://schemas.openxmlformats.org/officeDocument/2006/relationships/worksheet" Target="worksheets/sheet11.xml"/><Relationship Id="rId23" Type="http://schemas.openxmlformats.org/officeDocument/2006/relationships/worksheet" Target="worksheets/sheet19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worksheet" Target="worksheets/sheet18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rgbClr val="003300"/>
                </a:solidFill>
              </a:rPr>
              <a:t>Total de Agrotóxicos Registrados</a:t>
            </a:r>
            <a:r>
              <a:rPr lang="pt-BR" sz="2400" baseline="0">
                <a:solidFill>
                  <a:srgbClr val="003300"/>
                </a:solidFill>
              </a:rPr>
              <a:t> - Por ano</a:t>
            </a:r>
            <a:endParaRPr lang="pt-BR" sz="2400">
              <a:solidFill>
                <a:srgbClr val="003300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100000">
                  <a:schemeClr val="accent3">
                    <a:lumMod val="75000"/>
                  </a:schemeClr>
                </a:gs>
                <a:gs pos="100000">
                  <a:schemeClr val="accent3">
                    <a:lumMod val="50000"/>
                  </a:schemeClr>
                </a:gs>
              </a:gsLst>
              <a:path path="circle">
                <a:fillToRect l="50000" t="130000" r="50000" b="-30000"/>
              </a:path>
              <a:tileRect/>
            </a:gra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-6.122776542825042E-4"/>
                  <c:y val="-0.126899124447544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5.1642852178049946E-8"/>
                  <c:y val="-0.109195166837652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19754341149786E-2"/>
                      <c:h val="3.7180915162558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Resumo!$B$20:$O$20</c:f>
              <c:numCache>
                <c:formatCode>General</c:formatCode>
                <c:ptCount val="14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rgbClr val="003300"/>
                </a:solidFill>
              </a:rPr>
              <a:t>Agrotóxicos Registrados -</a:t>
            </a:r>
            <a:r>
              <a:rPr lang="pt-BR" sz="2000">
                <a:solidFill>
                  <a:srgbClr val="003300"/>
                </a:solidFill>
              </a:rPr>
              <a:t> </a:t>
            </a:r>
            <a:r>
              <a:rPr lang="pt-BR" sz="2000" cap="none" baseline="0">
                <a:solidFill>
                  <a:srgbClr val="003300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0.1634563456904361"/>
          <c:y val="3.08991660988362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rgbClr val="0033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lineChart>
        <c:grouping val="standar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Resumo!$B$9:$O$9</c:f>
              <c:numCache>
                <c:formatCode>General</c:formatCode>
                <c:ptCount val="14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C3-462A-BA83-D413B97DE8A2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Resumo!$B$10:$O$10</c:f>
              <c:numCache>
                <c:formatCode>General</c:formatCode>
                <c:ptCount val="14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3-462A-BA83-D413B97DE8A2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Resumo!$B$11:$O$11</c:f>
              <c:numCache>
                <c:formatCode>General</c:formatCode>
                <c:ptCount val="14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52</c:v>
                </c:pt>
                <c:pt idx="13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Resumo!$B$12:$O$12</c:f>
              <c:numCache>
                <c:formatCode>General</c:formatCode>
                <c:ptCount val="14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127</c:v>
                </c:pt>
                <c:pt idx="13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Resumo!$B$13:$O$13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C3-462A-BA83-D413B97DE8A2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Resumo!$B$14:$O$14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14</c:v>
                </c:pt>
                <c:pt idx="12">
                  <c:v>19</c:v>
                </c:pt>
                <c:pt idx="13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Resumo!$B$17:$O$17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330048"/>
        <c:axId val="116330832"/>
      </c:lineChart>
      <c:catAx>
        <c:axId val="11633004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563616453908445"/>
          <c:y val="0.93980027418550893"/>
          <c:w val="0.50600188044367544"/>
          <c:h val="3.1311192623313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Número de Produtos Registrados por Empresa nos últimos 13 anos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cat>
            <c:strRef>
              <c:f>'Resumo por Empresa'!$A$10:$A$203</c:f>
              <c:strCache>
                <c:ptCount val="194"/>
                <c:pt idx="0">
                  <c:v>Adama</c:v>
                </c:pt>
                <c:pt idx="1">
                  <c:v>AEE</c:v>
                </c:pt>
                <c:pt idx="2">
                  <c:v>Agecom</c:v>
                </c:pt>
                <c:pt idx="3">
                  <c:v>Agria</c:v>
                </c:pt>
                <c:pt idx="4">
                  <c:v>Agrialliance</c:v>
                </c:pt>
                <c:pt idx="5">
                  <c:v>Agricur</c:v>
                </c:pt>
                <c:pt idx="6">
                  <c:v>Agripec</c:v>
                </c:pt>
                <c:pt idx="7">
                  <c:v>Agrivalle</c:v>
                </c:pt>
                <c:pt idx="8">
                  <c:v>Agro Import</c:v>
                </c:pt>
                <c:pt idx="9">
                  <c:v>Agrobio</c:v>
                </c:pt>
                <c:pt idx="10">
                  <c:v>Agrocete</c:v>
                </c:pt>
                <c:pt idx="11">
                  <c:v>Agroimport</c:v>
                </c:pt>
                <c:pt idx="12">
                  <c:v>Agrolider</c:v>
                </c:pt>
                <c:pt idx="13">
                  <c:v>Agrovant</c:v>
                </c:pt>
                <c:pt idx="14">
                  <c:v>Akzo Nobel</c:v>
                </c:pt>
                <c:pt idx="15">
                  <c:v>Alamos</c:v>
                </c:pt>
                <c:pt idx="16">
                  <c:v>Albaugh</c:v>
                </c:pt>
                <c:pt idx="17">
                  <c:v>Allier</c:v>
                </c:pt>
                <c:pt idx="18">
                  <c:v>Alta</c:v>
                </c:pt>
                <c:pt idx="19">
                  <c:v>Ameribras</c:v>
                </c:pt>
                <c:pt idx="20">
                  <c:v>AMIPA</c:v>
                </c:pt>
                <c:pt idx="21">
                  <c:v>Ancom</c:v>
                </c:pt>
                <c:pt idx="22">
                  <c:v>Anésia Mendes</c:v>
                </c:pt>
                <c:pt idx="23">
                  <c:v>Arysta</c:v>
                </c:pt>
                <c:pt idx="24">
                  <c:v>Asplan</c:v>
                </c:pt>
                <c:pt idx="25">
                  <c:v>Atanor</c:v>
                </c:pt>
                <c:pt idx="26">
                  <c:v>Atar</c:v>
                </c:pt>
                <c:pt idx="27">
                  <c:v>Auca Controle</c:v>
                </c:pt>
                <c:pt idx="28">
                  <c:v>Avgust</c:v>
                </c:pt>
                <c:pt idx="29">
                  <c:v>Ballagro</c:v>
                </c:pt>
                <c:pt idx="30">
                  <c:v>Basf</c:v>
                </c:pt>
                <c:pt idx="31">
                  <c:v>Bayer</c:v>
                </c:pt>
                <c:pt idx="32">
                  <c:v>Biesterfeld</c:v>
                </c:pt>
                <c:pt idx="33">
                  <c:v>Bio Eco Cana</c:v>
                </c:pt>
                <c:pt idx="34">
                  <c:v>Bio Soja</c:v>
                </c:pt>
                <c:pt idx="35">
                  <c:v>Biocana</c:v>
                </c:pt>
                <c:pt idx="36">
                  <c:v>Biocontrol</c:v>
                </c:pt>
                <c:pt idx="37">
                  <c:v>Biocontrole</c:v>
                </c:pt>
                <c:pt idx="38">
                  <c:v>Biodefensive</c:v>
                </c:pt>
                <c:pt idx="39">
                  <c:v>Bioeffect</c:v>
                </c:pt>
                <c:pt idx="40">
                  <c:v>Bioenergia</c:v>
                </c:pt>
                <c:pt idx="41">
                  <c:v>Biofábrica</c:v>
                </c:pt>
                <c:pt idx="42">
                  <c:v>Bioflora</c:v>
                </c:pt>
                <c:pt idx="43">
                  <c:v>Biofungi</c:v>
                </c:pt>
                <c:pt idx="44">
                  <c:v>Biopremium</c:v>
                </c:pt>
                <c:pt idx="45">
                  <c:v>Bioresult</c:v>
                </c:pt>
                <c:pt idx="46">
                  <c:v>Biorisk</c:v>
                </c:pt>
                <c:pt idx="47">
                  <c:v>Biosoja</c:v>
                </c:pt>
                <c:pt idx="48">
                  <c:v>Biosphere</c:v>
                </c:pt>
                <c:pt idx="49">
                  <c:v>Biotech</c:v>
                </c:pt>
                <c:pt idx="50">
                  <c:v>Biovalens</c:v>
                </c:pt>
                <c:pt idx="51">
                  <c:v>Bosquirolli</c:v>
                </c:pt>
                <c:pt idx="52">
                  <c:v>BRA</c:v>
                </c:pt>
                <c:pt idx="53">
                  <c:v>Braz e Costa</c:v>
                </c:pt>
                <c:pt idx="54">
                  <c:v>Bug Agentes Biologicos</c:v>
                </c:pt>
                <c:pt idx="55">
                  <c:v>CCAB</c:v>
                </c:pt>
                <c:pt idx="56">
                  <c:v>Ceplac</c:v>
                </c:pt>
                <c:pt idx="57">
                  <c:v>Cetma</c:v>
                </c:pt>
                <c:pt idx="58">
                  <c:v>Chemia</c:v>
                </c:pt>
                <c:pt idx="59">
                  <c:v>Cheminova</c:v>
                </c:pt>
                <c:pt idx="60">
                  <c:v>Chemotécnica</c:v>
                </c:pt>
                <c:pt idx="61">
                  <c:v>Chemtura</c:v>
                </c:pt>
                <c:pt idx="62">
                  <c:v>Cocapec</c:v>
                </c:pt>
                <c:pt idx="63">
                  <c:v>Cocapeer</c:v>
                </c:pt>
                <c:pt idx="64">
                  <c:v>Condax</c:v>
                </c:pt>
                <c:pt idx="65">
                  <c:v>Consagro</c:v>
                </c:pt>
                <c:pt idx="66">
                  <c:v>Copalliance</c:v>
                </c:pt>
                <c:pt idx="67">
                  <c:v>Coromandel</c:v>
                </c:pt>
                <c:pt idx="68">
                  <c:v>CP2</c:v>
                </c:pt>
                <c:pt idx="69">
                  <c:v>Crompton</c:v>
                </c:pt>
                <c:pt idx="70">
                  <c:v>Cropchem</c:v>
                </c:pt>
                <c:pt idx="71">
                  <c:v>Cross Link</c:v>
                </c:pt>
                <c:pt idx="72">
                  <c:v>Crystal</c:v>
                </c:pt>
                <c:pt idx="73">
                  <c:v>Dalquim</c:v>
                </c:pt>
                <c:pt idx="74">
                  <c:v>De Sangosse</c:v>
                </c:pt>
                <c:pt idx="75">
                  <c:v>Defensive</c:v>
                </c:pt>
                <c:pt idx="76">
                  <c:v>Degesch</c:v>
                </c:pt>
                <c:pt idx="77">
                  <c:v>Dinagro</c:v>
                </c:pt>
                <c:pt idx="78">
                  <c:v>Dipil</c:v>
                </c:pt>
                <c:pt idx="79">
                  <c:v>Dow</c:v>
                </c:pt>
                <c:pt idx="80">
                  <c:v>Du Pont</c:v>
                </c:pt>
                <c:pt idx="81">
                  <c:v>DVA</c:v>
                </c:pt>
                <c:pt idx="82">
                  <c:v>DVA UPL</c:v>
                </c:pt>
                <c:pt idx="83">
                  <c:v>D'Verde</c:v>
                </c:pt>
                <c:pt idx="84">
                  <c:v>E. Takashi Fudo</c:v>
                </c:pt>
                <c:pt idx="85">
                  <c:v>Enro</c:v>
                </c:pt>
                <c:pt idx="86">
                  <c:v>Farroupilha</c:v>
                </c:pt>
                <c:pt idx="87">
                  <c:v>Feican Criação de Animais</c:v>
                </c:pt>
                <c:pt idx="88">
                  <c:v>Fersol</c:v>
                </c:pt>
                <c:pt idx="89">
                  <c:v>Fitoagro</c:v>
                </c:pt>
                <c:pt idx="90">
                  <c:v>FMC</c:v>
                </c:pt>
                <c:pt idx="91">
                  <c:v>Genbra</c:v>
                </c:pt>
                <c:pt idx="92">
                  <c:v>Gilmore</c:v>
                </c:pt>
                <c:pt idx="93">
                  <c:v>Grupo Vitae</c:v>
                </c:pt>
                <c:pt idx="94">
                  <c:v>GVC</c:v>
                </c:pt>
                <c:pt idx="95">
                  <c:v>Helm</c:v>
                </c:pt>
                <c:pt idx="96">
                  <c:v>Herces</c:v>
                </c:pt>
                <c:pt idx="97">
                  <c:v>Hokko</c:v>
                </c:pt>
                <c:pt idx="98">
                  <c:v>IBI Agentes Biológicos</c:v>
                </c:pt>
                <c:pt idx="99">
                  <c:v>IFP</c:v>
                </c:pt>
                <c:pt idx="100">
                  <c:v>Iharabras</c:v>
                </c:pt>
                <c:pt idx="101">
                  <c:v>IM Criação</c:v>
                </c:pt>
                <c:pt idx="102">
                  <c:v>Inquima</c:v>
                </c:pt>
                <c:pt idx="103">
                  <c:v>Interacta</c:v>
                </c:pt>
                <c:pt idx="104">
                  <c:v>Interprod</c:v>
                </c:pt>
                <c:pt idx="105">
                  <c:v>Ioto</c:v>
                </c:pt>
                <c:pt idx="106">
                  <c:v>Isagro</c:v>
                </c:pt>
                <c:pt idx="107">
                  <c:v>Isca</c:v>
                </c:pt>
                <c:pt idx="108">
                  <c:v>Ishihara</c:v>
                </c:pt>
                <c:pt idx="109">
                  <c:v>Isk Bio</c:v>
                </c:pt>
                <c:pt idx="110">
                  <c:v>Itaforte</c:v>
                </c:pt>
                <c:pt idx="111">
                  <c:v>JCO</c:v>
                </c:pt>
                <c:pt idx="112">
                  <c:v>Koppert</c:v>
                </c:pt>
                <c:pt idx="113">
                  <c:v>Laboratório Farropilha</c:v>
                </c:pt>
                <c:pt idx="114">
                  <c:v>Laboratório de Entomologia Paraguaçu</c:v>
                </c:pt>
                <c:pt idx="115">
                  <c:v>Laboratórios Pfizer</c:v>
                </c:pt>
                <c:pt idx="116">
                  <c:v>Lanxess</c:v>
                </c:pt>
                <c:pt idx="117">
                  <c:v>Legisnovo</c:v>
                </c:pt>
                <c:pt idx="118">
                  <c:v>Lemma Consultoria</c:v>
                </c:pt>
                <c:pt idx="119">
                  <c:v>Luiz Arthur</c:v>
                </c:pt>
                <c:pt idx="120">
                  <c:v>Luxembourg</c:v>
                </c:pt>
                <c:pt idx="121">
                  <c:v>Macena</c:v>
                </c:pt>
                <c:pt idx="122">
                  <c:v>Macex</c:v>
                </c:pt>
                <c:pt idx="123">
                  <c:v>Macroseeds</c:v>
                </c:pt>
                <c:pt idx="124">
                  <c:v>MCP</c:v>
                </c:pt>
                <c:pt idx="125">
                  <c:v>MFB</c:v>
                </c:pt>
                <c:pt idx="126">
                  <c:v>MG2</c:v>
                </c:pt>
                <c:pt idx="127">
                  <c:v>Microquímica</c:v>
                </c:pt>
                <c:pt idx="128">
                  <c:v>Milenia</c:v>
                </c:pt>
                <c:pt idx="129">
                  <c:v>Mineração Pesquisa Brasileira</c:v>
                </c:pt>
                <c:pt idx="130">
                  <c:v>Mitsui &amp; Co.</c:v>
                </c:pt>
                <c:pt idx="131">
                  <c:v>Monsanto</c:v>
                </c:pt>
                <c:pt idx="132">
                  <c:v>Morsoletto</c:v>
                </c:pt>
                <c:pt idx="133">
                  <c:v>Mtsui</c:v>
                </c:pt>
                <c:pt idx="134">
                  <c:v>Nanchem</c:v>
                </c:pt>
                <c:pt idx="135">
                  <c:v>Nortox</c:v>
                </c:pt>
                <c:pt idx="136">
                  <c:v>Novaquim</c:v>
                </c:pt>
                <c:pt idx="137">
                  <c:v>Nufarm</c:v>
                </c:pt>
                <c:pt idx="138">
                  <c:v>Oligos Biotec</c:v>
                </c:pt>
                <c:pt idx="139">
                  <c:v>Ouro fino</c:v>
                </c:pt>
                <c:pt idx="140">
                  <c:v>Oxiquímica</c:v>
                </c:pt>
                <c:pt idx="141">
                  <c:v>Oxon</c:v>
                </c:pt>
                <c:pt idx="142">
                  <c:v>Pilarquim</c:v>
                </c:pt>
                <c:pt idx="143">
                  <c:v>Poland</c:v>
                </c:pt>
                <c:pt idx="144">
                  <c:v>Prentiss</c:v>
                </c:pt>
                <c:pt idx="145">
                  <c:v>Probio</c:v>
                </c:pt>
                <c:pt idx="146">
                  <c:v>Produtos Químicos São Vicente</c:v>
                </c:pt>
                <c:pt idx="147">
                  <c:v>Promip</c:v>
                </c:pt>
                <c:pt idx="148">
                  <c:v>Prophyto</c:v>
                </c:pt>
                <c:pt idx="149">
                  <c:v>Proregistros</c:v>
                </c:pt>
                <c:pt idx="150">
                  <c:v>Proventis</c:v>
                </c:pt>
                <c:pt idx="151">
                  <c:v>Quimetal</c:v>
                </c:pt>
                <c:pt idx="152">
                  <c:v>Rainbow</c:v>
                </c:pt>
                <c:pt idx="153">
                  <c:v>Raizen</c:v>
                </c:pt>
                <c:pt idx="154">
                  <c:v>Reccol</c:v>
                </c:pt>
                <c:pt idx="155">
                  <c:v>Red Surcos</c:v>
                </c:pt>
                <c:pt idx="156">
                  <c:v>Rizoflora</c:v>
                </c:pt>
                <c:pt idx="157">
                  <c:v>Rizzi</c:v>
                </c:pt>
                <c:pt idx="158">
                  <c:v>Rohm</c:v>
                </c:pt>
                <c:pt idx="159">
                  <c:v>Rotam</c:v>
                </c:pt>
                <c:pt idx="160">
                  <c:v>S3 Consultoria</c:v>
                </c:pt>
                <c:pt idx="161">
                  <c:v>Sabero</c:v>
                </c:pt>
                <c:pt idx="162">
                  <c:v>Samaritá</c:v>
                </c:pt>
                <c:pt idx="163">
                  <c:v>São Vicente</c:v>
                </c:pt>
                <c:pt idx="164">
                  <c:v>Sapec</c:v>
                </c:pt>
                <c:pt idx="165">
                  <c:v>Sharda do Brasil</c:v>
                </c:pt>
                <c:pt idx="166">
                  <c:v>Simbiose</c:v>
                </c:pt>
                <c:pt idx="167">
                  <c:v>Sinon</c:v>
                </c:pt>
                <c:pt idx="168">
                  <c:v>Sipcam</c:v>
                </c:pt>
                <c:pt idx="169">
                  <c:v>Sipcam Nichino</c:v>
                </c:pt>
                <c:pt idx="170">
                  <c:v>Stockton</c:v>
                </c:pt>
                <c:pt idx="171">
                  <c:v>Stockton-Agrimor</c:v>
                </c:pt>
                <c:pt idx="172">
                  <c:v>Sulphur Mills</c:v>
                </c:pt>
                <c:pt idx="173">
                  <c:v>Sumitomo</c:v>
                </c:pt>
                <c:pt idx="174">
                  <c:v>Syncrom</c:v>
                </c:pt>
                <c:pt idx="175">
                  <c:v>Syngenta</c:v>
                </c:pt>
                <c:pt idx="176">
                  <c:v>Tagros</c:v>
                </c:pt>
                <c:pt idx="177">
                  <c:v>Tecnicontrol</c:v>
                </c:pt>
                <c:pt idx="178">
                  <c:v>Terragro</c:v>
                </c:pt>
                <c:pt idx="179">
                  <c:v>Tonon</c:v>
                </c:pt>
                <c:pt idx="180">
                  <c:v>Total Lubrificantes do Brasil</c:v>
                </c:pt>
                <c:pt idx="181">
                  <c:v>Toyobo</c:v>
                </c:pt>
                <c:pt idx="182">
                  <c:v>Tradecorp</c:v>
                </c:pt>
                <c:pt idx="183">
                  <c:v>Turfal</c:v>
                </c:pt>
                <c:pt idx="184">
                  <c:v>Tz Biotech</c:v>
                </c:pt>
                <c:pt idx="185">
                  <c:v>Union Agro</c:v>
                </c:pt>
                <c:pt idx="186">
                  <c:v>United</c:v>
                </c:pt>
                <c:pt idx="187">
                  <c:v>United Phosphorus</c:v>
                </c:pt>
                <c:pt idx="188">
                  <c:v>UPL</c:v>
                </c:pt>
                <c:pt idx="189">
                  <c:v>Vectorcontrol</c:v>
                </c:pt>
                <c:pt idx="190">
                  <c:v>Vigna</c:v>
                </c:pt>
                <c:pt idx="191">
                  <c:v>Vital Brasil Chemical</c:v>
                </c:pt>
                <c:pt idx="192">
                  <c:v>Vitalis</c:v>
                </c:pt>
                <c:pt idx="193">
                  <c:v>Volcano</c:v>
                </c:pt>
              </c:strCache>
            </c:strRef>
          </c:cat>
          <c:val>
            <c:numRef>
              <c:f>'Resumo por Empresa'!$Q$10:$Q$203</c:f>
              <c:numCache>
                <c:formatCode>General</c:formatCode>
                <c:ptCount val="194"/>
                <c:pt idx="0">
                  <c:v>41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8</c:v>
                </c:pt>
                <c:pt idx="6">
                  <c:v>20</c:v>
                </c:pt>
                <c:pt idx="7">
                  <c:v>1</c:v>
                </c:pt>
                <c:pt idx="8">
                  <c:v>2</c:v>
                </c:pt>
                <c:pt idx="9">
                  <c:v>11</c:v>
                </c:pt>
                <c:pt idx="10">
                  <c:v>1</c:v>
                </c:pt>
                <c:pt idx="11">
                  <c:v>17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  <c:pt idx="16">
                  <c:v>1</c:v>
                </c:pt>
                <c:pt idx="17">
                  <c:v>26</c:v>
                </c:pt>
                <c:pt idx="18">
                  <c:v>27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18</c:v>
                </c:pt>
                <c:pt idx="24">
                  <c:v>2</c:v>
                </c:pt>
                <c:pt idx="25">
                  <c:v>16</c:v>
                </c:pt>
                <c:pt idx="26">
                  <c:v>1</c:v>
                </c:pt>
                <c:pt idx="27">
                  <c:v>1</c:v>
                </c:pt>
                <c:pt idx="28">
                  <c:v>24</c:v>
                </c:pt>
                <c:pt idx="29">
                  <c:v>4</c:v>
                </c:pt>
                <c:pt idx="30">
                  <c:v>64</c:v>
                </c:pt>
                <c:pt idx="31">
                  <c:v>66</c:v>
                </c:pt>
                <c:pt idx="32">
                  <c:v>5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4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13</c:v>
                </c:pt>
                <c:pt idx="47">
                  <c:v>0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31</c:v>
                </c:pt>
                <c:pt idx="53">
                  <c:v>1</c:v>
                </c:pt>
                <c:pt idx="54">
                  <c:v>0</c:v>
                </c:pt>
                <c:pt idx="55">
                  <c:v>57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48</c:v>
                </c:pt>
                <c:pt idx="60">
                  <c:v>5</c:v>
                </c:pt>
                <c:pt idx="61">
                  <c:v>14</c:v>
                </c:pt>
                <c:pt idx="62">
                  <c:v>1</c:v>
                </c:pt>
                <c:pt idx="63">
                  <c:v>1</c:v>
                </c:pt>
                <c:pt idx="64">
                  <c:v>4</c:v>
                </c:pt>
                <c:pt idx="65">
                  <c:v>43</c:v>
                </c:pt>
                <c:pt idx="66">
                  <c:v>2</c:v>
                </c:pt>
                <c:pt idx="67">
                  <c:v>1</c:v>
                </c:pt>
                <c:pt idx="68">
                  <c:v>2</c:v>
                </c:pt>
                <c:pt idx="69">
                  <c:v>2</c:v>
                </c:pt>
                <c:pt idx="70">
                  <c:v>40</c:v>
                </c:pt>
                <c:pt idx="71">
                  <c:v>20</c:v>
                </c:pt>
                <c:pt idx="72">
                  <c:v>1</c:v>
                </c:pt>
                <c:pt idx="73">
                  <c:v>1</c:v>
                </c:pt>
                <c:pt idx="74">
                  <c:v>11</c:v>
                </c:pt>
                <c:pt idx="75">
                  <c:v>1</c:v>
                </c:pt>
                <c:pt idx="76">
                  <c:v>3</c:v>
                </c:pt>
                <c:pt idx="77">
                  <c:v>3</c:v>
                </c:pt>
                <c:pt idx="78">
                  <c:v>2</c:v>
                </c:pt>
                <c:pt idx="79">
                  <c:v>52</c:v>
                </c:pt>
                <c:pt idx="80">
                  <c:v>45</c:v>
                </c:pt>
                <c:pt idx="81">
                  <c:v>27</c:v>
                </c:pt>
                <c:pt idx="82">
                  <c:v>3</c:v>
                </c:pt>
                <c:pt idx="83">
                  <c:v>1</c:v>
                </c:pt>
                <c:pt idx="84">
                  <c:v>1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3</c:v>
                </c:pt>
                <c:pt idx="89">
                  <c:v>2</c:v>
                </c:pt>
                <c:pt idx="90">
                  <c:v>74</c:v>
                </c:pt>
                <c:pt idx="91">
                  <c:v>25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46</c:v>
                </c:pt>
                <c:pt idx="96">
                  <c:v>1</c:v>
                </c:pt>
                <c:pt idx="97">
                  <c:v>0</c:v>
                </c:pt>
                <c:pt idx="98">
                  <c:v>3</c:v>
                </c:pt>
                <c:pt idx="99">
                  <c:v>1</c:v>
                </c:pt>
                <c:pt idx="100">
                  <c:v>42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11</c:v>
                </c:pt>
                <c:pt idx="107">
                  <c:v>0</c:v>
                </c:pt>
                <c:pt idx="108">
                  <c:v>4</c:v>
                </c:pt>
                <c:pt idx="109">
                  <c:v>2</c:v>
                </c:pt>
                <c:pt idx="110">
                  <c:v>0</c:v>
                </c:pt>
                <c:pt idx="111">
                  <c:v>2</c:v>
                </c:pt>
                <c:pt idx="112">
                  <c:v>16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7</c:v>
                </c:pt>
                <c:pt idx="118">
                  <c:v>3</c:v>
                </c:pt>
                <c:pt idx="119">
                  <c:v>1</c:v>
                </c:pt>
                <c:pt idx="120">
                  <c:v>3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46</c:v>
                </c:pt>
                <c:pt idx="129">
                  <c:v>1</c:v>
                </c:pt>
                <c:pt idx="130">
                  <c:v>2</c:v>
                </c:pt>
                <c:pt idx="131">
                  <c:v>8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58</c:v>
                </c:pt>
                <c:pt idx="136">
                  <c:v>2</c:v>
                </c:pt>
                <c:pt idx="137">
                  <c:v>56</c:v>
                </c:pt>
                <c:pt idx="138">
                  <c:v>2</c:v>
                </c:pt>
                <c:pt idx="139">
                  <c:v>53</c:v>
                </c:pt>
                <c:pt idx="140">
                  <c:v>3</c:v>
                </c:pt>
                <c:pt idx="141">
                  <c:v>10</c:v>
                </c:pt>
                <c:pt idx="142">
                  <c:v>11</c:v>
                </c:pt>
                <c:pt idx="143">
                  <c:v>2</c:v>
                </c:pt>
                <c:pt idx="144">
                  <c:v>26</c:v>
                </c:pt>
                <c:pt idx="145">
                  <c:v>2</c:v>
                </c:pt>
                <c:pt idx="146">
                  <c:v>0</c:v>
                </c:pt>
                <c:pt idx="147">
                  <c:v>7</c:v>
                </c:pt>
                <c:pt idx="148">
                  <c:v>7</c:v>
                </c:pt>
                <c:pt idx="149">
                  <c:v>5</c:v>
                </c:pt>
                <c:pt idx="150">
                  <c:v>14</c:v>
                </c:pt>
                <c:pt idx="151">
                  <c:v>1</c:v>
                </c:pt>
                <c:pt idx="152">
                  <c:v>36</c:v>
                </c:pt>
                <c:pt idx="153">
                  <c:v>1</c:v>
                </c:pt>
                <c:pt idx="154">
                  <c:v>1</c:v>
                </c:pt>
                <c:pt idx="155">
                  <c:v>3</c:v>
                </c:pt>
                <c:pt idx="156">
                  <c:v>1</c:v>
                </c:pt>
                <c:pt idx="157">
                  <c:v>3</c:v>
                </c:pt>
                <c:pt idx="158">
                  <c:v>1</c:v>
                </c:pt>
                <c:pt idx="159">
                  <c:v>49</c:v>
                </c:pt>
                <c:pt idx="160">
                  <c:v>4</c:v>
                </c:pt>
                <c:pt idx="161">
                  <c:v>8</c:v>
                </c:pt>
                <c:pt idx="162">
                  <c:v>1</c:v>
                </c:pt>
                <c:pt idx="163">
                  <c:v>1</c:v>
                </c:pt>
                <c:pt idx="164">
                  <c:v>9</c:v>
                </c:pt>
                <c:pt idx="165">
                  <c:v>1</c:v>
                </c:pt>
                <c:pt idx="166">
                  <c:v>6</c:v>
                </c:pt>
                <c:pt idx="167">
                  <c:v>21</c:v>
                </c:pt>
                <c:pt idx="168">
                  <c:v>30</c:v>
                </c:pt>
                <c:pt idx="169">
                  <c:v>7</c:v>
                </c:pt>
                <c:pt idx="170">
                  <c:v>4</c:v>
                </c:pt>
                <c:pt idx="171">
                  <c:v>3</c:v>
                </c:pt>
                <c:pt idx="172">
                  <c:v>3</c:v>
                </c:pt>
                <c:pt idx="173">
                  <c:v>19</c:v>
                </c:pt>
                <c:pt idx="174">
                  <c:v>1</c:v>
                </c:pt>
                <c:pt idx="175">
                  <c:v>72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0</c:v>
                </c:pt>
                <c:pt idx="181">
                  <c:v>4</c:v>
                </c:pt>
                <c:pt idx="182">
                  <c:v>18</c:v>
                </c:pt>
                <c:pt idx="183">
                  <c:v>4</c:v>
                </c:pt>
                <c:pt idx="184">
                  <c:v>2</c:v>
                </c:pt>
                <c:pt idx="185">
                  <c:v>5</c:v>
                </c:pt>
                <c:pt idx="186">
                  <c:v>4</c:v>
                </c:pt>
                <c:pt idx="187">
                  <c:v>3</c:v>
                </c:pt>
                <c:pt idx="188">
                  <c:v>69</c:v>
                </c:pt>
                <c:pt idx="189">
                  <c:v>5</c:v>
                </c:pt>
                <c:pt idx="190">
                  <c:v>7</c:v>
                </c:pt>
                <c:pt idx="191">
                  <c:v>1</c:v>
                </c:pt>
                <c:pt idx="192">
                  <c:v>6</c:v>
                </c:pt>
                <c:pt idx="19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3-4055-8441-47CA38B29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221336"/>
        <c:axId val="163223296"/>
      </c:barChart>
      <c:catAx>
        <c:axId val="163221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329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16322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1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 rot="660000"/>
    <a:lstStyle/>
    <a:p>
      <a:pPr>
        <a:defRPr/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r>
              <a:rPr lang="pt-BR" sz="2000" b="1" i="0" u="none" strike="noStrike" cap="none" baseline="0">
                <a:solidFill>
                  <a:srgbClr val="003300"/>
                </a:solidFill>
                <a:effectLst/>
              </a:rPr>
              <a:t>Número de Registros - Biológicos x Químicos</a:t>
            </a:r>
          </a:p>
        </c:rich>
      </c:tx>
      <c:layout>
        <c:manualLayout>
          <c:xMode val="edge"/>
          <c:yMode val="edge"/>
          <c:x val="0.20370069955176631"/>
          <c:y val="3.79869977178453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0033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Resumo!$E$18:$O$18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40</c:v>
                </c:pt>
                <c:pt idx="1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Resumo!$E$19:$O$19</c:f>
              <c:numCache>
                <c:formatCode>General</c:formatCode>
                <c:ptCount val="11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179</c:v>
                </c:pt>
                <c:pt idx="10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rgbClr val="003300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t"/>
      <c:layout>
        <c:manualLayout>
          <c:xMode val="edge"/>
          <c:yMode val="edge"/>
          <c:x val="0.22711378293904499"/>
          <c:y val="0.11262639884378367"/>
          <c:w val="0.54577243412191001"/>
          <c:h val="4.83702777155986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rgbClr val="0033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gif"/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6</xdr:row>
      <xdr:rowOff>257175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6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6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7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7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8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8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106457</xdr:colOff>
      <xdr:row>1</xdr:row>
      <xdr:rowOff>75709</xdr:rowOff>
    </xdr:from>
    <xdr:to>
      <xdr:col>13</xdr:col>
      <xdr:colOff>1083471</xdr:colOff>
      <xdr:row>7</xdr:row>
      <xdr:rowOff>184852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9332" y="313834"/>
          <a:ext cx="2167638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23</xdr:row>
      <xdr:rowOff>102092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1</xdr:row>
      <xdr:rowOff>9525</xdr:rowOff>
    </xdr:from>
    <xdr:ext cx="1200150" cy="1162050"/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38100</xdr:colOff>
      <xdr:row>1</xdr:row>
      <xdr:rowOff>76200</xdr:rowOff>
    </xdr:from>
    <xdr:ext cx="1543050" cy="800100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38125"/>
          <a:ext cx="15430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0.8779</cdr:x>
      <cdr:y>0.00798</cdr:y>
    </cdr:from>
    <cdr:to>
      <cdr:x>0.99372</cdr:x>
      <cdr:y>0.08603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9278" y="49696"/>
          <a:ext cx="1044782" cy="486288"/>
        </a:xfrm>
        <a:prstGeom xmlns:a="http://schemas.openxmlformats.org/drawingml/2006/main" prst="rect">
          <a:avLst/>
        </a:prstGeom>
      </cdr:spPr>
    </cdr:pic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://sistemas.agricultura.gov.br/sei/controlador.php?acao=arvore_visualizar&amp;acao_origem=procedimento_visualizar&amp;id_procedimento=15432158&amp;infra_sistema=100000100&amp;infra_unidade_atual=110001284&amp;infra_hash=44019d76d103f0b085dcc8aa3b5a75d7e45c34b1f2c6bda1f31f6f34c039e20b" TargetMode="External"/><Relationship Id="rId117" Type="http://schemas.openxmlformats.org/officeDocument/2006/relationships/hyperlink" Target="https://sistemas.agricultura.gov.br/sei/controlador.php?acao=arvore_visualizar&amp;acao_origem=procedimento_visualizar&amp;id_procedimento=15021463&amp;infra_sistema=100000100&amp;infra_unidade_atual=110001284&amp;infra_hash=a299070eb76ea51f13e860dfb8400fff156e85a407441afe7ab43a0b343ff515" TargetMode="External"/><Relationship Id="rId21" Type="http://schemas.openxmlformats.org/officeDocument/2006/relationships/hyperlink" Target="http://sistemas.agricultura.gov.br/sei/controlador.php?acao=arvore_visualizar&amp;acao_origem=procedimento_visualizar&amp;id_procedimento=12299952&amp;infra_sistema=100000100&amp;infra_unidade_atual=110001283&amp;infra_hash=6ce1f81601667643ee0f86555f55f52b2e7f595e2f532cf24e133419bd2861c6" TargetMode="External"/><Relationship Id="rId42" Type="http://schemas.openxmlformats.org/officeDocument/2006/relationships/hyperlink" Target="http://sistemas.agricultura.gov.br/sei/controlador.php?acao=arvore_visualizar&amp;acao_origem=procedimento_visualizar&amp;id_procedimento=13407755&amp;infra_sistema=100000100&amp;infra_unidade_atual=110001283&amp;infra_hash=7ec7e4a67593c0a8d376f94ffa5f163850e9ae851e6c95a9f84a324567e0cab0" TargetMode="External"/><Relationship Id="rId47" Type="http://schemas.openxmlformats.org/officeDocument/2006/relationships/hyperlink" Target="http://sistemas.agricultura.gov.br/sei/controlador.php?acao=arvore_visualizar&amp;acao_origem=procedimento_visualizar&amp;id_procedimento=12768190&amp;infra_sistema=100000100&amp;infra_unidade_atual=110001283&amp;infra_hash=1e3cba34c512483415e506195802f3e20f1e24b8b0d720467f214d0405bd4139" TargetMode="External"/><Relationship Id="rId63" Type="http://schemas.openxmlformats.org/officeDocument/2006/relationships/hyperlink" Target="http://sistemas.agricultura.gov.br/sei/controlador.php?acao=arvore_visualizar&amp;acao_origem=procedimento_visualizar&amp;id_procedimento=13410464&amp;infra_sistema=100000100&amp;infra_unidade_atual=110001283&amp;infra_hash=28993aeb57d9f91f12a28f51a3debb2727df864d84a6b1b5b6b93efe81927f25" TargetMode="External"/><Relationship Id="rId68" Type="http://schemas.openxmlformats.org/officeDocument/2006/relationships/hyperlink" Target="http://sistemas.agricultura.gov.br/sei/controlador.php?acao=arvore_visualizar&amp;acao_origem=procedimento_visualizar&amp;id_procedimento=15556424&amp;infra_sistema=100000100&amp;infra_unidade_atual=110001284&amp;infra_hash=90ea2f2be8f1a27dabaf6c8281fd2b359c64abbb8a327093f045163ad4e3d57e" TargetMode="External"/><Relationship Id="rId84" Type="http://schemas.openxmlformats.org/officeDocument/2006/relationships/hyperlink" Target="http://sistemas.agricultura.gov.br/sei/controlador.php?acao=arvore_visualizar&amp;acao_origem=procedimento_visualizar&amp;id_procedimento=10059704&amp;infra_sistema=100000100&amp;infra_unidade_atual=110001284&amp;infra_hash=3f0e987dcff3e09a5293379e1825cd35c21f24be07e463a463580b09d65a2849" TargetMode="External"/><Relationship Id="rId89" Type="http://schemas.openxmlformats.org/officeDocument/2006/relationships/hyperlink" Target="http://sistemas.agricultura.gov.br/sei/controlador.php?acao=arvore_visualizar&amp;acao_origem=procedimento_visualizar&amp;id_procedimento=10876777&amp;infra_sistema=100000100&amp;infra_unidade_atual=110001283&amp;infra_hash=3324fd6428929ed45627e85b87206cdc8b4a5f1ef813e5cd1b33bd7da0ff4359" TargetMode="External"/><Relationship Id="rId112" Type="http://schemas.openxmlformats.org/officeDocument/2006/relationships/hyperlink" Target="https://sistemas.agricultura.gov.br/sei/controlador.php?acao=arvore_visualizar&amp;acao_origem=procedimento_visualizar&amp;id_procedimento=11348754&amp;infra_sistema=100000100&amp;infra_unidade_atual=110001283&amp;infra_hash=9a6294afcaa2903abd14648f0b1b63829242b06e30d3cbc028675c9f33af3f99" TargetMode="External"/><Relationship Id="rId16" Type="http://schemas.openxmlformats.org/officeDocument/2006/relationships/hyperlink" Target="http://sistemas.agricultura.gov.br/sei/controlador.php?acao=arvore_visualizar&amp;acao_origem=procedimento_visualizar&amp;id_procedimento=15142361&amp;infra_sistema=100000100&amp;infra_unidade_atual=110001284&amp;infra_hash=c98a87fa56f41740cac20655a42027e76286a6794029d52db28d5622668a4141" TargetMode="External"/><Relationship Id="rId107" Type="http://schemas.openxmlformats.org/officeDocument/2006/relationships/hyperlink" Target="https://sistemas.agricultura.gov.br/sei/controlador.php?acao=arvore_visualizar&amp;acao_origem=procedimento_visualizar&amp;id_procedimento=12786240&amp;infra_sistema=100000100&amp;infra_unidade_atual=110001283&amp;infra_hash=133a6d6b45eb492afeb2fd4f6f16776818e1758e2a455000c8cc49bfac89f95d" TargetMode="External"/><Relationship Id="rId11" Type="http://schemas.openxmlformats.org/officeDocument/2006/relationships/hyperlink" Target="http://sistemas.agricultura.gov.br/sei/controlador.php?acao=arvore_visualizar&amp;acao_origem=procedimento_visualizar&amp;id_procedimento=14100039&amp;infra_sistema=100000100&amp;infra_unidade_atual=110001283&amp;infra_hash=78593938d0a7f4fa30d76e112f64300d3ac68e7765af1895ca62d0281ee8f310" TargetMode="External"/><Relationship Id="rId24" Type="http://schemas.openxmlformats.org/officeDocument/2006/relationships/hyperlink" Target="http://sistemas.agricultura.gov.br/sei/controlador.php?acao=arvore_visualizar&amp;acao_origem=procedimento_visualizar&amp;id_procedimento=13361071&amp;infra_sistema=100000100&amp;infra_unidade_atual=110001284&amp;infra_hash=f04e3d9d426c807f74cabad9adc3dcbc190bc83b23d6ca08127c3d95b4b35c69" TargetMode="External"/><Relationship Id="rId32" Type="http://schemas.openxmlformats.org/officeDocument/2006/relationships/hyperlink" Target="http://sistemas.agricultura.gov.br/sei/controlador.php?acao=arvore_visualizar&amp;acao_origem=procedimento_visualizar&amp;id_procedimento=14082569&amp;infra_sistema=100000100&amp;infra_unidade_atual=110001283&amp;infra_hash=5b8c3e7a2fdda5ed21261170d56ceaa03d5b8ef550cd4026fa0097f6e3c68e5a" TargetMode="External"/><Relationship Id="rId37" Type="http://schemas.openxmlformats.org/officeDocument/2006/relationships/hyperlink" Target="http://sistemas.agricultura.gov.br/sei/controlador.php?acao=arvore_visualizar&amp;acao_origem=procedimento_visualizar&amp;id_procedimento=10246524&amp;infra_sistema=100000100&amp;infra_unidade_atual=110001283&amp;infra_hash=db7802bf8cd4855ce96ce0dd6294bb54c457a9111bb92d6734f871f0b67fffcf" TargetMode="External"/><Relationship Id="rId40" Type="http://schemas.openxmlformats.org/officeDocument/2006/relationships/hyperlink" Target="http://sistemas.agricultura.gov.br/sei/controlador.php?acao=arvore_visualizar&amp;acao_origem=procedimento_visualizar&amp;id_procedimento=11491180&amp;infra_sistema=100000100&amp;infra_unidade_atual=110001283&amp;infra_hash=e9e90f52591f3c2b2e93d0376d9d8af3d817556e38db22d76041dc6e79156387" TargetMode="External"/><Relationship Id="rId45" Type="http://schemas.openxmlformats.org/officeDocument/2006/relationships/hyperlink" Target="http://sistemas.agricultura.gov.br/sei/controlador.php?acao=arvore_visualizar&amp;acao_origem=procedimento_visualizar&amp;id_procedimento=15647430&amp;infra_sistema=100000100&amp;infra_unidade_atual=110001283&amp;infra_hash=4f1f2989eae8a572acb867a3a9e4f9d2689a91b799ece3bde9c1f5e687ffc3d2" TargetMode="External"/><Relationship Id="rId53" Type="http://schemas.openxmlformats.org/officeDocument/2006/relationships/hyperlink" Target="http://sistemas.agricultura.gov.br/sei/controlador.php?acao=arvore_visualizar&amp;acao_origem=procedimento_visualizar&amp;id_procedimento=11500381&amp;infra_sistema=100000100&amp;infra_unidade_atual=110001283&amp;infra_hash=251ba9491b70e09d470793c7d8940af51f543af7bd9b1843bcbc851906ad82d6" TargetMode="External"/><Relationship Id="rId58" Type="http://schemas.openxmlformats.org/officeDocument/2006/relationships/hyperlink" Target="http://sistemas.agricultura.gov.br/sei/controlador.php?acao=arvore_visualizar&amp;acao_origem=procedimento_visualizar&amp;id_procedimento=12796711&amp;infra_sistema=100000100&amp;infra_unidade_atual=110001284&amp;infra_hash=88e539e528494f58608d26da06310d82fe72b80c1a86c765d1601f5bdd12e461" TargetMode="External"/><Relationship Id="rId66" Type="http://schemas.openxmlformats.org/officeDocument/2006/relationships/hyperlink" Target="http://sistemas.agricultura.gov.br/sei/controlador.php?acao=arvore_visualizar&amp;acao_origem=procedimento_visualizar&amp;id_procedimento=12587160&amp;infra_sistema=100000100&amp;infra_unidade_atual=110001284&amp;infra_hash=7dc29c9c85b94df65f0e348bebf45c3a40ad6711d8ce48af0b0304d9feaae91a" TargetMode="External"/><Relationship Id="rId74" Type="http://schemas.openxmlformats.org/officeDocument/2006/relationships/hyperlink" Target="http://sistemas.agricultura.gov.br/sei/controlador.php?acao=arvore_visualizar&amp;acao_origem=procedimento_visualizar&amp;id_procedimento=13362779&amp;infra_sistema=100000100&amp;infra_unidade_atual=110001284&amp;infra_hash=23ac7c7f537fd40b7165b25b5dee2f28339f0bf6460a786c64b2f20021bb402e" TargetMode="External"/><Relationship Id="rId79" Type="http://schemas.openxmlformats.org/officeDocument/2006/relationships/hyperlink" Target="http://sistemas.agricultura.gov.br/sei/controlador.php?acao=arvore_visualizar&amp;acao_origem=procedimento_visualizar&amp;id_procedimento=15854202&amp;infra_sistema=100000100&amp;infra_unidade_atual=110001284&amp;infra_hash=33d19c1cb95add18f898c6322d4848e01c331f8dd2ca686ebcca86854b60e4cc" TargetMode="External"/><Relationship Id="rId87" Type="http://schemas.openxmlformats.org/officeDocument/2006/relationships/hyperlink" Target="http://sistemas.agricultura.gov.br/sei/controlador.php?acao=arvore_visualizar&amp;acao_origem=procedimento_visualizar&amp;id_procedimento=13552841&amp;infra_sistema=100000100&amp;infra_unidade_atual=110001283&amp;infra_hash=5c21aa5d6ab2d920aeb67f41dbbb55290e6470180e7501f320c62dbc94486e02" TargetMode="External"/><Relationship Id="rId102" Type="http://schemas.openxmlformats.org/officeDocument/2006/relationships/hyperlink" Target="https://sistemas.agricultura.gov.br/sei/controlador.php?acao=arvore_visualizar&amp;acao_origem=procedimento_visualizar&amp;id_procedimento=10189682&amp;infra_sistema=100000100&amp;infra_unidade_atual=110001284&amp;infra_hash=98a7494d6728c8e0e53e67c0b6a242b1f67c362d01cd973009ea34ee5b42fa71" TargetMode="External"/><Relationship Id="rId110" Type="http://schemas.openxmlformats.org/officeDocument/2006/relationships/hyperlink" Target="https://sistemas.agricultura.gov.br/sei/controlador.php?acao=arvore_visualizar&amp;acao_origem=procedimento_visualizar&amp;id_procedimento=10396508&amp;infra_sistema=100000100&amp;infra_unidade_atual=110001283&amp;infra_hash=83ba4ded6d45f7717291c615c39a16f7b0e47d3970de09a087fdde29334067a9" TargetMode="External"/><Relationship Id="rId115" Type="http://schemas.openxmlformats.org/officeDocument/2006/relationships/hyperlink" Target="https://sistemas.agricultura.gov.br/sei/controlador.php?acao=arvore_visualizar&amp;acao_origem=procedimento_visualizar&amp;id_procedimento=16477276&amp;infra_sistema=100000100&amp;infra_unidade_atual=110001284&amp;infra_hash=6a3b5a7337b176b381f83561482a2500615b21865b2f2506b6e51617b2eee565" TargetMode="External"/><Relationship Id="rId5" Type="http://schemas.openxmlformats.org/officeDocument/2006/relationships/hyperlink" Target="http://sistemas.agricultura.gov.br/sei/controlador.php?acao=arvore_visualizar&amp;acao_origem=procedimento_visualizar&amp;id_procedimento=13619851&amp;infra_sistema=100000100&amp;infra_unidade_atual=110001284&amp;infra_hash=bd955640e4c93688ba0b9ab005bc0ebef7706fd8543708fd88cb7635a21a8579" TargetMode="External"/><Relationship Id="rId61" Type="http://schemas.openxmlformats.org/officeDocument/2006/relationships/hyperlink" Target="http://sistemas.agricultura.gov.br/sei/controlador.php?acao=arvore_visualizar&amp;acao_origem=procedimento_visualizar&amp;id_procedimento=14410861&amp;infra_sistema=100000100&amp;infra_unidade_atual=110001284&amp;infra_hash=2729f4d383d2a99e7b750e456e1a4636415965b1d4396bcf77b4094c6deea8da" TargetMode="External"/><Relationship Id="rId82" Type="http://schemas.openxmlformats.org/officeDocument/2006/relationships/hyperlink" Target="http://sistemas.agricultura.gov.br/sei/controlador.php?acao=arvore_visualizar&amp;acao_origem=procedimento_visualizar&amp;id_procedimento=10539947&amp;infra_sistema=100000100&amp;infra_unidade_atual=110001283&amp;infra_hash=6a227acd28d92c89afed2306bac9373fafc375ac8b884b8ef4df40948a97a380" TargetMode="External"/><Relationship Id="rId90" Type="http://schemas.openxmlformats.org/officeDocument/2006/relationships/hyperlink" Target="http://sistemas.agricultura.gov.br/sei/controlador.php?acao=arvore_visualizar&amp;acao_origem=procedimento_visualizar&amp;id_procedimento=15989939&amp;infra_sistema=100000100&amp;infra_unidade_atual=110001284&amp;infra_hash=df25cb85c0320391c92d794537f818c26f3dd0e28733a47857000b8d04c05a46" TargetMode="External"/><Relationship Id="rId95" Type="http://schemas.openxmlformats.org/officeDocument/2006/relationships/hyperlink" Target="http://sistemas.agricultura.gov.br/sei/controlador.php?acao=arvore_visualizar&amp;acao_origem=procedimento_visualizar&amp;id_procedimento=14335871&amp;infra_sistema=100000100&amp;infra_unidade_atual=110001284&amp;infra_hash=bd9ed6dc715c605300caf7b106de617dbcae19b42b484b364b16ae9ccda01a19" TargetMode="External"/><Relationship Id="rId19" Type="http://schemas.openxmlformats.org/officeDocument/2006/relationships/hyperlink" Target="http://sistemas.agricultura.gov.br/sei/controlador.php?acao=arvore_visualizar&amp;acao_origem=procedimento_visualizar&amp;id_procedimento=11016657&amp;infra_sistema=100000100&amp;infra_unidade_atual=110001283&amp;infra_hash=248ecce70f411c273b877ca472c1acd8db6f0623f7fec7410c487d00845a0cd3" TargetMode="External"/><Relationship Id="rId14" Type="http://schemas.openxmlformats.org/officeDocument/2006/relationships/hyperlink" Target="http://sistemas.agricultura.gov.br/sei/controlador.php?acao=arvore_visualizar&amp;acao_origem=procedimento_visualizar&amp;id_procedimento=12661918&amp;infra_sistema=100000100&amp;infra_unidade_atual=110001283&amp;infra_hash=4cec673ad4ab24da063787ac732a57d0047d14f9c0c0c75eb2675a04099c9ce6" TargetMode="External"/><Relationship Id="rId22" Type="http://schemas.openxmlformats.org/officeDocument/2006/relationships/hyperlink" Target="http://sistemas.agricultura.gov.br/sei/controlador.php?acao=arvore_visualizar&amp;acao_origem=procedimento_visualizar&amp;id_procedimento=12630436&amp;infra_sistema=100000100&amp;infra_unidade_atual=110001283&amp;infra_hash=e49df6b74cf2dd9e678f67ad9fb315e916e6e91159317c5e1d9390c1271eab60" TargetMode="External"/><Relationship Id="rId27" Type="http://schemas.openxmlformats.org/officeDocument/2006/relationships/hyperlink" Target="http://sistemas.agricultura.gov.br/sei/controlador.php?acao=arvore_visualizar&amp;acao_origem=procedimento_visualizar&amp;id_procedimento=15432215&amp;infra_sistema=100000100&amp;infra_unidade_atual=110001284&amp;infra_hash=31570a7ed48a903897835d1408c95e84f0743dbffb372533422967648131c245" TargetMode="External"/><Relationship Id="rId30" Type="http://schemas.openxmlformats.org/officeDocument/2006/relationships/hyperlink" Target="http://sistemas.agricultura.gov.br/sei/controlador.php?acao=arvore_visualizar&amp;acao_origem=procedimento_visualizar&amp;id_procedimento=13393247&amp;infra_sistema=100000100&amp;infra_unidade_atual=110001284&amp;infra_hash=9b4772d177969b5337783ca5397d4e79822860e8f4e496dc52efd32e115bfd0e" TargetMode="External"/><Relationship Id="rId35" Type="http://schemas.openxmlformats.org/officeDocument/2006/relationships/hyperlink" Target="http://sistemas.agricultura.gov.br/sei/controlador.php?acao=arvore_visualizar&amp;acao_origem=procedimento_visualizar&amp;id_procedimento=14078175&amp;infra_sistema=100000100&amp;infra_unidade_atual=110001283&amp;infra_hash=38b382af9b39603f2eef2b683719a4db569d1fdf2cc7945a10d08f93974aced0" TargetMode="External"/><Relationship Id="rId43" Type="http://schemas.openxmlformats.org/officeDocument/2006/relationships/hyperlink" Target="http://sistemas.agricultura.gov.br/sei/controlador.php?acao=arvore_visualizar&amp;acao_origem=procedimento_visualizar&amp;id_procedimento=12840176&amp;infra_sistema=100000100&amp;infra_unidade_atual=110001284&amp;infra_hash=aa2adadc1ebd8c640ed64ec4389c124ac5439cb82e8181035a27db7dd16a0362" TargetMode="External"/><Relationship Id="rId48" Type="http://schemas.openxmlformats.org/officeDocument/2006/relationships/hyperlink" Target="http://sistemas.agricultura.gov.br/sei/controlador.php?acao=arvore_visualizar&amp;acao_origem=procedimento_visualizar&amp;id_procedimento=13297375&amp;infra_sistema=100000100&amp;infra_unidade_atual=110001283&amp;infra_hash=ffb9765cee6f160aeee87af1ce472c0a360c64b7ea3031a48a7ee1bd2af28713" TargetMode="External"/><Relationship Id="rId56" Type="http://schemas.openxmlformats.org/officeDocument/2006/relationships/hyperlink" Target="http://sistemas.agricultura.gov.br/sei/controlador.php?acao=arvore_visualizar&amp;acao_origem=procedimento_visualizar&amp;id_procedimento=12268359&amp;infra_sistema=100000100&amp;infra_unidade_atual=110001284&amp;infra_hash=0d5598a19b4d93b846547bee841d2c583796d0152b07d2347bd0c1981dd15281" TargetMode="External"/><Relationship Id="rId64" Type="http://schemas.openxmlformats.org/officeDocument/2006/relationships/hyperlink" Target="http://sistemas.agricultura.gov.br/sei/controlador.php?acao=arvore_visualizar&amp;acao_origem=procedimento_visualizar&amp;id_procedimento=15124272&amp;infra_sistema=100000100&amp;infra_unidade_atual=110001283&amp;infra_hash=0b41faea8c8b1e48af9e0831ef2252e955c14f09c423d0fdb0a524452fcf1346" TargetMode="External"/><Relationship Id="rId69" Type="http://schemas.openxmlformats.org/officeDocument/2006/relationships/hyperlink" Target="http://sistemas.agricultura.gov.br/sei/controlador.php?acao=arvore_visualizar&amp;acao_origem=procedimento_visualizar&amp;id_procedimento=11504569&amp;infra_sistema=100000100&amp;infra_unidade_atual=110001284&amp;infra_hash=c59289468d1222abc08d0359d6f112278e441f9e1789d9a3ce082aff354be803" TargetMode="External"/><Relationship Id="rId77" Type="http://schemas.openxmlformats.org/officeDocument/2006/relationships/hyperlink" Target="http://sistemas.agricultura.gov.br/sei/controlador.php?acao=arvore_visualizar&amp;acao_origem=procedimento_visualizar&amp;id_procedimento=14135371&amp;infra_sistema=100000100&amp;infra_unidade_atual=110001284&amp;infra_hash=2cd6063a0631aae5c8e7fc4a6b45a36e21706592a8f68bcc11c800bd18a7739d" TargetMode="External"/><Relationship Id="rId100" Type="http://schemas.openxmlformats.org/officeDocument/2006/relationships/hyperlink" Target="https://sistemas.agricultura.gov.br/sei/controlador.php?acao=arvore_visualizar&amp;acao_origem=procedimento_visualizar&amp;id_procedimento=11215896&amp;infra_sistema=100000100&amp;infra_unidade_atual=110001284&amp;infra_hash=2282340bea8ed9cbf1b9a62b51def39f24f834ac500481592e6dafa68d176be2" TargetMode="External"/><Relationship Id="rId105" Type="http://schemas.openxmlformats.org/officeDocument/2006/relationships/hyperlink" Target="https://sistemas.agricultura.gov.br/sei/controlador.php?acao=arvore_visualizar&amp;acao_origem=procedimento_visualizar&amp;id_procedimento=11170468&amp;infra_sistema=100000100&amp;infra_unidade_atual=110001283&amp;infra_hash=9115e091baf20f2f66cf594a34f0605f643f57ac94dcea1bd505701af724ad9f" TargetMode="External"/><Relationship Id="rId113" Type="http://schemas.openxmlformats.org/officeDocument/2006/relationships/hyperlink" Target="https://sistemas.agricultura.gov.br/sei/controlador.php?acao=arvore_visualizar&amp;acao_origem=procedimento_visualizar&amp;id_procedimento=11345802&amp;infra_sistema=100000100&amp;infra_unidade_atual=110001283&amp;infra_hash=67683710fb3d0a68c477e3ba830e61e91c026eb98950c7f6a6d9a96ddd642380" TargetMode="External"/><Relationship Id="rId118" Type="http://schemas.openxmlformats.org/officeDocument/2006/relationships/hyperlink" Target="https://sistemas.agricultura.gov.br/sei/controlador.php?acao=arvore_visualizar&amp;acao_origem=procedimento_visualizar&amp;id_procedimento=13362633&amp;infra_sistema=100000100&amp;infra_unidade_atual=110001284&amp;infra_hash=89b4caee9538ce87e5d39675a433576b46ff49384970191d5fa58170e0cdb56d" TargetMode="External"/><Relationship Id="rId8" Type="http://schemas.openxmlformats.org/officeDocument/2006/relationships/hyperlink" Target="http://sistemas.agricultura.gov.br/sei/controlador.php?acao=arvore_visualizar&amp;acao_origem=procedimento_visualizar&amp;id_procedimento=12061050&amp;infra_sistema=100000100&amp;infra_unidade_atual=110001284&amp;infra_hash=88153c4a057db9b176d4a35c9bc012a625c2c68d41f48128fe5a62daf8f420f7" TargetMode="External"/><Relationship Id="rId51" Type="http://schemas.openxmlformats.org/officeDocument/2006/relationships/hyperlink" Target="http://sistemas.agricultura.gov.br/sei/controlador.php?acao=arvore_visualizar&amp;acao_origem=procedimento_visualizar&amp;id_procedimento=14655724&amp;infra_sistema=100000100&amp;infra_unidade_atual=110001283&amp;infra_hash=ed8865783443c00d2cb8ca8fc52e34f2a1e483408e0d000dea2f59a48079485e" TargetMode="External"/><Relationship Id="rId72" Type="http://schemas.openxmlformats.org/officeDocument/2006/relationships/hyperlink" Target="http://sistemas.agricultura.gov.br/sei/controlador.php?acao=arvore_visualizar&amp;acao_origem=procedimento_visualizar&amp;id_procedimento=14522574&amp;infra_sistema=100000100&amp;infra_unidade_atual=110001284&amp;infra_hash=1518d7ad2535ffbdea57757c9048fbfe794fff6f76c7282b3720fae377b389fc" TargetMode="External"/><Relationship Id="rId80" Type="http://schemas.openxmlformats.org/officeDocument/2006/relationships/hyperlink" Target="http://sistemas.agricultura.gov.br/sei/controlador.php?acao=arvore_visualizar&amp;acao_origem=procedimento_visualizar&amp;id_procedimento=11901332&amp;infra_sistema=100000100&amp;infra_unidade_atual=110001284&amp;infra_hash=0f9a0672bb3da76acea821509fa26820bdaefdbb34a3f50f560d02f606bc6301" TargetMode="External"/><Relationship Id="rId85" Type="http://schemas.openxmlformats.org/officeDocument/2006/relationships/hyperlink" Target="http://sistemas.agricultura.gov.br/sei/controlador.php?acao=arvore_visualizar&amp;acao_origem=procedimento_visualizar&amp;id_procedimento=14276989&amp;infra_sistema=100000100&amp;infra_unidade_atual=110001284&amp;infra_hash=b19370cd78177c9bc325c8e48ad148690350a5c1ade92e3c5247b0955fdccc00" TargetMode="External"/><Relationship Id="rId93" Type="http://schemas.openxmlformats.org/officeDocument/2006/relationships/hyperlink" Target="http://sistemas.agricultura.gov.br/sei/controlador.php?acao=arvore_visualizar&amp;acao_origem=procedimento_visualizar&amp;id_procedimento=14860826&amp;infra_sistema=100000100&amp;infra_unidade_atual=110001284&amp;infra_hash=40a0127c2027e1997709e0eeaa481278961216fed94b5c3849942018960aea45" TargetMode="External"/><Relationship Id="rId98" Type="http://schemas.openxmlformats.org/officeDocument/2006/relationships/hyperlink" Target="https://sistemas.agricultura.gov.br/sei/controlador.php?acao=arvore_visualizar&amp;acao_origem=procedimento_visualizar&amp;id_procedimento=12311929&amp;infra_sistema=100000100&amp;infra_unidade_atual=110001283&amp;infra_hash=8a20d6da37dde3f2d10d0c6b4f07bdac6cc68eef6665b6a50699b246d3348b3e" TargetMode="External"/><Relationship Id="rId3" Type="http://schemas.openxmlformats.org/officeDocument/2006/relationships/hyperlink" Target="http://sistemas.agricultura.gov.br/sei/controlador.php?acao=arvore_visualizar&amp;acao_origem=procedimento_visualizar&amp;id_procedimento=13899255&amp;infra_sistema=100000100&amp;infra_unidade_atual=110001284&amp;infra_hash=317ded752561981dd0faf7db77bbdf3f43a9f60467f2914ac4b23ac5afdabccb" TargetMode="External"/><Relationship Id="rId12" Type="http://schemas.openxmlformats.org/officeDocument/2006/relationships/hyperlink" Target="http://sistemas.agricultura.gov.br/sei/controlador.php?acao=arvore_visualizar&amp;acao_origem=procedimento_visualizar&amp;id_procedimento=13939406&amp;infra_sistema=100000100&amp;infra_unidade_atual=110001283&amp;infra_hash=96cb1df59ad93be9fea95fa901568c8d424be3c1bea089e4d318a9cd54a93e51" TargetMode="External"/><Relationship Id="rId17" Type="http://schemas.openxmlformats.org/officeDocument/2006/relationships/hyperlink" Target="http://sistemas.agricultura.gov.br/sei/controlador.php?acao=arvore_visualizar&amp;acao_origem=procedimento_visualizar&amp;id_procedimento=14781375&amp;infra_sistema=100000100&amp;infra_unidade_atual=110001284&amp;infra_hash=d688d16b77646a21be0f8980b48430e5adb15784f1d1417ca0a6833cf1f00fad" TargetMode="External"/><Relationship Id="rId25" Type="http://schemas.openxmlformats.org/officeDocument/2006/relationships/hyperlink" Target="http://sistemas.agricultura.gov.br/sei/controlador.php?acao=arvore_visualizar&amp;acao_origem=procedimento_visualizar&amp;id_procedimento=12014607&amp;infra_sistema=100000100&amp;infra_unidade_atual=110001283&amp;infra_hash=fea64bad28327d10ffb9282c8d557ba1e80c9eba8a096e634ca684083f82c125" TargetMode="External"/><Relationship Id="rId33" Type="http://schemas.openxmlformats.org/officeDocument/2006/relationships/hyperlink" Target="http://sistemas.agricultura.gov.br/sei/controlador.php?acao=arvore_visualizar&amp;acao_origem=procedimento_visualizar&amp;id_procedimento=13104758&amp;infra_sistema=100000100&amp;infra_unidade_atual=110001283&amp;infra_hash=2c5b6b201ad6525776088d2be543fe969dacc8d70d6c11702665913675faa6d2" TargetMode="External"/><Relationship Id="rId38" Type="http://schemas.openxmlformats.org/officeDocument/2006/relationships/hyperlink" Target="http://sistemas.agricultura.gov.br/sei/controlador.php?acao=arvore_visualizar&amp;acao_origem=procedimento_visualizar&amp;id_procedimento=14084794&amp;infra_sistema=100000100&amp;infra_unidade_atual=110001283&amp;infra_hash=40b21a09da3206b3b4445da1d0bb196aef3fee8b1c95e029e0a3be3be0fcaa5f" TargetMode="External"/><Relationship Id="rId46" Type="http://schemas.openxmlformats.org/officeDocument/2006/relationships/hyperlink" Target="http://sistemas.agricultura.gov.br/sei/controlador.php?acao=arvore_visualizar&amp;acao_origem=procedimento_visualizar&amp;id_procedimento=13956526&amp;infra_sistema=100000100&amp;infra_unidade_atual=110001283&amp;infra_hash=90fd5b97417628d32a7c1173d8cf9bc2fb619035d26d12b28b3ead9cf123a575" TargetMode="External"/><Relationship Id="rId59" Type="http://schemas.openxmlformats.org/officeDocument/2006/relationships/hyperlink" Target="http://sistemas.agricultura.gov.br/sei/controlador.php?acao=arvore_visualizar&amp;acao_origem=procedimento_visualizar&amp;id_procedimento=12074628&amp;infra_sistema=100000100&amp;infra_unidade_atual=110001284&amp;infra_hash=3317fc0d8780d57447d60860246f2057461fb12748a5f6d6522e1b8961ff0116" TargetMode="External"/><Relationship Id="rId67" Type="http://schemas.openxmlformats.org/officeDocument/2006/relationships/hyperlink" Target="http://sistemas.agricultura.gov.br/sei/controlador.php?acao=arvore_visualizar&amp;acao_origem=procedimento_visualizar&amp;id_procedimento=14135390&amp;infra_sistema=100000100&amp;infra_unidade_atual=110001284&amp;infra_hash=5c439ed2d3b6574f05a69f752d3b1159ffeda0ffe8defc1bfb771c8f0f1139e7" TargetMode="External"/><Relationship Id="rId103" Type="http://schemas.openxmlformats.org/officeDocument/2006/relationships/hyperlink" Target="https://sistemas.agricultura.gov.br/sei/controlador.php?acao=arvore_visualizar&amp;acao_origem=procedimento_visualizar&amp;id_procedimento=11017342&amp;infra_sistema=100000100&amp;infra_unidade_atual=110001284&amp;infra_hash=4cc86b3a8ada9cef6e37e318df64138985f9f1bf4f92bf3d179fa47f7745c6a0" TargetMode="External"/><Relationship Id="rId108" Type="http://schemas.openxmlformats.org/officeDocument/2006/relationships/hyperlink" Target="https://sistemas.agricultura.gov.br/sei/controlador.php?acao=arvore_visualizar&amp;acao_origem=procedimento_visualizar&amp;id_procedimento=12907171&amp;infra_sistema=100000100&amp;infra_unidade_atual=110001283&amp;infra_hash=b989de3a179197602bf5ddbb34a4b8b67dee7aa66dc9d89cd0c1749e281b7fa6" TargetMode="External"/><Relationship Id="rId116" Type="http://schemas.openxmlformats.org/officeDocument/2006/relationships/hyperlink" Target="https://sistemas.agricultura.gov.br/sei/controlador.php?acao=arvore_visualizar&amp;acao_origem=procedimento_visualizar&amp;id_procedimento=12321254&amp;infra_sistema=100000100&amp;infra_unidade_atual=110001284&amp;infra_hash=a01a21d0665b4f89892a1d338b47e592b5911cec3f549e3d18206014991e0fb1" TargetMode="External"/><Relationship Id="rId20" Type="http://schemas.openxmlformats.org/officeDocument/2006/relationships/hyperlink" Target="http://sistemas.agricultura.gov.br/sei/controlador.php?acao=arvore_visualizar&amp;acao_origem=procedimento_visualizar&amp;id_procedimento=12299641&amp;infra_sistema=100000100&amp;infra_unidade_atual=110001283&amp;infra_hash=931ac4675e94ba60eeda76e1711413cf13fbd5e105ec85cf97abbd28d2a2783a" TargetMode="External"/><Relationship Id="rId41" Type="http://schemas.openxmlformats.org/officeDocument/2006/relationships/hyperlink" Target="http://sistemas.agricultura.gov.br/sei/controlador.php?acao=arvore_visualizar&amp;acao_origem=procedimento_visualizar&amp;id_procedimento=13057300&amp;infra_sistema=100000100&amp;infra_unidade_atual=110001283&amp;infra_hash=204d7cdaad26cf15518690f8ee1e4c8a3dd0a89d3c33f505549226b3ee3db877" TargetMode="External"/><Relationship Id="rId54" Type="http://schemas.openxmlformats.org/officeDocument/2006/relationships/hyperlink" Target="http://sistemas.agricultura.gov.br/sei/controlador.php?acao=arvore_visualizar&amp;acao_origem=procedimento_visualizar&amp;id_procedimento=12786180&amp;infra_sistema=100000100&amp;infra_unidade_atual=110001283&amp;infra_hash=111b019fe6fed457371545b0948268aea37085e2fb56533c459a15f261e93fab" TargetMode="External"/><Relationship Id="rId62" Type="http://schemas.openxmlformats.org/officeDocument/2006/relationships/hyperlink" Target="http://sistemas.agricultura.gov.br/sei/controlador.php?acao=arvore_visualizar&amp;acao_origem=procedimento_visualizar&amp;id_procedimento=13970458&amp;infra_sistema=100000100&amp;infra_unidade_atual=110001284&amp;infra_hash=0b4ecb0ae9f91d54f07330063072d413b2d2b5da2d98dc93c0f1890c2b5cabb2" TargetMode="External"/><Relationship Id="rId70" Type="http://schemas.openxmlformats.org/officeDocument/2006/relationships/hyperlink" Target="http://sistemas.agricultura.gov.br/sei/controlador.php?acao=arvore_visualizar&amp;acao_origem=procedimento_visualizar&amp;id_procedimento=12054748&amp;infra_sistema=100000100&amp;infra_unidade_atual=110001284&amp;infra_hash=75a24028046cc3a42e901644dc4569789d5fd355add4f934f2b101ba2c48876e" TargetMode="External"/><Relationship Id="rId75" Type="http://schemas.openxmlformats.org/officeDocument/2006/relationships/hyperlink" Target="http://sistemas.agricultura.gov.br/sei/controlador.php?acao=arvore_visualizar&amp;acao_origem=procedimento_visualizar&amp;id_procedimento=12060604&amp;infra_sistema=100000100&amp;infra_unidade_atual=110001284&amp;infra_hash=d573ab24abbc6b45065009e60e4c099a8608e6b6fe06a195550f809624256f7b" TargetMode="External"/><Relationship Id="rId83" Type="http://schemas.openxmlformats.org/officeDocument/2006/relationships/hyperlink" Target="http://sistemas.agricultura.gov.br/sei/controlador.php?acao=arvore_visualizar&amp;acao_origem=procedimento_visualizar&amp;id_procedimento=10539986&amp;infra_sistema=100000100&amp;infra_unidade_atual=110001283&amp;infra_hash=a61164ef91742783314e766c63e246f13c61d7786796cbaf6aac949f1a233042" TargetMode="External"/><Relationship Id="rId88" Type="http://schemas.openxmlformats.org/officeDocument/2006/relationships/hyperlink" Target="http://sistemas.agricultura.gov.br/sei/controlador.php?acao=arvore_visualizar&amp;acao_origem=procedimento_visualizar&amp;id_procedimento=13552889&amp;infra_sistema=100000100&amp;infra_unidade_atual=110001283&amp;infra_hash=99bb8359ace708674d25cd5cc64cf3f5bc219f77af0a349a01f7ac1759599d25" TargetMode="External"/><Relationship Id="rId91" Type="http://schemas.openxmlformats.org/officeDocument/2006/relationships/hyperlink" Target="http://sistemas.agricultura.gov.br/sei/controlador.php?acao=arvore_visualizar&amp;acao_origem=procedimento_visualizar&amp;id_procedimento=11845162&amp;infra_sistema=100000100&amp;infra_unidade_atual=110001284&amp;infra_hash=83504f55a967ec1556ef30550a08e5a455f480eaf38e8647151da49c077b82eb" TargetMode="External"/><Relationship Id="rId96" Type="http://schemas.openxmlformats.org/officeDocument/2006/relationships/hyperlink" Target="https://sistemas.agricultura.gov.br/sei/controlador.php?acao=arvore_visualizar&amp;acao_origem=procedimento_visualizar&amp;id_procedimento=13619710&amp;infra_sistema=100000100&amp;infra_unidade_atual=110001283&amp;infra_hash=e55b10a29a6fa8a9c322e81a591637061bd0b6f57f331fb683338eb66711a3b3" TargetMode="External"/><Relationship Id="rId111" Type="http://schemas.openxmlformats.org/officeDocument/2006/relationships/hyperlink" Target="https://sistemas.agricultura.gov.br/sei/controlador.php?acao=arvore_visualizar&amp;acao_origem=procedimento_visualizar&amp;id_procedimento=13619368&amp;infra_sistema=100000100&amp;infra_unidade_atual=110001283&amp;infra_hash=3ebfcbdca8788cd455c1f257952391737794a0e69835e01e4ed13b73bf54a6d4" TargetMode="External"/><Relationship Id="rId1" Type="http://schemas.openxmlformats.org/officeDocument/2006/relationships/hyperlink" Target="http://sistemas.agricultura.gov.br/sei/controlador.php?acao=arvore_visualizar&amp;acao_origem=procedimento_visualizar&amp;id_procedimento=13072731&amp;infra_sistema=100000100&amp;infra_unidade_atual=110001284&amp;infra_hash=b07717e0f167c572c3921f5580bf7bee04f638ce51a35ee62d2c9c8f760e03d7" TargetMode="External"/><Relationship Id="rId6" Type="http://schemas.openxmlformats.org/officeDocument/2006/relationships/hyperlink" Target="http://sistemas.agricultura.gov.br/sei/controlador.php?acao=arvore_visualizar&amp;acao_origem=procedimento_visualizar&amp;id_procedimento=15296881&amp;infra_sistema=100000100&amp;infra_unidade_atual=110001284&amp;infra_hash=242149a5a099c741fa3b19d6f8f7a039ca703ed2b140e6a73897d582a74d9fb2" TargetMode="External"/><Relationship Id="rId15" Type="http://schemas.openxmlformats.org/officeDocument/2006/relationships/hyperlink" Target="http://sistemas.agricultura.gov.br/sei/controlador.php?acao=arvore_visualizar&amp;acao_origem=procedimento_visualizar&amp;id_procedimento=12426460&amp;infra_sistema=100000100&amp;infra_unidade_atual=110001283&amp;infra_hash=a82d1466e44abbe16d5bbc55934053f3e2b544584690db1249123c219f370c19" TargetMode="External"/><Relationship Id="rId23" Type="http://schemas.openxmlformats.org/officeDocument/2006/relationships/hyperlink" Target="http://sistemas.agricultura.gov.br/sei/controlador.php?acao=arvore_visualizar&amp;acao_origem=procedimento_visualizar&amp;id_procedimento=11347835&amp;infra_sistema=100000100&amp;infra_unidade_atual=110001283&amp;infra_hash=3005b6b9b1fc731911dd84793744040e8a72752a848d0254b7fb2b25b1ef8128" TargetMode="External"/><Relationship Id="rId28" Type="http://schemas.openxmlformats.org/officeDocument/2006/relationships/hyperlink" Target="http://sistemas.agricultura.gov.br/sei/controlador.php?acao=arvore_visualizar&amp;acao_origem=procedimento_visualizar&amp;id_procedimento=12039058&amp;infra_sistema=100000100&amp;infra_unidade_atual=110001284&amp;infra_hash=1e03a40571dacda9ef8376503a4bc9d904541b22e903d1dc8f65248212fb84e1" TargetMode="External"/><Relationship Id="rId36" Type="http://schemas.openxmlformats.org/officeDocument/2006/relationships/hyperlink" Target="http://sistemas.agricultura.gov.br/sei/controlador.php?acao=arvore_visualizar&amp;acao_origem=procedimento_visualizar&amp;id_procedimento=14070047&amp;infra_sistema=100000100&amp;infra_unidade_atual=110001283&amp;infra_hash=8974e939e3904384e2a4ee8b16bd8c93b360e80478dbe86064e5e04fd0a8e2d7" TargetMode="External"/><Relationship Id="rId49" Type="http://schemas.openxmlformats.org/officeDocument/2006/relationships/hyperlink" Target="http://sistemas.agricultura.gov.br/sei/controlador.php?acao=arvore_visualizar&amp;acao_origem=procedimento_visualizar&amp;id_procedimento=12785021&amp;infra_sistema=100000100&amp;infra_unidade_atual=110001283&amp;infra_hash=647b1994cb4f1bb7455fc7ac36558cc94b953c3f866f1897af817b463f57f1ab" TargetMode="External"/><Relationship Id="rId57" Type="http://schemas.openxmlformats.org/officeDocument/2006/relationships/hyperlink" Target="http://sistemas.agricultura.gov.br/sei/controlador.php?acao=arvore_visualizar&amp;acao_origem=procedimento_visualizar&amp;id_procedimento=12268261&amp;infra_sistema=100000100&amp;infra_unidade_atual=110001284&amp;infra_hash=5ab293cccff535fdf5cfb95d54aefaa9e1150c52853de17e746c4d68e3d2247d" TargetMode="External"/><Relationship Id="rId106" Type="http://schemas.openxmlformats.org/officeDocument/2006/relationships/hyperlink" Target="https://sistemas.agricultura.gov.br/sei/controlador.php?acao=arvore_visualizar&amp;acao_origem=procedimento_visualizar&amp;id_procedimento=10243556&amp;infra_sistema=100000100&amp;infra_unidade_atual=110001283&amp;infra_hash=f18f06d23262e008fed8057bd76d76f44a65a65cb113d196fd2c9acaf14888da" TargetMode="External"/><Relationship Id="rId114" Type="http://schemas.openxmlformats.org/officeDocument/2006/relationships/hyperlink" Target="https://sistemas.agricultura.gov.br/sei/controlador.php?acao=arvore_visualizar&amp;acao_origem=procedimento_visualizar&amp;id_procedimento=15986842&amp;infra_sistema=100000100&amp;infra_unidade_atual=110001284&amp;infra_hash=db6118485b125313bcbfe0789352adebb93e31b385a0e41ce498a3251f94b9cb" TargetMode="External"/><Relationship Id="rId119" Type="http://schemas.openxmlformats.org/officeDocument/2006/relationships/printerSettings" Target="../printerSettings/printerSettings2.bin"/><Relationship Id="rId10" Type="http://schemas.openxmlformats.org/officeDocument/2006/relationships/hyperlink" Target="http://sistemas.agricultura.gov.br/sei/controlador.php?acao=arvore_visualizar&amp;acao_origem=procedimento_visualizar&amp;id_procedimento=13965825&amp;infra_sistema=100000100&amp;infra_unidade_atual=110001283&amp;infra_hash=4e08f05f3361186bb5cbc6d4e174b38a9e0180ea2e419bd7bfd9514a9240f43f" TargetMode="External"/><Relationship Id="rId31" Type="http://schemas.openxmlformats.org/officeDocument/2006/relationships/hyperlink" Target="http://sistemas.agricultura.gov.br/sei/controlador.php?acao=arvore_visualizar&amp;acao_origem=procedimento_visualizar&amp;id_procedimento=15385375&amp;infra_sistema=100000100&amp;infra_unidade_atual=110001284&amp;infra_hash=96efa0d46565d9b791e2a1a9d51016701b937cd9314cffde63c34194f7deffae" TargetMode="External"/><Relationship Id="rId44" Type="http://schemas.openxmlformats.org/officeDocument/2006/relationships/hyperlink" Target="http://sistemas.agricultura.gov.br/sei/controlador.php?acao=arvore_visualizar&amp;acao_origem=procedimento_visualizar&amp;id_procedimento=13956204&amp;infra_sistema=100000100&amp;infra_unidade_atual=110001283&amp;infra_hash=d9d24e2c87a444c5d93bdd18e652aa758a5f8cc534de121c176982ce1931feb2" TargetMode="External"/><Relationship Id="rId52" Type="http://schemas.openxmlformats.org/officeDocument/2006/relationships/hyperlink" Target="http://sistemas.agricultura.gov.br/sei/controlador.php?acao=arvore_visualizar&amp;acao_origem=procedimento_visualizar&amp;id_procedimento=14085488&amp;infra_sistema=100000100&amp;infra_unidade_atual=110001283&amp;infra_hash=b4d0a43d25f3dba6d56635ba47697c8dbd27fad4b2632c80aa35d27706857103" TargetMode="External"/><Relationship Id="rId60" Type="http://schemas.openxmlformats.org/officeDocument/2006/relationships/hyperlink" Target="http://sistemas.agricultura.gov.br/sei/controlador.php?acao=arvore_visualizar&amp;acao_origem=procedimento_visualizar&amp;id_procedimento=11717891&amp;infra_sistema=100000100&amp;infra_unidade_atual=110001284&amp;infra_hash=e269cf5bd9b569dbea4364f3c9968b015c896640c00b6bbe2b822ff1e27b54e5" TargetMode="External"/><Relationship Id="rId65" Type="http://schemas.openxmlformats.org/officeDocument/2006/relationships/hyperlink" Target="http://sistemas.agricultura.gov.br/sei/controlador.php?acao=arvore_visualizar&amp;acao_origem=procedimento_visualizar&amp;id_procedimento=12155517&amp;infra_sistema=100000100&amp;infra_unidade_atual=110001284&amp;infra_hash=6168f65ee26aee54b16aaa0475cdd7e019aae8e93d902190a37a00ce287a6498" TargetMode="External"/><Relationship Id="rId73" Type="http://schemas.openxmlformats.org/officeDocument/2006/relationships/hyperlink" Target="http://sistemas.agricultura.gov.br/sei/controlador.php?acao=arvore_visualizar&amp;acao_origem=procedimento_visualizar&amp;id_procedimento=15455499&amp;infra_sistema=100000100&amp;infra_unidade_atual=110001284&amp;infra_hash=95cb0491845ad9dd66472574a9aefa57fc2cfccc9d3ce2a0b10c8692ba2cb8ed" TargetMode="External"/><Relationship Id="rId78" Type="http://schemas.openxmlformats.org/officeDocument/2006/relationships/hyperlink" Target="http://sistemas.agricultura.gov.br/sei/controlador.php?acao=arvore_visualizar&amp;acao_origem=procedimento_visualizar&amp;id_procedimento=14522584&amp;infra_sistema=100000100&amp;infra_unidade_atual=110001284&amp;infra_hash=72bc0f791be494b40b62247d23e950d4cc6b0c2293b488fdcaff8004cd688139" TargetMode="External"/><Relationship Id="rId81" Type="http://schemas.openxmlformats.org/officeDocument/2006/relationships/hyperlink" Target="http://sistemas.agricultura.gov.br/sei/controlador.php?acao=arvore_visualizar&amp;acao_origem=procedimento_visualizar&amp;id_procedimento=12014840&amp;infra_sistema=100000100&amp;infra_unidade_atual=110001283&amp;infra_hash=0b216d97deb82d122d9d6b1cc257524e25f1bdf7e50a8ceeaaffe3bd17a13ed3" TargetMode="External"/><Relationship Id="rId86" Type="http://schemas.openxmlformats.org/officeDocument/2006/relationships/hyperlink" Target="http://sistemas.agricultura.gov.br/sei/controlador.php?acao=arvore_visualizar&amp;acao_origem=procedimento_visualizar&amp;id_procedimento=11003774&amp;infra_sistema=100000100&amp;infra_unidade_atual=110001283&amp;infra_hash=ca680c944ca06efe69e976d538b94c76845027c3e9dc04de2100a54c501c54b4" TargetMode="External"/><Relationship Id="rId94" Type="http://schemas.openxmlformats.org/officeDocument/2006/relationships/hyperlink" Target="http://sistemas.agricultura.gov.br/sei/controlador.php?acao=arvore_visualizar&amp;acao_origem=procedimento_visualizar&amp;id_procedimento=14335927&amp;infra_sistema=100000100&amp;infra_unidade_atual=110001284&amp;infra_hash=e038ecd3689fc3ce578a1ec05b21c8c1e0c19e352a6decbc246b6a7b3d9660e8" TargetMode="External"/><Relationship Id="rId99" Type="http://schemas.openxmlformats.org/officeDocument/2006/relationships/hyperlink" Target="https://sistemas.agricultura.gov.br/sei/controlador.php?acao=arvore_visualizar&amp;acao_origem=procedimento_visualizar&amp;id_procedimento=12311783&amp;infra_sistema=100000100&amp;infra_unidade_atual=110001283&amp;infra_hash=275272f7f96ece27117f6159adc311857c1a08423f942b9c12e5789b238e351b" TargetMode="External"/><Relationship Id="rId101" Type="http://schemas.openxmlformats.org/officeDocument/2006/relationships/hyperlink" Target="https://sistemas.agricultura.gov.br/sei/controlador.php?acao=arvore_visualizar&amp;acao_origem=procedimento_visualizar&amp;id_procedimento=13339178&amp;infra_sistema=100000100&amp;infra_unidade_atual=110001284&amp;infra_hash=4a96755df1090aecfa33ec7613c7a5b294907706551d20fbafa9b4fedd747e7e" TargetMode="External"/><Relationship Id="rId4" Type="http://schemas.openxmlformats.org/officeDocument/2006/relationships/hyperlink" Target="http://sistemas.agricultura.gov.br/sei/controlador.php?acao=arvore_visualizar&amp;acao_origem=procedimento_visualizar&amp;id_procedimento=13506030&amp;infra_sistema=100000100&amp;infra_unidade_atual=110001284&amp;infra_hash=4c1779a4aca4f1ce5799527676a21dc1268eb163ba81cb4c33287e16b8e0ba05" TargetMode="External"/><Relationship Id="rId9" Type="http://schemas.openxmlformats.org/officeDocument/2006/relationships/hyperlink" Target="http://sistemas.agricultura.gov.br/sei/controlador.php?acao=arvore_visualizar&amp;acao_origem=procedimento_visualizar&amp;id_procedimento=13966541&amp;infra_sistema=100000100&amp;infra_unidade_atual=110001283&amp;infra_hash=cbfaec8ffaec947117f987e475c1b0359b8b19f84eaa1e459ebeaeaa6a4ff89a" TargetMode="External"/><Relationship Id="rId13" Type="http://schemas.openxmlformats.org/officeDocument/2006/relationships/hyperlink" Target="http://sistemas.agricultura.gov.br/sei/controlador.php?acao=arvore_visualizar&amp;acao_origem=procedimento_visualizar&amp;id_procedimento=13939853&amp;infra_sistema=100000100&amp;infra_unidade_atual=110001283&amp;infra_hash=12c7424a109fbdd4b38ff227c97436730deb81e55cb4cfaba8e74124f59429dc" TargetMode="External"/><Relationship Id="rId18" Type="http://schemas.openxmlformats.org/officeDocument/2006/relationships/hyperlink" Target="http://sistemas.agricultura.gov.br/sei/controlador.php?acao=arvore_visualizar&amp;acao_origem=procedimento_visualizar&amp;id_procedimento=14097416&amp;infra_sistema=100000100&amp;infra_unidade_atual=110001283&amp;infra_hash=c2eff02bb73602ccffea4218c8725a0f64361e613f7240fac9b59ce0e0f31ddb" TargetMode="External"/><Relationship Id="rId39" Type="http://schemas.openxmlformats.org/officeDocument/2006/relationships/hyperlink" Target="http://sistemas.agricultura.gov.br/sei/controlador.php?acao=arvore_visualizar&amp;acao_origem=procedimento_visualizar&amp;id_procedimento=11247956&amp;infra_sistema=100000100&amp;infra_unidade_atual=110001283&amp;infra_hash=ebfe44651a6a6c7ef43c00f9256529da1a1f6f416e091dc245e746a1a470aaa0" TargetMode="External"/><Relationship Id="rId109" Type="http://schemas.openxmlformats.org/officeDocument/2006/relationships/hyperlink" Target="https://sistemas.agricultura.gov.br/sei/controlador.php?acao=arvore_visualizar&amp;acao_origem=procedimento_visualizar&amp;id_procedimento=12907210&amp;infra_sistema=100000100&amp;infra_unidade_atual=110001283&amp;infra_hash=05bc3b15cad11f75410ecd48f8a2ba35be6945eb16601097ce99d4a0c678d1e4" TargetMode="External"/><Relationship Id="rId34" Type="http://schemas.openxmlformats.org/officeDocument/2006/relationships/hyperlink" Target="http://sistemas.agricultura.gov.br/sei/controlador.php?acao=arvore_visualizar&amp;acao_origem=procedimento_visualizar&amp;id_procedimento=14089762&amp;infra_sistema=100000100&amp;infra_unidade_atual=110001283&amp;infra_hash=47e42a78f986cdce209401636378452ad2feef8c2fb056064db60266f6b37765" TargetMode="External"/><Relationship Id="rId50" Type="http://schemas.openxmlformats.org/officeDocument/2006/relationships/hyperlink" Target="http://sistemas.agricultura.gov.br/sei/controlador.php?acao=arvore_visualizar&amp;acao_origem=procedimento_visualizar&amp;id_procedimento=12784805&amp;infra_sistema=100000100&amp;infra_unidade_atual=110001283&amp;infra_hash=2f54cd98b3eb91efe8a37549904f76113682b2828e1b7315ba386bc8185b04a9" TargetMode="External"/><Relationship Id="rId55" Type="http://schemas.openxmlformats.org/officeDocument/2006/relationships/hyperlink" Target="http://sistemas.agricultura.gov.br/sei/controlador.php?acao=arvore_visualizar&amp;acao_origem=procedimento_visualizar&amp;id_procedimento=10539937&amp;infra_sistema=100000100&amp;infra_unidade_atual=110001283&amp;infra_hash=ef77a1fd5e96821724613780536087a08da9233ef452eec6bfb9ac75bddff306" TargetMode="External"/><Relationship Id="rId76" Type="http://schemas.openxmlformats.org/officeDocument/2006/relationships/hyperlink" Target="http://sistemas.agricultura.gov.br/sei/controlador.php?acao=arvore_visualizar&amp;acao_origem=procedimento_visualizar&amp;id_procedimento=11696710&amp;infra_sistema=100000100&amp;infra_unidade_atual=110001284&amp;infra_hash=974bec6fee2ebd9467d00bbbfe39169eb616a3609aaa84331c859672eec5f8be" TargetMode="External"/><Relationship Id="rId97" Type="http://schemas.openxmlformats.org/officeDocument/2006/relationships/hyperlink" Target="https://sistemas.agricultura.gov.br/sei/controlador.php?acao=arvore_visualizar&amp;acao_origem=procedimento_visualizar&amp;id_procedimento=14968152&amp;infra_sistema=100000100&amp;infra_unidade_atual=110001283&amp;infra_hash=cd68dd8b5585c55e0606294f048483f98878bf921476ca647d0578a1e2792e46" TargetMode="External"/><Relationship Id="rId104" Type="http://schemas.openxmlformats.org/officeDocument/2006/relationships/hyperlink" Target="https://sistemas.agricultura.gov.br/sei/controlador.php?acao=arvore_visualizar&amp;acao_origem=procedimento_visualizar&amp;id_procedimento=13811383&amp;infra_sistema=100000100&amp;infra_unidade_atual=110001283&amp;infra_hash=1a5f8501963861221850353e3efafe7a9cd0721fc5398f2618ec28adcd8db501" TargetMode="External"/><Relationship Id="rId120" Type="http://schemas.openxmlformats.org/officeDocument/2006/relationships/drawing" Target="../drawings/drawing14.xml"/><Relationship Id="rId7" Type="http://schemas.openxmlformats.org/officeDocument/2006/relationships/hyperlink" Target="http://sistemas.agricultura.gov.br/sei/controlador.php?acao=arvore_visualizar&amp;acao_origem=procedimento_visualizar&amp;id_procedimento=15295108&amp;infra_sistema=100000100&amp;infra_unidade_atual=110001284&amp;infra_hash=b9eaab929f9a618aecf47628fab3b24d15fcb291646b037d9e702ae7f8f24913" TargetMode="External"/><Relationship Id="rId71" Type="http://schemas.openxmlformats.org/officeDocument/2006/relationships/hyperlink" Target="http://sistemas.agricultura.gov.br/sei/controlador.php?acao=arvore_visualizar&amp;acao_origem=procedimento_visualizar&amp;id_procedimento=14952471&amp;infra_sistema=100000100&amp;infra_unidade_atual=110001284&amp;infra_hash=637a79e57ebd5b98aa9a31c2883addd077f8b1e2778a163cee6b2ccb03f5f538" TargetMode="External"/><Relationship Id="rId92" Type="http://schemas.openxmlformats.org/officeDocument/2006/relationships/hyperlink" Target="http://sistemas.agricultura.gov.br/sei/controlador.php?acao=arvore_visualizar&amp;acao_origem=procedimento_visualizar&amp;id_procedimento=14276905&amp;infra_sistema=100000100&amp;infra_unidade_atual=110001284&amp;infra_hash=8f0b5af2b39bef3451deeaef060fc7d9444589f9232d1c0b0d7d589d9bed57be" TargetMode="External"/><Relationship Id="rId2" Type="http://schemas.openxmlformats.org/officeDocument/2006/relationships/hyperlink" Target="http://sistemas.agricultura.gov.br/sei/controlador.php?acao=arvore_visualizar&amp;acao_origem=procedimento_visualizar&amp;id_procedimento=13824293&amp;infra_sistema=100000100&amp;infra_unidade_atual=110001284&amp;infra_hash=e101ec42bdf2057c9b1049d72e0936c11b6997d1891da36fa49d81dca47396d5" TargetMode="External"/><Relationship Id="rId29" Type="http://schemas.openxmlformats.org/officeDocument/2006/relationships/hyperlink" Target="http://sistemas.agricultura.gov.br/sei/controlador.php?acao=arvore_visualizar&amp;acao_origem=procedimento_visualizar&amp;id_procedimento=12039108&amp;infra_sistema=100000100&amp;infra_unidade_atual=110001284&amp;infra_hash=3973f7f3c41b7030742df0af64af887f2373e36a0324d795d1cef592715a5459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="85" zoomScaleNormal="85" workbookViewId="0">
      <selection activeCell="O14" sqref="O14"/>
    </sheetView>
  </sheetViews>
  <sheetFormatPr defaultRowHeight="12.75" x14ac:dyDescent="0.2"/>
  <cols>
    <col min="1" max="1" width="35" style="161" bestFit="1" customWidth="1"/>
    <col min="2" max="12" width="9.7109375" style="161" customWidth="1"/>
    <col min="13" max="16384" width="9.140625" style="161"/>
  </cols>
  <sheetData>
    <row r="2" spans="1:15" ht="15.75" x14ac:dyDescent="0.25">
      <c r="B2" s="186" t="s">
        <v>2365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7"/>
      <c r="N2" s="187"/>
      <c r="O2" s="187"/>
    </row>
    <row r="3" spans="1:15" ht="15.75" x14ac:dyDescent="0.25">
      <c r="B3" s="186" t="s">
        <v>2442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7"/>
      <c r="N3" s="187"/>
      <c r="O3" s="187"/>
    </row>
    <row r="4" spans="1:15" ht="15.75" x14ac:dyDescent="0.25">
      <c r="B4" s="186" t="s">
        <v>835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7"/>
      <c r="N4" s="187"/>
      <c r="O4" s="187"/>
    </row>
    <row r="5" spans="1:15" ht="15.75" x14ac:dyDescent="0.25">
      <c r="B5" s="186" t="s">
        <v>3356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7"/>
      <c r="N5" s="187"/>
      <c r="O5" s="187"/>
    </row>
    <row r="6" spans="1:15" ht="13.5" thickBot="1" x14ac:dyDescent="0.25"/>
    <row r="7" spans="1:15" ht="21" thickBot="1" x14ac:dyDescent="0.35">
      <c r="A7" s="162"/>
      <c r="B7" s="192" t="s">
        <v>2364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3"/>
      <c r="O7" s="194"/>
    </row>
    <row r="8" spans="1:15" ht="15.75" thickBot="1" x14ac:dyDescent="0.3">
      <c r="A8" s="162"/>
      <c r="B8" s="163">
        <v>2005</v>
      </c>
      <c r="C8" s="163">
        <v>2006</v>
      </c>
      <c r="D8" s="163">
        <v>2007</v>
      </c>
      <c r="E8" s="163">
        <v>2008</v>
      </c>
      <c r="F8" s="163">
        <v>2009</v>
      </c>
      <c r="G8" s="163">
        <v>2010</v>
      </c>
      <c r="H8" s="163">
        <v>2011</v>
      </c>
      <c r="I8" s="163">
        <v>2012</v>
      </c>
      <c r="J8" s="163">
        <v>2013</v>
      </c>
      <c r="K8" s="163">
        <v>2014</v>
      </c>
      <c r="L8" s="163">
        <v>2015</v>
      </c>
      <c r="M8" s="163">
        <v>2016</v>
      </c>
      <c r="N8" s="163">
        <v>2017</v>
      </c>
      <c r="O8" s="163">
        <v>2018</v>
      </c>
    </row>
    <row r="9" spans="1:15" ht="15" x14ac:dyDescent="0.2">
      <c r="A9" s="164" t="s">
        <v>1203</v>
      </c>
      <c r="B9" s="165">
        <f>'2005'!I10</f>
        <v>2</v>
      </c>
      <c r="C9" s="165">
        <f>'2006'!I11</f>
        <v>12</v>
      </c>
      <c r="D9" s="165">
        <f>'2007'!I11</f>
        <v>33</v>
      </c>
      <c r="E9" s="165">
        <f>'2008'!I11</f>
        <v>41</v>
      </c>
      <c r="F9" s="165">
        <f>'2009'!I11</f>
        <v>27</v>
      </c>
      <c r="G9" s="165">
        <f>'2010'!I11</f>
        <v>35</v>
      </c>
      <c r="H9" s="165">
        <f>'2011'!I11</f>
        <v>62</v>
      </c>
      <c r="I9" s="165">
        <f>'2012'!I11</f>
        <v>64</v>
      </c>
      <c r="J9" s="165">
        <f>'2013'!$I$11</f>
        <v>45</v>
      </c>
      <c r="K9" s="165">
        <f>'2014'!$I$11</f>
        <v>80</v>
      </c>
      <c r="L9" s="165">
        <f>'2015'!$J$11</f>
        <v>43</v>
      </c>
      <c r="M9" s="165">
        <f>'2016'!$J$11</f>
        <v>160</v>
      </c>
      <c r="N9" s="165">
        <f>'2017'!$I$2</f>
        <v>178</v>
      </c>
      <c r="O9" s="165">
        <f>'2018'!$K$2</f>
        <v>155</v>
      </c>
    </row>
    <row r="10" spans="1:15" ht="15" x14ac:dyDescent="0.2">
      <c r="A10" s="164" t="s">
        <v>1202</v>
      </c>
      <c r="B10" s="166">
        <f>'2005'!I11</f>
        <v>27</v>
      </c>
      <c r="C10" s="166">
        <f>'2006'!I12</f>
        <v>25</v>
      </c>
      <c r="D10" s="166">
        <f>'2007'!I12</f>
        <v>21</v>
      </c>
      <c r="E10" s="166">
        <f>'2008'!I12</f>
        <v>11</v>
      </c>
      <c r="F10" s="166">
        <f>'2009'!I12</f>
        <v>8</v>
      </c>
      <c r="G10" s="166">
        <f>'2010'!I12</f>
        <v>3</v>
      </c>
      <c r="H10" s="166">
        <f>'2011'!I12</f>
        <v>2</v>
      </c>
      <c r="I10" s="166">
        <f>'2012'!I12</f>
        <v>1</v>
      </c>
      <c r="J10" s="166">
        <f>'2013'!$I$12</f>
        <v>3</v>
      </c>
      <c r="K10" s="166">
        <f>'2014'!$I$12</f>
        <v>4</v>
      </c>
      <c r="L10" s="166">
        <f>'2015'!$J$12</f>
        <v>2</v>
      </c>
      <c r="M10" s="166">
        <f>'2016'!$J$12</f>
        <v>2</v>
      </c>
      <c r="N10" s="166">
        <f>'2017'!$I$3</f>
        <v>4</v>
      </c>
      <c r="O10" s="166">
        <f>'2018'!$K$3</f>
        <v>1</v>
      </c>
    </row>
    <row r="11" spans="1:15" ht="15" x14ac:dyDescent="0.2">
      <c r="A11" s="164" t="s">
        <v>1201</v>
      </c>
      <c r="B11" s="166">
        <f>'2005'!I12</f>
        <v>62</v>
      </c>
      <c r="C11" s="166">
        <f>'2006'!I13</f>
        <v>66</v>
      </c>
      <c r="D11" s="166">
        <f>'2007'!I13</f>
        <v>130</v>
      </c>
      <c r="E11" s="166">
        <f>'2008'!I13</f>
        <v>136</v>
      </c>
      <c r="F11" s="166">
        <f>'2009'!I13</f>
        <v>52</v>
      </c>
      <c r="G11" s="166">
        <f>'2010'!I13</f>
        <v>32</v>
      </c>
      <c r="H11" s="166">
        <f>'2011'!I13</f>
        <v>20</v>
      </c>
      <c r="I11" s="166">
        <f>'2012'!I13</f>
        <v>15</v>
      </c>
      <c r="J11" s="166">
        <f>'2013'!$I$13</f>
        <v>23</v>
      </c>
      <c r="K11" s="166">
        <f>'2014'!$I$13</f>
        <v>23</v>
      </c>
      <c r="L11" s="166">
        <f>'2015'!$J$13</f>
        <v>15</v>
      </c>
      <c r="M11" s="166">
        <f>'2016'!$J$13</f>
        <v>28</v>
      </c>
      <c r="N11" s="166">
        <f>'2017'!$I$4</f>
        <v>52</v>
      </c>
      <c r="O11" s="166">
        <f>'2018'!$K$4</f>
        <v>41</v>
      </c>
    </row>
    <row r="12" spans="1:15" ht="15" x14ac:dyDescent="0.2">
      <c r="A12" s="164" t="s">
        <v>1200</v>
      </c>
      <c r="B12" s="166">
        <f>'2005'!I13</f>
        <v>0</v>
      </c>
      <c r="C12" s="166">
        <f>'2006'!I14</f>
        <v>6</v>
      </c>
      <c r="D12" s="166">
        <f>'2007'!I14</f>
        <v>19</v>
      </c>
      <c r="E12" s="166">
        <f>'2008'!I14</f>
        <v>2</v>
      </c>
      <c r="F12" s="166">
        <f>'2009'!I14</f>
        <v>49</v>
      </c>
      <c r="G12" s="166">
        <f>'2010'!I14</f>
        <v>28</v>
      </c>
      <c r="H12" s="166">
        <f>'2011'!I14</f>
        <v>49</v>
      </c>
      <c r="I12" s="166">
        <f>'2012'!I14</f>
        <v>72</v>
      </c>
      <c r="J12" s="166">
        <f>'2013'!$I$14</f>
        <v>28</v>
      </c>
      <c r="K12" s="166">
        <f>'2014'!$I$14</f>
        <v>33</v>
      </c>
      <c r="L12" s="166">
        <f>'2015'!$J$14</f>
        <v>50</v>
      </c>
      <c r="M12" s="166">
        <f>'2016'!$J$14</f>
        <v>47</v>
      </c>
      <c r="N12" s="166">
        <f>'2017'!$I$5</f>
        <v>127</v>
      </c>
      <c r="O12" s="166">
        <f>'2018'!$K$5</f>
        <v>125</v>
      </c>
    </row>
    <row r="13" spans="1:15" ht="15" x14ac:dyDescent="0.2">
      <c r="A13" s="164" t="s">
        <v>1199</v>
      </c>
      <c r="B13" s="166">
        <f>'2005'!I14</f>
        <v>0</v>
      </c>
      <c r="C13" s="166">
        <f>'2006'!I15</f>
        <v>1</v>
      </c>
      <c r="D13" s="166">
        <f>'2007'!I15</f>
        <v>0</v>
      </c>
      <c r="E13" s="166">
        <f>'2008'!I15</f>
        <v>0</v>
      </c>
      <c r="F13" s="166">
        <f>'2009'!I15</f>
        <v>0</v>
      </c>
      <c r="G13" s="166">
        <f>'2010'!I15</f>
        <v>2</v>
      </c>
      <c r="H13" s="166">
        <f>'2011'!I15</f>
        <v>0</v>
      </c>
      <c r="I13" s="166">
        <f>'2012'!I15</f>
        <v>0</v>
      </c>
      <c r="J13" s="166">
        <f>'2013'!$I$15</f>
        <v>0</v>
      </c>
      <c r="K13" s="166">
        <f>'2014'!$I$15</f>
        <v>0</v>
      </c>
      <c r="L13" s="166">
        <f>'2015'!$J$15</f>
        <v>0</v>
      </c>
      <c r="M13" s="166">
        <f>'2016'!$J$15</f>
        <v>1</v>
      </c>
      <c r="N13" s="166">
        <f>'2017'!$I$6</f>
        <v>4</v>
      </c>
      <c r="O13" s="166">
        <f>'2018'!$K$6</f>
        <v>2</v>
      </c>
    </row>
    <row r="14" spans="1:15" ht="15" x14ac:dyDescent="0.2">
      <c r="A14" s="164" t="s">
        <v>3162</v>
      </c>
      <c r="B14" s="166">
        <f>'2005'!I15</f>
        <v>0</v>
      </c>
      <c r="C14" s="166">
        <f>'2006'!I16</f>
        <v>0</v>
      </c>
      <c r="D14" s="166">
        <f>'2007'!I16</f>
        <v>0</v>
      </c>
      <c r="E14" s="166">
        <f>'2008'!I16</f>
        <v>1</v>
      </c>
      <c r="F14" s="166">
        <f>'2009'!I16</f>
        <v>1</v>
      </c>
      <c r="G14" s="166">
        <f>'2010'!I16</f>
        <v>4</v>
      </c>
      <c r="H14" s="166">
        <f>'2011'!I16</f>
        <v>10</v>
      </c>
      <c r="I14" s="166">
        <f>'2012'!I16</f>
        <v>4</v>
      </c>
      <c r="J14" s="166">
        <f>'2013'!$I$16</f>
        <v>5</v>
      </c>
      <c r="K14" s="166">
        <f>'2014'!$I$17</f>
        <v>0</v>
      </c>
      <c r="L14" s="166">
        <f>'2015'!$J$16</f>
        <v>5</v>
      </c>
      <c r="M14" s="166">
        <f>'2016'!$J$16</f>
        <v>14</v>
      </c>
      <c r="N14" s="166">
        <f>'2017'!$I$7</f>
        <v>19</v>
      </c>
      <c r="O14" s="166">
        <f>'2018'!$K$7</f>
        <v>34</v>
      </c>
    </row>
    <row r="15" spans="1:15" ht="15" x14ac:dyDescent="0.2">
      <c r="A15" s="164" t="s">
        <v>2441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f>'2015'!J17</f>
        <v>1</v>
      </c>
      <c r="M15" s="166">
        <f>'2016'!$J$17</f>
        <v>0</v>
      </c>
      <c r="N15" s="166">
        <f>'2017'!$I$8</f>
        <v>0</v>
      </c>
      <c r="O15" s="166">
        <f>'2018'!$K$8</f>
        <v>2</v>
      </c>
    </row>
    <row r="16" spans="1:15" ht="15" x14ac:dyDescent="0.2">
      <c r="A16" s="164" t="s">
        <v>2781</v>
      </c>
      <c r="B16" s="166">
        <v>0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f>'2013'!$I$17</f>
        <v>1</v>
      </c>
      <c r="K16" s="166">
        <f>'2014'!$I$16</f>
        <v>1</v>
      </c>
      <c r="L16" s="166">
        <v>0</v>
      </c>
      <c r="M16" s="166">
        <f>'2016'!$J$18</f>
        <v>1</v>
      </c>
      <c r="N16" s="166">
        <f>'2017'!$I$9</f>
        <v>0</v>
      </c>
      <c r="O16" s="166">
        <f>'2018'!$K$9</f>
        <v>0</v>
      </c>
    </row>
    <row r="17" spans="1:16" ht="15" x14ac:dyDescent="0.2">
      <c r="A17" s="164" t="s">
        <v>3163</v>
      </c>
      <c r="B17" s="166">
        <v>0</v>
      </c>
      <c r="C17" s="166">
        <v>0</v>
      </c>
      <c r="D17" s="166">
        <v>0</v>
      </c>
      <c r="E17" s="166">
        <v>0</v>
      </c>
      <c r="F17" s="166">
        <v>0</v>
      </c>
      <c r="G17" s="166">
        <v>0</v>
      </c>
      <c r="H17" s="166">
        <f>'2011'!I17</f>
        <v>3</v>
      </c>
      <c r="I17" s="166">
        <f>'2012'!I17</f>
        <v>12</v>
      </c>
      <c r="J17" s="166">
        <f>'2013'!$I$18</f>
        <v>5</v>
      </c>
      <c r="K17" s="166">
        <f>'2014'!$I$18</f>
        <v>7</v>
      </c>
      <c r="L17" s="166">
        <f>'2015'!$J$18</f>
        <v>23</v>
      </c>
      <c r="M17" s="166">
        <f>'2016'!$J$19</f>
        <v>24</v>
      </c>
      <c r="N17" s="166">
        <f>'2017'!$I$10</f>
        <v>21</v>
      </c>
      <c r="O17" s="166">
        <f>'2018'!$K$10</f>
        <v>14</v>
      </c>
    </row>
    <row r="18" spans="1:16" ht="15" x14ac:dyDescent="0.2">
      <c r="A18" s="164" t="s">
        <v>3327</v>
      </c>
      <c r="B18" s="166">
        <f t="shared" ref="B18:O18" si="0">SUM(B14:B17)</f>
        <v>0</v>
      </c>
      <c r="C18" s="166">
        <f t="shared" si="0"/>
        <v>0</v>
      </c>
      <c r="D18" s="166">
        <f t="shared" si="0"/>
        <v>0</v>
      </c>
      <c r="E18" s="166">
        <f t="shared" si="0"/>
        <v>1</v>
      </c>
      <c r="F18" s="166">
        <f t="shared" si="0"/>
        <v>1</v>
      </c>
      <c r="G18" s="166">
        <f t="shared" si="0"/>
        <v>4</v>
      </c>
      <c r="H18" s="166">
        <f t="shared" si="0"/>
        <v>13</v>
      </c>
      <c r="I18" s="166">
        <f t="shared" si="0"/>
        <v>16</v>
      </c>
      <c r="J18" s="166">
        <f t="shared" si="0"/>
        <v>11</v>
      </c>
      <c r="K18" s="166">
        <f t="shared" si="0"/>
        <v>8</v>
      </c>
      <c r="L18" s="166">
        <f t="shared" si="0"/>
        <v>29</v>
      </c>
      <c r="M18" s="166">
        <f t="shared" si="0"/>
        <v>39</v>
      </c>
      <c r="N18" s="166">
        <f t="shared" si="0"/>
        <v>40</v>
      </c>
      <c r="O18" s="166">
        <f t="shared" si="0"/>
        <v>50</v>
      </c>
    </row>
    <row r="19" spans="1:16" ht="15.75" thickBot="1" x14ac:dyDescent="0.25">
      <c r="A19" s="167" t="s">
        <v>2363</v>
      </c>
      <c r="B19" s="168">
        <f t="shared" ref="B19:O19" si="1">SUM(B11:B12)</f>
        <v>62</v>
      </c>
      <c r="C19" s="168">
        <f t="shared" si="1"/>
        <v>72</v>
      </c>
      <c r="D19" s="168">
        <f t="shared" si="1"/>
        <v>149</v>
      </c>
      <c r="E19" s="168">
        <f t="shared" si="1"/>
        <v>138</v>
      </c>
      <c r="F19" s="168">
        <f t="shared" si="1"/>
        <v>101</v>
      </c>
      <c r="G19" s="168">
        <f t="shared" si="1"/>
        <v>60</v>
      </c>
      <c r="H19" s="168">
        <f t="shared" si="1"/>
        <v>69</v>
      </c>
      <c r="I19" s="168">
        <f t="shared" si="1"/>
        <v>87</v>
      </c>
      <c r="J19" s="168">
        <f t="shared" si="1"/>
        <v>51</v>
      </c>
      <c r="K19" s="168">
        <f t="shared" si="1"/>
        <v>56</v>
      </c>
      <c r="L19" s="168">
        <f t="shared" si="1"/>
        <v>65</v>
      </c>
      <c r="M19" s="168">
        <f t="shared" si="1"/>
        <v>75</v>
      </c>
      <c r="N19" s="168">
        <f t="shared" si="1"/>
        <v>179</v>
      </c>
      <c r="O19" s="168">
        <f t="shared" si="1"/>
        <v>166</v>
      </c>
    </row>
    <row r="20" spans="1:16" ht="15" x14ac:dyDescent="0.25">
      <c r="A20" s="169" t="s">
        <v>2843</v>
      </c>
      <c r="B20" s="170">
        <f t="shared" ref="B20:O20" si="2">SUM(B9:B17)</f>
        <v>91</v>
      </c>
      <c r="C20" s="170">
        <f t="shared" si="2"/>
        <v>110</v>
      </c>
      <c r="D20" s="170">
        <f t="shared" si="2"/>
        <v>203</v>
      </c>
      <c r="E20" s="170">
        <f t="shared" si="2"/>
        <v>191</v>
      </c>
      <c r="F20" s="170">
        <f t="shared" si="2"/>
        <v>137</v>
      </c>
      <c r="G20" s="170">
        <f t="shared" si="2"/>
        <v>104</v>
      </c>
      <c r="H20" s="170">
        <f t="shared" si="2"/>
        <v>146</v>
      </c>
      <c r="I20" s="170">
        <f t="shared" si="2"/>
        <v>168</v>
      </c>
      <c r="J20" s="170">
        <f t="shared" si="2"/>
        <v>110</v>
      </c>
      <c r="K20" s="170">
        <f t="shared" si="2"/>
        <v>148</v>
      </c>
      <c r="L20" s="170">
        <f t="shared" si="2"/>
        <v>139</v>
      </c>
      <c r="M20" s="170">
        <f t="shared" si="2"/>
        <v>277</v>
      </c>
      <c r="N20" s="170">
        <f t="shared" si="2"/>
        <v>405</v>
      </c>
      <c r="O20" s="170">
        <f t="shared" si="2"/>
        <v>374</v>
      </c>
    </row>
    <row r="21" spans="1:16" ht="14.25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</row>
    <row r="22" spans="1:16" x14ac:dyDescent="0.2">
      <c r="A22" s="180" t="s">
        <v>1027</v>
      </c>
      <c r="B22" s="195" t="s">
        <v>1028</v>
      </c>
      <c r="C22" s="195"/>
      <c r="D22" s="195"/>
      <c r="E22" s="195"/>
      <c r="F22" s="195" t="s">
        <v>1030</v>
      </c>
      <c r="G22" s="195"/>
      <c r="H22" s="195"/>
      <c r="I22" s="196" t="s">
        <v>3164</v>
      </c>
      <c r="J22" s="197"/>
      <c r="K22" s="197"/>
      <c r="L22" s="197"/>
      <c r="M22" s="198"/>
      <c r="N22" s="198"/>
      <c r="O22" s="199"/>
      <c r="P22" s="199"/>
    </row>
    <row r="23" spans="1:16" x14ac:dyDescent="0.2">
      <c r="A23" s="181"/>
      <c r="B23" s="188" t="s">
        <v>1029</v>
      </c>
      <c r="C23" s="188"/>
      <c r="D23" s="188"/>
      <c r="E23" s="188"/>
      <c r="F23" s="188" t="s">
        <v>1199</v>
      </c>
      <c r="G23" s="188"/>
      <c r="H23" s="188"/>
      <c r="I23" s="183" t="s">
        <v>3167</v>
      </c>
      <c r="J23" s="189"/>
      <c r="K23" s="189"/>
      <c r="L23" s="189"/>
      <c r="M23" s="189"/>
      <c r="N23" s="189"/>
      <c r="O23" s="185"/>
      <c r="P23" s="185"/>
    </row>
    <row r="24" spans="1:16" x14ac:dyDescent="0.2">
      <c r="A24" s="181"/>
      <c r="B24" s="188" t="s">
        <v>1204</v>
      </c>
      <c r="C24" s="188"/>
      <c r="D24" s="188"/>
      <c r="E24" s="188"/>
      <c r="F24" s="188"/>
      <c r="G24" s="188"/>
      <c r="H24" s="188"/>
      <c r="I24" s="183" t="s">
        <v>3165</v>
      </c>
      <c r="J24" s="184"/>
      <c r="K24" s="184"/>
      <c r="L24" s="184"/>
      <c r="M24" s="184"/>
      <c r="N24" s="184"/>
      <c r="O24" s="185"/>
      <c r="P24" s="185"/>
    </row>
    <row r="25" spans="1:16" x14ac:dyDescent="0.2">
      <c r="A25" s="182"/>
      <c r="B25" s="191"/>
      <c r="C25" s="191"/>
      <c r="D25" s="191"/>
      <c r="E25" s="191"/>
      <c r="F25" s="191"/>
      <c r="G25" s="191"/>
      <c r="H25" s="191"/>
      <c r="I25" s="190" t="s">
        <v>3166</v>
      </c>
      <c r="J25" s="190"/>
      <c r="K25" s="190"/>
      <c r="L25" s="190"/>
      <c r="M25" s="190"/>
      <c r="N25" s="190"/>
      <c r="O25" s="190"/>
      <c r="P25" s="185"/>
    </row>
    <row r="28" spans="1:16" x14ac:dyDescent="0.2">
      <c r="A28" s="172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</row>
    <row r="29" spans="1:16" x14ac:dyDescent="0.2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</row>
    <row r="30" spans="1:16" x14ac:dyDescent="0.2">
      <c r="A30" s="172"/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2"/>
      <c r="M30" s="172"/>
      <c r="N30" s="172"/>
    </row>
    <row r="31" spans="1:16" x14ac:dyDescent="0.2">
      <c r="A31" s="172"/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2"/>
      <c r="M31" s="172"/>
      <c r="N31" s="172"/>
    </row>
    <row r="32" spans="1:16" ht="15" x14ac:dyDescent="0.25">
      <c r="A32" s="172"/>
      <c r="B32" s="172"/>
      <c r="C32" s="172"/>
      <c r="D32" s="172"/>
      <c r="E32" s="172"/>
      <c r="F32" s="172"/>
      <c r="G32" s="174"/>
      <c r="H32" s="174"/>
      <c r="I32" s="174"/>
      <c r="J32" s="174"/>
      <c r="K32" s="174"/>
      <c r="L32" s="172"/>
      <c r="M32" s="172"/>
      <c r="N32" s="172"/>
    </row>
    <row r="33" spans="1:14" x14ac:dyDescent="0.2">
      <c r="A33" s="172"/>
      <c r="B33" s="172"/>
      <c r="C33" s="172"/>
      <c r="D33" s="172"/>
      <c r="E33" s="175"/>
      <c r="F33" s="172"/>
      <c r="G33" s="172"/>
      <c r="H33" s="172"/>
      <c r="I33" s="172"/>
      <c r="J33" s="172"/>
      <c r="K33" s="172"/>
      <c r="L33" s="172"/>
      <c r="M33" s="172"/>
      <c r="N33" s="172"/>
    </row>
    <row r="34" spans="1:14" x14ac:dyDescent="0.2">
      <c r="A34" s="172"/>
      <c r="B34" s="172"/>
      <c r="C34" s="172"/>
      <c r="D34" s="172"/>
      <c r="E34" s="175"/>
      <c r="F34" s="172"/>
      <c r="G34" s="172"/>
      <c r="H34" s="172"/>
      <c r="I34" s="172"/>
      <c r="J34" s="172"/>
      <c r="K34" s="172"/>
      <c r="L34" s="172"/>
      <c r="M34" s="172"/>
      <c r="N34" s="172"/>
    </row>
    <row r="35" spans="1:14" hidden="1" x14ac:dyDescent="0.2">
      <c r="A35" s="172"/>
      <c r="B35" s="172"/>
      <c r="C35" s="172"/>
      <c r="D35" s="172"/>
      <c r="E35" s="175"/>
      <c r="F35" s="172"/>
      <c r="G35" s="172"/>
      <c r="H35" s="172"/>
      <c r="I35" s="172"/>
      <c r="J35" s="172"/>
      <c r="K35" s="172"/>
      <c r="L35" s="172"/>
      <c r="M35" s="172"/>
      <c r="N35" s="172"/>
    </row>
    <row r="36" spans="1:14" hidden="1" x14ac:dyDescent="0.2">
      <c r="A36" s="172"/>
      <c r="B36" s="172"/>
      <c r="C36" s="172"/>
      <c r="D36" s="172"/>
      <c r="E36" s="175"/>
      <c r="F36" s="172"/>
      <c r="G36" s="172"/>
      <c r="H36" s="172"/>
      <c r="I36" s="172"/>
      <c r="J36" s="172"/>
      <c r="K36" s="172"/>
      <c r="L36" s="172"/>
      <c r="M36" s="172"/>
      <c r="N36" s="172"/>
    </row>
    <row r="37" spans="1:14" x14ac:dyDescent="0.2">
      <c r="A37" s="172"/>
      <c r="B37" s="172"/>
      <c r="C37" s="172"/>
      <c r="D37" s="172"/>
      <c r="E37" s="175"/>
      <c r="F37" s="172"/>
      <c r="G37" s="172"/>
      <c r="H37" s="172"/>
      <c r="I37" s="172"/>
      <c r="J37" s="172"/>
      <c r="K37" s="172"/>
      <c r="L37" s="172"/>
      <c r="M37" s="172"/>
      <c r="N37" s="172"/>
    </row>
    <row r="38" spans="1:14" x14ac:dyDescent="0.2">
      <c r="A38" s="172"/>
      <c r="B38" s="172"/>
      <c r="C38" s="172"/>
      <c r="D38" s="172"/>
      <c r="E38" s="175"/>
      <c r="F38" s="172"/>
      <c r="G38" s="172"/>
      <c r="H38" s="172"/>
      <c r="I38" s="172"/>
      <c r="J38" s="172"/>
      <c r="K38" s="172"/>
      <c r="L38" s="172"/>
      <c r="M38" s="172"/>
      <c r="N38" s="172"/>
    </row>
    <row r="39" spans="1:14" x14ac:dyDescent="0.2">
      <c r="D39" s="176"/>
      <c r="E39" s="176"/>
      <c r="F39" s="176"/>
      <c r="G39" s="176"/>
    </row>
    <row r="40" spans="1:14" x14ac:dyDescent="0.2">
      <c r="D40" s="176"/>
      <c r="E40" s="176"/>
      <c r="F40" s="176"/>
      <c r="G40" s="176"/>
    </row>
  </sheetData>
  <mergeCells count="16"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7:O7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A121" workbookViewId="0">
      <selection activeCell="B157" sqref="B157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A2" s="1"/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A3" s="1"/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A4" s="1"/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8">
        <v>114</v>
      </c>
      <c r="B9" s="87" t="s">
        <v>1883</v>
      </c>
      <c r="C9" s="87" t="s">
        <v>144</v>
      </c>
      <c r="D9" s="87" t="s">
        <v>862</v>
      </c>
      <c r="E9" s="87" t="s">
        <v>808</v>
      </c>
      <c r="F9" s="89">
        <v>41647</v>
      </c>
    </row>
    <row r="10" spans="1:9" ht="13.5" thickBot="1" x14ac:dyDescent="0.25">
      <c r="A10" s="88">
        <v>214</v>
      </c>
      <c r="B10" s="87" t="s">
        <v>1884</v>
      </c>
      <c r="C10" s="87" t="s">
        <v>144</v>
      </c>
      <c r="D10" s="87" t="s">
        <v>862</v>
      </c>
      <c r="E10" s="87" t="s">
        <v>805</v>
      </c>
      <c r="F10" s="89">
        <v>41647</v>
      </c>
    </row>
    <row r="11" spans="1:9" ht="13.5" thickBot="1" x14ac:dyDescent="0.25">
      <c r="A11" s="88">
        <v>314</v>
      </c>
      <c r="B11" s="87" t="s">
        <v>1885</v>
      </c>
      <c r="C11" s="87" t="s">
        <v>144</v>
      </c>
      <c r="D11" s="87" t="s">
        <v>862</v>
      </c>
      <c r="E11" s="87" t="s">
        <v>552</v>
      </c>
      <c r="F11" s="89">
        <v>41647</v>
      </c>
      <c r="H11" s="107" t="s">
        <v>1203</v>
      </c>
      <c r="I11" s="107">
        <f>COUNTIF($D$9:$D$5003,"PTE")</f>
        <v>80</v>
      </c>
    </row>
    <row r="12" spans="1:9" ht="13.5" thickBot="1" x14ac:dyDescent="0.25">
      <c r="A12" s="88">
        <v>414</v>
      </c>
      <c r="B12" s="9" t="s">
        <v>2010</v>
      </c>
      <c r="C12" s="9" t="s">
        <v>1429</v>
      </c>
      <c r="D12" s="9" t="s">
        <v>862</v>
      </c>
      <c r="E12" s="9" t="s">
        <v>808</v>
      </c>
      <c r="F12" s="89">
        <v>41663</v>
      </c>
      <c r="H12" s="107" t="s">
        <v>1202</v>
      </c>
      <c r="I12" s="107">
        <f>COUNTIF($D$9:$D$5003,"PT")</f>
        <v>4</v>
      </c>
    </row>
    <row r="13" spans="1:9" ht="13.5" thickBot="1" x14ac:dyDescent="0.25">
      <c r="A13" s="88">
        <v>514</v>
      </c>
      <c r="B13" s="9" t="s">
        <v>2011</v>
      </c>
      <c r="C13" s="9" t="s">
        <v>144</v>
      </c>
      <c r="D13" s="9" t="s">
        <v>862</v>
      </c>
      <c r="E13" s="87" t="s">
        <v>2034</v>
      </c>
      <c r="F13" s="89">
        <v>41663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88">
        <v>614</v>
      </c>
      <c r="B14" s="87" t="s">
        <v>2012</v>
      </c>
      <c r="C14" s="9" t="s">
        <v>1453</v>
      </c>
      <c r="D14" s="9" t="s">
        <v>862</v>
      </c>
      <c r="E14" s="1" t="s">
        <v>740</v>
      </c>
      <c r="F14" s="89">
        <v>41666</v>
      </c>
      <c r="H14" s="107" t="s">
        <v>1200</v>
      </c>
      <c r="I14" s="107">
        <f>COUNTIF($D$9:$D$5003,"PF/PTE")</f>
        <v>33</v>
      </c>
    </row>
    <row r="15" spans="1:9" ht="13.5" thickBot="1" x14ac:dyDescent="0.25">
      <c r="A15" s="88">
        <v>714</v>
      </c>
      <c r="B15" s="87" t="s">
        <v>2013</v>
      </c>
      <c r="C15" s="87" t="s">
        <v>848</v>
      </c>
      <c r="D15" s="9" t="s">
        <v>862</v>
      </c>
      <c r="E15" s="87" t="s">
        <v>1183</v>
      </c>
      <c r="F15" s="89">
        <v>41666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88">
        <v>814</v>
      </c>
      <c r="B16" s="87" t="s">
        <v>2014</v>
      </c>
      <c r="C16" s="87" t="s">
        <v>2039</v>
      </c>
      <c r="D16" s="9" t="s">
        <v>1026</v>
      </c>
      <c r="E16" s="87" t="s">
        <v>797</v>
      </c>
      <c r="F16" s="89">
        <v>41667</v>
      </c>
      <c r="H16" s="106" t="s">
        <v>2781</v>
      </c>
      <c r="I16" s="106">
        <f>COUNTIF($D$9:$D$5003,"Extrato")</f>
        <v>1</v>
      </c>
    </row>
    <row r="17" spans="1:9" ht="13.5" thickBot="1" x14ac:dyDescent="0.25">
      <c r="A17" s="88">
        <v>914</v>
      </c>
      <c r="B17" s="234" t="s">
        <v>2016</v>
      </c>
      <c r="C17" s="234"/>
      <c r="D17" s="234"/>
      <c r="E17" s="234"/>
      <c r="F17" s="234"/>
      <c r="H17" s="107" t="s">
        <v>254</v>
      </c>
      <c r="I17" s="107">
        <f>COUNTIF($D$9:$D$5003,"Biológicos")</f>
        <v>0</v>
      </c>
    </row>
    <row r="18" spans="1:9" ht="13.5" thickBot="1" x14ac:dyDescent="0.25">
      <c r="A18" s="88">
        <v>1014</v>
      </c>
      <c r="B18" s="87" t="s">
        <v>2015</v>
      </c>
      <c r="C18" s="87" t="s">
        <v>146</v>
      </c>
      <c r="D18" s="9" t="s">
        <v>862</v>
      </c>
      <c r="E18" s="1" t="s">
        <v>808</v>
      </c>
      <c r="F18" s="89">
        <v>41669</v>
      </c>
      <c r="H18" s="107" t="s">
        <v>2361</v>
      </c>
      <c r="I18" s="107">
        <f>COUNTIF($D$9:$D$5003,"Biológicos/Org")</f>
        <v>7</v>
      </c>
    </row>
    <row r="19" spans="1:9" ht="13.5" thickBot="1" x14ac:dyDescent="0.25">
      <c r="A19" s="88">
        <v>1114</v>
      </c>
      <c r="B19" s="87" t="s">
        <v>2017</v>
      </c>
      <c r="C19" s="87" t="s">
        <v>1138</v>
      </c>
      <c r="D19" s="9" t="s">
        <v>862</v>
      </c>
      <c r="E19" s="87" t="s">
        <v>2035</v>
      </c>
      <c r="F19" s="89">
        <v>41673</v>
      </c>
    </row>
    <row r="20" spans="1:9" ht="13.5" thickBot="1" x14ac:dyDescent="0.25">
      <c r="A20" s="88">
        <v>1214</v>
      </c>
      <c r="B20" s="87" t="s">
        <v>2018</v>
      </c>
      <c r="C20" s="87" t="s">
        <v>2039</v>
      </c>
      <c r="D20" s="87" t="s">
        <v>863</v>
      </c>
      <c r="E20" s="87" t="s">
        <v>797</v>
      </c>
      <c r="F20" s="89">
        <v>41673</v>
      </c>
      <c r="H20" s="58" t="s">
        <v>1205</v>
      </c>
      <c r="I20" s="59">
        <f>SUM(I11:I18)</f>
        <v>148</v>
      </c>
    </row>
    <row r="21" spans="1:9" x14ac:dyDescent="0.2">
      <c r="A21" s="88">
        <v>1314</v>
      </c>
      <c r="B21" s="87" t="s">
        <v>2019</v>
      </c>
      <c r="C21" s="87" t="s">
        <v>1429</v>
      </c>
      <c r="D21" s="9" t="s">
        <v>862</v>
      </c>
      <c r="E21" s="87" t="s">
        <v>1716</v>
      </c>
      <c r="F21" s="89">
        <v>41676</v>
      </c>
    </row>
    <row r="22" spans="1:9" x14ac:dyDescent="0.2">
      <c r="A22" s="88">
        <v>1414</v>
      </c>
      <c r="B22" s="87" t="s">
        <v>2020</v>
      </c>
      <c r="C22" s="87" t="s">
        <v>144</v>
      </c>
      <c r="D22" s="9" t="s">
        <v>862</v>
      </c>
      <c r="E22" s="87" t="s">
        <v>2036</v>
      </c>
      <c r="F22" s="89">
        <v>41676</v>
      </c>
    </row>
    <row r="23" spans="1:9" x14ac:dyDescent="0.2">
      <c r="A23" s="88">
        <v>1514</v>
      </c>
      <c r="B23" s="9" t="s">
        <v>2021</v>
      </c>
      <c r="C23" s="9" t="s">
        <v>1453</v>
      </c>
      <c r="D23" s="9" t="s">
        <v>862</v>
      </c>
      <c r="E23" s="9" t="s">
        <v>814</v>
      </c>
      <c r="F23" s="89">
        <v>41677</v>
      </c>
    </row>
    <row r="24" spans="1:9" x14ac:dyDescent="0.2">
      <c r="A24" s="88">
        <v>1614</v>
      </c>
      <c r="B24" s="9" t="s">
        <v>2022</v>
      </c>
      <c r="C24" s="9" t="s">
        <v>2040</v>
      </c>
      <c r="D24" s="87" t="s">
        <v>863</v>
      </c>
      <c r="E24" s="9" t="s">
        <v>795</v>
      </c>
      <c r="F24" s="89">
        <v>41680</v>
      </c>
    </row>
    <row r="25" spans="1:9" x14ac:dyDescent="0.2">
      <c r="A25" s="88">
        <v>1714</v>
      </c>
      <c r="B25" s="9" t="s">
        <v>2023</v>
      </c>
      <c r="C25" s="9" t="s">
        <v>2041</v>
      </c>
      <c r="D25" s="9" t="s">
        <v>1198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2024</v>
      </c>
      <c r="C26" s="9" t="s">
        <v>1685</v>
      </c>
      <c r="D26" s="87" t="s">
        <v>863</v>
      </c>
      <c r="E26" s="9" t="s">
        <v>795</v>
      </c>
      <c r="F26" s="89">
        <v>41683</v>
      </c>
    </row>
    <row r="27" spans="1:9" x14ac:dyDescent="0.2">
      <c r="A27" s="88">
        <v>1914</v>
      </c>
      <c r="B27" s="9" t="s">
        <v>2025</v>
      </c>
      <c r="C27" s="9" t="s">
        <v>1685</v>
      </c>
      <c r="D27" s="9" t="s">
        <v>1198</v>
      </c>
      <c r="E27" s="9" t="s">
        <v>795</v>
      </c>
      <c r="F27" s="89">
        <v>41683</v>
      </c>
    </row>
    <row r="28" spans="1:9" x14ac:dyDescent="0.2">
      <c r="A28" s="88">
        <v>2014</v>
      </c>
      <c r="B28" s="9" t="s">
        <v>2026</v>
      </c>
      <c r="C28" s="87" t="s">
        <v>2039</v>
      </c>
      <c r="D28" s="9" t="s">
        <v>862</v>
      </c>
      <c r="E28" s="9" t="s">
        <v>1723</v>
      </c>
      <c r="F28" s="89">
        <v>41695</v>
      </c>
    </row>
    <row r="29" spans="1:9" x14ac:dyDescent="0.2">
      <c r="A29" s="88">
        <v>2114</v>
      </c>
      <c r="B29" s="9" t="s">
        <v>2027</v>
      </c>
      <c r="C29" s="9" t="s">
        <v>146</v>
      </c>
      <c r="D29" s="9" t="s">
        <v>862</v>
      </c>
      <c r="E29" s="9" t="s">
        <v>1831</v>
      </c>
      <c r="F29" s="89">
        <v>41695</v>
      </c>
    </row>
    <row r="30" spans="1:9" x14ac:dyDescent="0.2">
      <c r="A30" s="88">
        <v>2214</v>
      </c>
      <c r="B30" s="87" t="s">
        <v>2028</v>
      </c>
      <c r="C30" s="87" t="s">
        <v>2039</v>
      </c>
      <c r="D30" s="87" t="s">
        <v>863</v>
      </c>
      <c r="E30" s="9" t="s">
        <v>1723</v>
      </c>
      <c r="F30" s="89">
        <v>41696</v>
      </c>
    </row>
    <row r="31" spans="1:9" x14ac:dyDescent="0.2">
      <c r="A31" s="88">
        <v>2314</v>
      </c>
      <c r="B31" s="87" t="s">
        <v>2029</v>
      </c>
      <c r="C31" s="9" t="s">
        <v>2037</v>
      </c>
      <c r="D31" s="9" t="s">
        <v>1026</v>
      </c>
      <c r="E31" s="9" t="s">
        <v>1722</v>
      </c>
      <c r="F31" s="89">
        <v>41696</v>
      </c>
    </row>
    <row r="32" spans="1:9" x14ac:dyDescent="0.2">
      <c r="A32" s="88">
        <v>2414</v>
      </c>
      <c r="B32" s="9" t="s">
        <v>2030</v>
      </c>
      <c r="C32" s="9" t="s">
        <v>2037</v>
      </c>
      <c r="D32" s="87" t="s">
        <v>863</v>
      </c>
      <c r="E32" s="9" t="s">
        <v>1722</v>
      </c>
      <c r="F32" s="89">
        <v>41698</v>
      </c>
    </row>
    <row r="33" spans="1:6" x14ac:dyDescent="0.2">
      <c r="A33" s="88">
        <v>2514</v>
      </c>
      <c r="B33" s="87" t="s">
        <v>2031</v>
      </c>
      <c r="C33" s="87" t="s">
        <v>146</v>
      </c>
      <c r="D33" s="9" t="s">
        <v>862</v>
      </c>
      <c r="E33" s="9" t="s">
        <v>1831</v>
      </c>
      <c r="F33" s="90">
        <v>41703</v>
      </c>
    </row>
    <row r="34" spans="1:6" x14ac:dyDescent="0.2">
      <c r="A34" s="88">
        <v>2614</v>
      </c>
      <c r="B34" s="87" t="s">
        <v>2032</v>
      </c>
      <c r="C34" s="87" t="s">
        <v>1890</v>
      </c>
      <c r="D34" s="9" t="s">
        <v>862</v>
      </c>
      <c r="E34" s="87" t="s">
        <v>831</v>
      </c>
      <c r="F34" s="90">
        <v>41705</v>
      </c>
    </row>
    <row r="35" spans="1:6" x14ac:dyDescent="0.2">
      <c r="A35" s="88">
        <v>2714</v>
      </c>
      <c r="B35" s="87" t="s">
        <v>2033</v>
      </c>
      <c r="C35" s="87" t="s">
        <v>2038</v>
      </c>
      <c r="D35" s="9" t="s">
        <v>862</v>
      </c>
      <c r="E35" s="9" t="s">
        <v>1728</v>
      </c>
      <c r="F35" s="90">
        <v>41709</v>
      </c>
    </row>
    <row r="36" spans="1:6" x14ac:dyDescent="0.2">
      <c r="A36" s="88">
        <v>2814</v>
      </c>
      <c r="B36" s="87" t="s">
        <v>2058</v>
      </c>
      <c r="C36" s="87" t="s">
        <v>1453</v>
      </c>
      <c r="D36" s="9" t="s">
        <v>862</v>
      </c>
      <c r="E36" s="9" t="s">
        <v>1801</v>
      </c>
      <c r="F36" s="90">
        <v>41733</v>
      </c>
    </row>
    <row r="37" spans="1:6" x14ac:dyDescent="0.2">
      <c r="A37" s="88">
        <v>2914</v>
      </c>
      <c r="B37" s="87" t="s">
        <v>2059</v>
      </c>
      <c r="C37" s="87" t="s">
        <v>2070</v>
      </c>
      <c r="D37" s="9" t="s">
        <v>862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2060</v>
      </c>
      <c r="C38" s="87" t="s">
        <v>2071</v>
      </c>
      <c r="D38" s="9" t="s">
        <v>862</v>
      </c>
      <c r="E38" s="9" t="s">
        <v>829</v>
      </c>
      <c r="F38" s="90">
        <v>41736</v>
      </c>
    </row>
    <row r="39" spans="1:6" x14ac:dyDescent="0.2">
      <c r="A39" s="68">
        <v>3114</v>
      </c>
      <c r="B39" s="68" t="s">
        <v>2061</v>
      </c>
      <c r="C39" s="68" t="s">
        <v>724</v>
      </c>
      <c r="D39" s="85" t="s">
        <v>2361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2062</v>
      </c>
      <c r="C40" s="87" t="s">
        <v>1666</v>
      </c>
      <c r="D40" s="87" t="s">
        <v>1198</v>
      </c>
      <c r="E40" s="87" t="s">
        <v>684</v>
      </c>
      <c r="F40" s="90">
        <v>41740</v>
      </c>
    </row>
    <row r="41" spans="1:6" x14ac:dyDescent="0.2">
      <c r="A41" s="88">
        <v>3314</v>
      </c>
      <c r="B41" s="87" t="s">
        <v>2063</v>
      </c>
      <c r="C41" s="9" t="s">
        <v>2072</v>
      </c>
      <c r="D41" s="87" t="s">
        <v>863</v>
      </c>
      <c r="E41" s="9" t="s">
        <v>1722</v>
      </c>
      <c r="F41" s="90">
        <v>41744</v>
      </c>
    </row>
    <row r="42" spans="1:6" x14ac:dyDescent="0.2">
      <c r="A42" s="88">
        <v>3414</v>
      </c>
      <c r="B42" s="9" t="s">
        <v>2064</v>
      </c>
      <c r="C42" s="87" t="s">
        <v>1694</v>
      </c>
      <c r="D42" s="87" t="s">
        <v>1198</v>
      </c>
      <c r="E42" s="9" t="s">
        <v>829</v>
      </c>
      <c r="F42" s="90">
        <v>41745</v>
      </c>
    </row>
    <row r="43" spans="1:6" x14ac:dyDescent="0.2">
      <c r="A43" s="88">
        <v>3514</v>
      </c>
      <c r="B43" s="9" t="s">
        <v>2065</v>
      </c>
      <c r="C43" s="87" t="s">
        <v>1666</v>
      </c>
      <c r="D43" s="87" t="s">
        <v>1198</v>
      </c>
      <c r="E43" s="9" t="s">
        <v>831</v>
      </c>
      <c r="F43" s="90">
        <v>41745</v>
      </c>
    </row>
    <row r="44" spans="1:6" x14ac:dyDescent="0.2">
      <c r="A44" s="88">
        <v>3614</v>
      </c>
      <c r="B44" s="9" t="s">
        <v>2066</v>
      </c>
      <c r="C44" s="87" t="s">
        <v>1453</v>
      </c>
      <c r="D44" s="87" t="s">
        <v>862</v>
      </c>
      <c r="E44" s="9" t="s">
        <v>808</v>
      </c>
      <c r="F44" s="90">
        <v>41752</v>
      </c>
    </row>
    <row r="45" spans="1:6" x14ac:dyDescent="0.2">
      <c r="A45" s="88">
        <v>3714</v>
      </c>
      <c r="B45" s="87" t="s">
        <v>2073</v>
      </c>
      <c r="C45" s="87" t="s">
        <v>1666</v>
      </c>
      <c r="D45" s="87" t="s">
        <v>1198</v>
      </c>
      <c r="E45" s="87" t="s">
        <v>831</v>
      </c>
      <c r="F45" s="90">
        <v>41754</v>
      </c>
    </row>
    <row r="46" spans="1:6" x14ac:dyDescent="0.2">
      <c r="A46" s="88">
        <v>3814</v>
      </c>
      <c r="B46" s="87" t="s">
        <v>2067</v>
      </c>
      <c r="C46" s="87" t="s">
        <v>2074</v>
      </c>
      <c r="D46" s="87" t="s">
        <v>863</v>
      </c>
      <c r="E46" s="87" t="s">
        <v>825</v>
      </c>
      <c r="F46" s="90">
        <v>41754</v>
      </c>
    </row>
    <row r="47" spans="1:6" x14ac:dyDescent="0.2">
      <c r="A47" s="88">
        <v>3914</v>
      </c>
      <c r="B47" s="87" t="s">
        <v>2068</v>
      </c>
      <c r="C47" s="87" t="s">
        <v>1138</v>
      </c>
      <c r="D47" s="87" t="s">
        <v>863</v>
      </c>
      <c r="E47" s="87" t="s">
        <v>795</v>
      </c>
      <c r="F47" s="90">
        <v>41754</v>
      </c>
    </row>
    <row r="48" spans="1:6" x14ac:dyDescent="0.2">
      <c r="A48" s="88">
        <v>4014</v>
      </c>
      <c r="B48" s="87" t="s">
        <v>2069</v>
      </c>
      <c r="C48" s="87" t="s">
        <v>854</v>
      </c>
      <c r="D48" s="87" t="s">
        <v>862</v>
      </c>
      <c r="E48" s="87" t="s">
        <v>697</v>
      </c>
      <c r="F48" s="90">
        <v>41757</v>
      </c>
    </row>
    <row r="49" spans="1:6" x14ac:dyDescent="0.2">
      <c r="A49" s="88">
        <v>4114</v>
      </c>
      <c r="B49" s="87" t="s">
        <v>2075</v>
      </c>
      <c r="C49" s="87" t="s">
        <v>278</v>
      </c>
      <c r="D49" s="87" t="s">
        <v>1198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2076</v>
      </c>
      <c r="C50" s="87" t="s">
        <v>2096</v>
      </c>
      <c r="D50" s="87" t="s">
        <v>1198</v>
      </c>
      <c r="E50" s="87" t="s">
        <v>827</v>
      </c>
      <c r="F50" s="90">
        <v>41781</v>
      </c>
    </row>
    <row r="51" spans="1:6" x14ac:dyDescent="0.2">
      <c r="A51" s="88">
        <v>4314</v>
      </c>
      <c r="B51" s="87" t="s">
        <v>2077</v>
      </c>
      <c r="C51" s="87" t="s">
        <v>2097</v>
      </c>
      <c r="D51" s="87" t="s">
        <v>1026</v>
      </c>
      <c r="E51" s="87" t="s">
        <v>795</v>
      </c>
      <c r="F51" s="90">
        <v>41782</v>
      </c>
    </row>
    <row r="52" spans="1:6" x14ac:dyDescent="0.2">
      <c r="A52" s="88">
        <v>4414</v>
      </c>
      <c r="B52" s="87" t="s">
        <v>2078</v>
      </c>
      <c r="C52" s="87" t="s">
        <v>2097</v>
      </c>
      <c r="D52" s="87" t="s">
        <v>863</v>
      </c>
      <c r="E52" s="87" t="s">
        <v>795</v>
      </c>
      <c r="F52" s="90">
        <v>41782</v>
      </c>
    </row>
    <row r="53" spans="1:6" x14ac:dyDescent="0.2">
      <c r="A53" s="88">
        <v>4514</v>
      </c>
      <c r="B53" s="87" t="s">
        <v>2079</v>
      </c>
      <c r="C53" s="87" t="s">
        <v>1669</v>
      </c>
      <c r="D53" s="87" t="s">
        <v>1198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2080</v>
      </c>
      <c r="C54" s="87" t="s">
        <v>1138</v>
      </c>
      <c r="D54" s="87" t="s">
        <v>863</v>
      </c>
      <c r="E54" s="87" t="s">
        <v>633</v>
      </c>
      <c r="F54" s="90">
        <v>41787</v>
      </c>
    </row>
    <row r="55" spans="1:6" x14ac:dyDescent="0.2">
      <c r="A55" s="88">
        <v>4714</v>
      </c>
      <c r="B55" s="87" t="s">
        <v>2081</v>
      </c>
      <c r="C55" s="87" t="s">
        <v>1138</v>
      </c>
      <c r="D55" s="87" t="s">
        <v>863</v>
      </c>
      <c r="E55" s="87" t="s">
        <v>633</v>
      </c>
      <c r="F55" s="90">
        <v>41787</v>
      </c>
    </row>
    <row r="56" spans="1:6" x14ac:dyDescent="0.2">
      <c r="A56" s="88">
        <v>4814</v>
      </c>
      <c r="B56" s="87" t="s">
        <v>2082</v>
      </c>
      <c r="C56" s="87" t="s">
        <v>1138</v>
      </c>
      <c r="D56" s="87" t="s">
        <v>863</v>
      </c>
      <c r="E56" s="87" t="s">
        <v>633</v>
      </c>
      <c r="F56" s="90">
        <v>41787</v>
      </c>
    </row>
    <row r="57" spans="1:6" x14ac:dyDescent="0.2">
      <c r="A57" s="88">
        <v>4914</v>
      </c>
      <c r="B57" s="87" t="s">
        <v>2083</v>
      </c>
      <c r="C57" s="87" t="s">
        <v>1684</v>
      </c>
      <c r="D57" s="87" t="s">
        <v>862</v>
      </c>
      <c r="E57" s="87" t="s">
        <v>827</v>
      </c>
      <c r="F57" s="90">
        <v>41800</v>
      </c>
    </row>
    <row r="58" spans="1:6" x14ac:dyDescent="0.2">
      <c r="A58" s="88">
        <v>5014</v>
      </c>
      <c r="B58" s="87" t="s">
        <v>2084</v>
      </c>
      <c r="C58" s="87" t="s">
        <v>1453</v>
      </c>
      <c r="D58" s="87" t="s">
        <v>862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2085</v>
      </c>
      <c r="C59" s="87" t="s">
        <v>1448</v>
      </c>
      <c r="D59" s="87" t="s">
        <v>862</v>
      </c>
      <c r="E59" s="87" t="s">
        <v>1194</v>
      </c>
      <c r="F59" s="90">
        <v>41802</v>
      </c>
    </row>
    <row r="60" spans="1:6" x14ac:dyDescent="0.2">
      <c r="A60" s="88">
        <v>5214</v>
      </c>
      <c r="B60" s="87" t="s">
        <v>2086</v>
      </c>
      <c r="C60" s="87" t="s">
        <v>1663</v>
      </c>
      <c r="D60" s="87" t="s">
        <v>862</v>
      </c>
      <c r="E60" s="87" t="s">
        <v>1831</v>
      </c>
      <c r="F60" s="90">
        <v>41802</v>
      </c>
    </row>
    <row r="61" spans="1:6" x14ac:dyDescent="0.2">
      <c r="A61" s="88">
        <v>5314</v>
      </c>
      <c r="B61" s="87" t="s">
        <v>2087</v>
      </c>
      <c r="C61" s="87" t="s">
        <v>2099</v>
      </c>
      <c r="D61" s="87" t="s">
        <v>863</v>
      </c>
      <c r="E61" s="87" t="s">
        <v>812</v>
      </c>
      <c r="F61" s="90">
        <v>41802</v>
      </c>
    </row>
    <row r="62" spans="1:6" x14ac:dyDescent="0.2">
      <c r="A62" s="88">
        <v>5414</v>
      </c>
      <c r="B62" s="87" t="s">
        <v>2088</v>
      </c>
      <c r="C62" s="87" t="s">
        <v>731</v>
      </c>
      <c r="D62" s="87" t="s">
        <v>862</v>
      </c>
      <c r="E62" s="87" t="s">
        <v>1189</v>
      </c>
      <c r="F62" s="90">
        <v>41805</v>
      </c>
    </row>
    <row r="63" spans="1:6" x14ac:dyDescent="0.2">
      <c r="A63" s="88">
        <v>5514</v>
      </c>
      <c r="B63" s="87" t="s">
        <v>2089</v>
      </c>
      <c r="C63" s="87" t="s">
        <v>847</v>
      </c>
      <c r="D63" s="87" t="s">
        <v>1198</v>
      </c>
      <c r="E63" s="87" t="s">
        <v>684</v>
      </c>
      <c r="F63" s="90">
        <v>41776</v>
      </c>
    </row>
    <row r="64" spans="1:6" x14ac:dyDescent="0.2">
      <c r="A64" s="88">
        <v>5614</v>
      </c>
      <c r="B64" s="87" t="s">
        <v>2090</v>
      </c>
      <c r="C64" s="87" t="s">
        <v>1460</v>
      </c>
      <c r="D64" s="87" t="s">
        <v>1198</v>
      </c>
      <c r="E64" s="87" t="s">
        <v>684</v>
      </c>
      <c r="F64" s="90">
        <v>41808</v>
      </c>
    </row>
    <row r="65" spans="1:6" x14ac:dyDescent="0.2">
      <c r="A65" s="88">
        <v>5714</v>
      </c>
      <c r="B65" s="87" t="s">
        <v>2091</v>
      </c>
      <c r="C65" s="9" t="s">
        <v>243</v>
      </c>
      <c r="D65" s="87" t="s">
        <v>1198</v>
      </c>
      <c r="E65" s="87" t="s">
        <v>684</v>
      </c>
      <c r="F65" s="90">
        <v>41808</v>
      </c>
    </row>
    <row r="66" spans="1:6" x14ac:dyDescent="0.2">
      <c r="A66" s="88">
        <v>5814</v>
      </c>
      <c r="B66" s="87" t="s">
        <v>2100</v>
      </c>
      <c r="C66" s="87" t="s">
        <v>2101</v>
      </c>
      <c r="D66" s="87" t="s">
        <v>1198</v>
      </c>
      <c r="E66" s="87" t="s">
        <v>710</v>
      </c>
      <c r="F66" s="90">
        <v>41808</v>
      </c>
    </row>
    <row r="67" spans="1:6" x14ac:dyDescent="0.2">
      <c r="A67" s="88">
        <v>5914</v>
      </c>
      <c r="B67" s="87" t="s">
        <v>2092</v>
      </c>
      <c r="C67" s="87" t="s">
        <v>1880</v>
      </c>
      <c r="D67" s="87" t="s">
        <v>1198</v>
      </c>
      <c r="E67" s="87" t="s">
        <v>1728</v>
      </c>
      <c r="F67" s="90">
        <v>41815</v>
      </c>
    </row>
    <row r="68" spans="1:6" x14ac:dyDescent="0.2">
      <c r="A68" s="88">
        <v>6014</v>
      </c>
      <c r="B68" s="87" t="s">
        <v>2093</v>
      </c>
      <c r="C68" s="87" t="s">
        <v>1429</v>
      </c>
      <c r="D68" s="87" t="s">
        <v>862</v>
      </c>
      <c r="E68" s="87" t="s">
        <v>697</v>
      </c>
      <c r="F68" s="90">
        <v>41817</v>
      </c>
    </row>
    <row r="69" spans="1:6" x14ac:dyDescent="0.2">
      <c r="A69" s="88">
        <v>6114</v>
      </c>
      <c r="B69" s="87" t="s">
        <v>2094</v>
      </c>
      <c r="C69" s="87" t="s">
        <v>2098</v>
      </c>
      <c r="D69" s="87" t="s">
        <v>1198</v>
      </c>
      <c r="E69" s="87" t="s">
        <v>812</v>
      </c>
      <c r="F69" s="90">
        <v>41821</v>
      </c>
    </row>
    <row r="70" spans="1:6" x14ac:dyDescent="0.2">
      <c r="A70" s="88">
        <v>6214</v>
      </c>
      <c r="B70" s="87" t="s">
        <v>2102</v>
      </c>
      <c r="C70" s="87" t="s">
        <v>1740</v>
      </c>
      <c r="D70" s="87" t="s">
        <v>1198</v>
      </c>
      <c r="E70" s="87" t="s">
        <v>2095</v>
      </c>
      <c r="F70" s="90">
        <v>41831</v>
      </c>
    </row>
    <row r="71" spans="1:6" x14ac:dyDescent="0.2">
      <c r="A71" s="88">
        <v>6314</v>
      </c>
      <c r="B71" s="87" t="s">
        <v>2433</v>
      </c>
      <c r="C71" s="87" t="s">
        <v>1669</v>
      </c>
      <c r="D71" s="87" t="s">
        <v>862</v>
      </c>
      <c r="E71" s="87" t="s">
        <v>2430</v>
      </c>
      <c r="F71" s="90">
        <v>41858</v>
      </c>
    </row>
    <row r="72" spans="1:6" x14ac:dyDescent="0.2">
      <c r="A72" s="88">
        <v>6414</v>
      </c>
      <c r="B72" s="87" t="s">
        <v>2143</v>
      </c>
      <c r="C72" s="87" t="s">
        <v>731</v>
      </c>
      <c r="D72" s="87" t="s">
        <v>862</v>
      </c>
      <c r="E72" s="87" t="s">
        <v>1213</v>
      </c>
      <c r="F72" s="90">
        <v>41858</v>
      </c>
    </row>
    <row r="73" spans="1:6" x14ac:dyDescent="0.2">
      <c r="A73" s="88">
        <v>6514</v>
      </c>
      <c r="B73" s="87" t="s">
        <v>2144</v>
      </c>
      <c r="C73" s="87" t="s">
        <v>1453</v>
      </c>
      <c r="D73" s="87" t="s">
        <v>862</v>
      </c>
      <c r="E73" s="87" t="s">
        <v>1183</v>
      </c>
      <c r="F73" s="90">
        <v>41858</v>
      </c>
    </row>
    <row r="74" spans="1:6" x14ac:dyDescent="0.2">
      <c r="A74" s="88">
        <v>6614</v>
      </c>
      <c r="B74" s="87" t="s">
        <v>2149</v>
      </c>
      <c r="C74" s="87" t="s">
        <v>2148</v>
      </c>
      <c r="D74" s="87" t="s">
        <v>863</v>
      </c>
      <c r="E74" s="87" t="s">
        <v>812</v>
      </c>
      <c r="F74" s="90">
        <v>41863</v>
      </c>
    </row>
    <row r="75" spans="1:6" x14ac:dyDescent="0.2">
      <c r="A75" s="88">
        <v>6714</v>
      </c>
      <c r="B75" s="87" t="s">
        <v>2145</v>
      </c>
      <c r="C75" s="87" t="s">
        <v>2148</v>
      </c>
      <c r="D75" s="87" t="s">
        <v>863</v>
      </c>
      <c r="E75" s="87" t="s">
        <v>812</v>
      </c>
      <c r="F75" s="90">
        <v>41863</v>
      </c>
    </row>
    <row r="76" spans="1:6" x14ac:dyDescent="0.2">
      <c r="A76" s="88">
        <v>6814</v>
      </c>
      <c r="B76" s="87" t="s">
        <v>2146</v>
      </c>
      <c r="C76" s="9" t="s">
        <v>310</v>
      </c>
      <c r="D76" s="87" t="s">
        <v>1198</v>
      </c>
      <c r="E76" s="87" t="s">
        <v>1213</v>
      </c>
      <c r="F76" s="89">
        <v>41869</v>
      </c>
    </row>
    <row r="77" spans="1:6" x14ac:dyDescent="0.2">
      <c r="A77" s="88">
        <v>6914</v>
      </c>
      <c r="B77" s="87" t="s">
        <v>2147</v>
      </c>
      <c r="C77" s="9" t="s">
        <v>310</v>
      </c>
      <c r="D77" s="87" t="s">
        <v>1198</v>
      </c>
      <c r="E77" s="87" t="s">
        <v>1213</v>
      </c>
      <c r="F77" s="89">
        <v>41869</v>
      </c>
    </row>
    <row r="78" spans="1:6" x14ac:dyDescent="0.2">
      <c r="A78" s="88">
        <v>7014</v>
      </c>
      <c r="B78" s="87" t="s">
        <v>2150</v>
      </c>
      <c r="C78" s="87" t="s">
        <v>1880</v>
      </c>
      <c r="D78" s="87" t="s">
        <v>863</v>
      </c>
      <c r="E78" s="87" t="s">
        <v>795</v>
      </c>
      <c r="F78" s="90">
        <v>41871</v>
      </c>
    </row>
    <row r="79" spans="1:6" x14ac:dyDescent="0.2">
      <c r="A79" s="83">
        <v>7114</v>
      </c>
      <c r="B79" s="85" t="s">
        <v>2151</v>
      </c>
      <c r="C79" s="85" t="s">
        <v>251</v>
      </c>
      <c r="D79" s="85" t="s">
        <v>2361</v>
      </c>
      <c r="E79" s="85" t="s">
        <v>2203</v>
      </c>
      <c r="F79" s="86">
        <v>41872</v>
      </c>
    </row>
    <row r="80" spans="1:6" x14ac:dyDescent="0.2">
      <c r="A80" s="83">
        <v>7214</v>
      </c>
      <c r="B80" s="85" t="s">
        <v>2152</v>
      </c>
      <c r="C80" s="85" t="s">
        <v>251</v>
      </c>
      <c r="D80" s="85" t="s">
        <v>2361</v>
      </c>
      <c r="E80" s="96" t="s">
        <v>2204</v>
      </c>
      <c r="F80" s="86">
        <v>41872</v>
      </c>
    </row>
    <row r="81" spans="1:6" x14ac:dyDescent="0.2">
      <c r="A81" s="88">
        <v>7314</v>
      </c>
      <c r="B81" s="87" t="s">
        <v>2153</v>
      </c>
      <c r="C81" s="87" t="s">
        <v>144</v>
      </c>
      <c r="D81" s="87" t="s">
        <v>862</v>
      </c>
      <c r="E81" s="87" t="s">
        <v>697</v>
      </c>
      <c r="F81" s="90">
        <v>41872</v>
      </c>
    </row>
    <row r="82" spans="1:6" x14ac:dyDescent="0.2">
      <c r="A82" s="88">
        <v>7414</v>
      </c>
      <c r="B82" s="87" t="s">
        <v>2154</v>
      </c>
      <c r="C82" s="87" t="s">
        <v>2097</v>
      </c>
      <c r="D82" s="87" t="s">
        <v>863</v>
      </c>
      <c r="E82" s="87" t="s">
        <v>795</v>
      </c>
      <c r="F82" s="90">
        <v>41873</v>
      </c>
    </row>
    <row r="83" spans="1:6" x14ac:dyDescent="0.2">
      <c r="A83" s="88">
        <v>7514</v>
      </c>
      <c r="B83" s="9" t="s">
        <v>2197</v>
      </c>
      <c r="C83" s="9" t="s">
        <v>115</v>
      </c>
      <c r="D83" s="9" t="s">
        <v>1198</v>
      </c>
      <c r="E83" s="9" t="s">
        <v>1213</v>
      </c>
      <c r="F83" s="90">
        <v>41873</v>
      </c>
    </row>
    <row r="84" spans="1:6" x14ac:dyDescent="0.2">
      <c r="A84" s="88">
        <v>7614</v>
      </c>
      <c r="B84" s="9" t="s">
        <v>2155</v>
      </c>
      <c r="C84" s="9" t="s">
        <v>2198</v>
      </c>
      <c r="D84" s="9" t="s">
        <v>862</v>
      </c>
      <c r="E84" s="9" t="s">
        <v>1734</v>
      </c>
      <c r="F84" s="90">
        <v>41886</v>
      </c>
    </row>
    <row r="85" spans="1:6" x14ac:dyDescent="0.2">
      <c r="A85" s="88">
        <v>7714</v>
      </c>
      <c r="B85" s="9" t="s">
        <v>2156</v>
      </c>
      <c r="C85" s="90" t="s">
        <v>994</v>
      </c>
      <c r="D85" s="9" t="s">
        <v>1198</v>
      </c>
      <c r="E85" s="9" t="s">
        <v>808</v>
      </c>
      <c r="F85" s="90">
        <v>41894</v>
      </c>
    </row>
    <row r="86" spans="1:6" x14ac:dyDescent="0.2">
      <c r="A86" s="88">
        <v>7814</v>
      </c>
      <c r="B86" s="9" t="s">
        <v>2157</v>
      </c>
      <c r="C86" s="90" t="s">
        <v>2199</v>
      </c>
      <c r="D86" s="9" t="s">
        <v>863</v>
      </c>
      <c r="E86" s="9" t="s">
        <v>878</v>
      </c>
      <c r="F86" s="90">
        <v>41894</v>
      </c>
    </row>
    <row r="87" spans="1:6" x14ac:dyDescent="0.2">
      <c r="A87" s="88">
        <v>7914</v>
      </c>
      <c r="B87" s="9" t="s">
        <v>2158</v>
      </c>
      <c r="C87" s="87" t="s">
        <v>1880</v>
      </c>
      <c r="D87" s="9" t="s">
        <v>863</v>
      </c>
      <c r="E87" s="9" t="s">
        <v>795</v>
      </c>
      <c r="F87" s="90">
        <v>41898</v>
      </c>
    </row>
    <row r="88" spans="1:6" x14ac:dyDescent="0.2">
      <c r="A88" s="88">
        <v>8014</v>
      </c>
      <c r="B88" s="9" t="s">
        <v>2159</v>
      </c>
      <c r="C88" s="87" t="s">
        <v>1880</v>
      </c>
      <c r="D88" s="9" t="s">
        <v>863</v>
      </c>
      <c r="E88" s="9" t="s">
        <v>795</v>
      </c>
      <c r="F88" s="90">
        <v>41898</v>
      </c>
    </row>
    <row r="89" spans="1:6" x14ac:dyDescent="0.2">
      <c r="A89" s="88">
        <v>8114</v>
      </c>
      <c r="B89" s="87" t="s">
        <v>2160</v>
      </c>
      <c r="C89" s="87" t="s">
        <v>2200</v>
      </c>
      <c r="D89" s="87" t="s">
        <v>1026</v>
      </c>
      <c r="E89" s="9" t="s">
        <v>795</v>
      </c>
      <c r="F89" s="90">
        <v>41906</v>
      </c>
    </row>
    <row r="90" spans="1:6" x14ac:dyDescent="0.2">
      <c r="A90" s="88">
        <v>8214</v>
      </c>
      <c r="B90" s="87" t="s">
        <v>2161</v>
      </c>
      <c r="C90" s="87" t="s">
        <v>1429</v>
      </c>
      <c r="D90" s="87" t="s">
        <v>1198</v>
      </c>
      <c r="E90" s="87" t="s">
        <v>808</v>
      </c>
      <c r="F90" s="90">
        <v>41906</v>
      </c>
    </row>
    <row r="91" spans="1:6" x14ac:dyDescent="0.2">
      <c r="A91" s="88">
        <v>8314</v>
      </c>
      <c r="B91" s="87" t="s">
        <v>2162</v>
      </c>
      <c r="C91" s="87" t="s">
        <v>195</v>
      </c>
      <c r="D91" s="87" t="s">
        <v>862</v>
      </c>
      <c r="E91" s="87" t="s">
        <v>718</v>
      </c>
      <c r="F91" s="90">
        <v>41907</v>
      </c>
    </row>
    <row r="92" spans="1:6" x14ac:dyDescent="0.2">
      <c r="A92" s="88">
        <v>8414</v>
      </c>
      <c r="B92" s="87" t="s">
        <v>2434</v>
      </c>
      <c r="C92" s="87" t="s">
        <v>2038</v>
      </c>
      <c r="D92" s="87" t="s">
        <v>862</v>
      </c>
      <c r="E92" s="87" t="s">
        <v>2430</v>
      </c>
      <c r="F92" s="90">
        <v>41907</v>
      </c>
    </row>
    <row r="93" spans="1:6" x14ac:dyDescent="0.2">
      <c r="A93" s="88">
        <v>8514</v>
      </c>
      <c r="B93" s="87" t="s">
        <v>2163</v>
      </c>
      <c r="C93" s="87" t="s">
        <v>1138</v>
      </c>
      <c r="D93" s="87" t="s">
        <v>1198</v>
      </c>
      <c r="E93" s="87" t="s">
        <v>697</v>
      </c>
      <c r="F93" s="90">
        <v>41911</v>
      </c>
    </row>
    <row r="94" spans="1:6" x14ac:dyDescent="0.2">
      <c r="A94" s="88">
        <v>8614</v>
      </c>
      <c r="B94" s="87" t="s">
        <v>2164</v>
      </c>
      <c r="C94" s="87" t="s">
        <v>2096</v>
      </c>
      <c r="D94" s="87" t="s">
        <v>862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2165</v>
      </c>
      <c r="C95" s="87" t="s">
        <v>1005</v>
      </c>
      <c r="D95" s="87" t="s">
        <v>862</v>
      </c>
      <c r="E95" s="87" t="s">
        <v>825</v>
      </c>
      <c r="F95" s="90">
        <v>41913</v>
      </c>
    </row>
    <row r="96" spans="1:6" x14ac:dyDescent="0.2">
      <c r="A96" s="88">
        <v>8814</v>
      </c>
      <c r="B96" s="87" t="s">
        <v>2166</v>
      </c>
      <c r="C96" s="87" t="s">
        <v>848</v>
      </c>
      <c r="D96" s="87" t="s">
        <v>862</v>
      </c>
      <c r="E96" s="87" t="s">
        <v>818</v>
      </c>
      <c r="F96" s="90">
        <v>41913</v>
      </c>
    </row>
    <row r="97" spans="1:6" x14ac:dyDescent="0.2">
      <c r="A97" s="88">
        <v>8914</v>
      </c>
      <c r="B97" s="87" t="s">
        <v>2167</v>
      </c>
      <c r="C97" s="87" t="s">
        <v>195</v>
      </c>
      <c r="D97" s="87" t="s">
        <v>862</v>
      </c>
      <c r="E97" s="87" t="s">
        <v>1189</v>
      </c>
      <c r="F97" s="90">
        <v>41913</v>
      </c>
    </row>
    <row r="98" spans="1:6" x14ac:dyDescent="0.2">
      <c r="A98" s="88">
        <v>9014</v>
      </c>
      <c r="B98" s="87" t="s">
        <v>2168</v>
      </c>
      <c r="C98" s="87" t="s">
        <v>857</v>
      </c>
      <c r="D98" s="87" t="s">
        <v>862</v>
      </c>
      <c r="E98" s="87" t="s">
        <v>829</v>
      </c>
      <c r="F98" s="90">
        <v>41913</v>
      </c>
    </row>
    <row r="99" spans="1:6" x14ac:dyDescent="0.2">
      <c r="A99" s="88">
        <v>9114</v>
      </c>
      <c r="B99" s="1" t="s">
        <v>2196</v>
      </c>
      <c r="C99" s="87" t="s">
        <v>1139</v>
      </c>
      <c r="D99" s="87" t="s">
        <v>862</v>
      </c>
      <c r="E99" s="87" t="s">
        <v>1722</v>
      </c>
      <c r="F99" s="90">
        <v>41913</v>
      </c>
    </row>
    <row r="100" spans="1:6" x14ac:dyDescent="0.2">
      <c r="A100" s="88">
        <v>9214</v>
      </c>
      <c r="B100" s="87" t="s">
        <v>2281</v>
      </c>
      <c r="C100" s="87" t="s">
        <v>195</v>
      </c>
      <c r="D100" s="87" t="s">
        <v>862</v>
      </c>
      <c r="E100" s="87" t="s">
        <v>889</v>
      </c>
      <c r="F100" s="90">
        <v>41913</v>
      </c>
    </row>
    <row r="101" spans="1:6" x14ac:dyDescent="0.2">
      <c r="A101" s="88">
        <v>9314</v>
      </c>
      <c r="B101" s="87" t="s">
        <v>2169</v>
      </c>
      <c r="C101" s="87" t="s">
        <v>195</v>
      </c>
      <c r="D101" s="87" t="s">
        <v>862</v>
      </c>
      <c r="E101" s="87" t="s">
        <v>816</v>
      </c>
      <c r="F101" s="90">
        <v>41913</v>
      </c>
    </row>
    <row r="102" spans="1:6" x14ac:dyDescent="0.2">
      <c r="A102" s="88">
        <v>9414</v>
      </c>
      <c r="B102" s="87" t="s">
        <v>2170</v>
      </c>
      <c r="C102" s="87" t="s">
        <v>2201</v>
      </c>
      <c r="D102" s="87" t="s">
        <v>863</v>
      </c>
      <c r="E102" s="87" t="s">
        <v>1722</v>
      </c>
      <c r="F102" s="90">
        <v>41914</v>
      </c>
    </row>
    <row r="103" spans="1:6" x14ac:dyDescent="0.2">
      <c r="A103" s="88">
        <v>9514</v>
      </c>
      <c r="B103" s="87" t="s">
        <v>2171</v>
      </c>
      <c r="C103" s="87" t="s">
        <v>1139</v>
      </c>
      <c r="D103" s="87" t="s">
        <v>862</v>
      </c>
      <c r="E103" s="87" t="s">
        <v>814</v>
      </c>
      <c r="F103" s="90">
        <v>41914</v>
      </c>
    </row>
    <row r="104" spans="1:6" x14ac:dyDescent="0.2">
      <c r="A104" s="88">
        <v>9614</v>
      </c>
      <c r="B104" s="87" t="s">
        <v>2172</v>
      </c>
      <c r="C104" s="87" t="s">
        <v>1139</v>
      </c>
      <c r="D104" s="87" t="s">
        <v>862</v>
      </c>
      <c r="E104" s="1" t="s">
        <v>808</v>
      </c>
      <c r="F104" s="90">
        <v>41914</v>
      </c>
    </row>
    <row r="105" spans="1:6" x14ac:dyDescent="0.2">
      <c r="A105" s="88">
        <v>9714</v>
      </c>
      <c r="B105" s="1" t="s">
        <v>2173</v>
      </c>
      <c r="C105" s="1" t="s">
        <v>2096</v>
      </c>
      <c r="D105" s="87" t="s">
        <v>862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2209</v>
      </c>
      <c r="C106" s="1" t="s">
        <v>195</v>
      </c>
      <c r="D106" s="87" t="s">
        <v>862</v>
      </c>
      <c r="E106" s="1" t="s">
        <v>808</v>
      </c>
      <c r="F106" s="90">
        <v>41914</v>
      </c>
    </row>
    <row r="107" spans="1:6" x14ac:dyDescent="0.2">
      <c r="A107" s="88">
        <v>9914</v>
      </c>
      <c r="B107" s="1" t="s">
        <v>2174</v>
      </c>
      <c r="C107" s="87" t="s">
        <v>1139</v>
      </c>
      <c r="D107" s="87" t="s">
        <v>862</v>
      </c>
      <c r="E107" s="1" t="s">
        <v>816</v>
      </c>
      <c r="F107" s="62">
        <v>41915</v>
      </c>
    </row>
    <row r="108" spans="1:6" x14ac:dyDescent="0.2">
      <c r="A108" s="88">
        <v>10014</v>
      </c>
      <c r="B108" s="1" t="s">
        <v>2175</v>
      </c>
      <c r="C108" s="87" t="s">
        <v>1139</v>
      </c>
      <c r="D108" s="87" t="s">
        <v>862</v>
      </c>
      <c r="E108" s="1" t="s">
        <v>814</v>
      </c>
      <c r="F108" s="62">
        <v>41915</v>
      </c>
    </row>
    <row r="109" spans="1:6" x14ac:dyDescent="0.2">
      <c r="A109" s="88">
        <v>10114</v>
      </c>
      <c r="B109" s="1" t="s">
        <v>2176</v>
      </c>
      <c r="C109" s="87" t="s">
        <v>1139</v>
      </c>
      <c r="D109" s="87" t="s">
        <v>862</v>
      </c>
      <c r="E109" s="1" t="s">
        <v>1188</v>
      </c>
      <c r="F109" s="62">
        <v>41915</v>
      </c>
    </row>
    <row r="110" spans="1:6" x14ac:dyDescent="0.2">
      <c r="A110" s="88">
        <v>10214</v>
      </c>
      <c r="B110" s="1" t="s">
        <v>2177</v>
      </c>
      <c r="C110" s="87" t="s">
        <v>1139</v>
      </c>
      <c r="D110" s="87" t="s">
        <v>862</v>
      </c>
      <c r="E110" s="1" t="s">
        <v>1722</v>
      </c>
      <c r="F110" s="62">
        <v>41915</v>
      </c>
    </row>
    <row r="111" spans="1:6" x14ac:dyDescent="0.2">
      <c r="A111" s="88">
        <v>10314</v>
      </c>
      <c r="B111" s="1" t="s">
        <v>2178</v>
      </c>
      <c r="C111" s="87" t="s">
        <v>1139</v>
      </c>
      <c r="D111" s="87" t="s">
        <v>862</v>
      </c>
      <c r="E111" s="1" t="s">
        <v>808</v>
      </c>
      <c r="F111" s="62">
        <v>41915</v>
      </c>
    </row>
    <row r="112" spans="1:6" x14ac:dyDescent="0.2">
      <c r="A112" s="88">
        <v>10414</v>
      </c>
      <c r="B112" s="1" t="s">
        <v>2179</v>
      </c>
      <c r="C112" s="1" t="s">
        <v>1666</v>
      </c>
      <c r="D112" s="65" t="s">
        <v>1198</v>
      </c>
      <c r="E112" s="1" t="s">
        <v>800</v>
      </c>
      <c r="F112" s="62">
        <v>41919</v>
      </c>
    </row>
    <row r="113" spans="1:8" x14ac:dyDescent="0.2">
      <c r="A113" s="88">
        <v>10514</v>
      </c>
      <c r="B113" s="1" t="s">
        <v>2180</v>
      </c>
      <c r="C113" s="87" t="s">
        <v>1139</v>
      </c>
      <c r="D113" s="87" t="s">
        <v>862</v>
      </c>
      <c r="E113" s="1" t="s">
        <v>1183</v>
      </c>
      <c r="F113" s="62">
        <v>41920</v>
      </c>
    </row>
    <row r="114" spans="1:8" x14ac:dyDescent="0.2">
      <c r="A114" s="88">
        <v>10614</v>
      </c>
      <c r="B114" s="1" t="s">
        <v>2181</v>
      </c>
      <c r="C114" s="1" t="s">
        <v>1666</v>
      </c>
      <c r="D114" s="87" t="s">
        <v>862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2182</v>
      </c>
      <c r="C115" s="1" t="s">
        <v>1138</v>
      </c>
      <c r="D115" s="87" t="s">
        <v>862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2183</v>
      </c>
      <c r="C116" s="84" t="s">
        <v>756</v>
      </c>
      <c r="D116" s="85" t="s">
        <v>2361</v>
      </c>
      <c r="E116" s="84" t="s">
        <v>2205</v>
      </c>
      <c r="F116" s="86">
        <v>41925</v>
      </c>
    </row>
    <row r="117" spans="1:8" x14ac:dyDescent="0.2">
      <c r="A117" s="83">
        <v>10914</v>
      </c>
      <c r="B117" s="84" t="s">
        <v>2184</v>
      </c>
      <c r="C117" s="85" t="s">
        <v>251</v>
      </c>
      <c r="D117" s="85" t="s">
        <v>2361</v>
      </c>
      <c r="E117" s="84" t="s">
        <v>2206</v>
      </c>
      <c r="F117" s="86">
        <v>41926</v>
      </c>
    </row>
    <row r="118" spans="1:8" x14ac:dyDescent="0.2">
      <c r="A118" s="83">
        <v>11014</v>
      </c>
      <c r="B118" s="84" t="s">
        <v>2185</v>
      </c>
      <c r="C118" s="85" t="s">
        <v>251</v>
      </c>
      <c r="D118" s="85" t="s">
        <v>2361</v>
      </c>
      <c r="E118" s="85" t="s">
        <v>2207</v>
      </c>
      <c r="F118" s="86">
        <v>41926</v>
      </c>
    </row>
    <row r="119" spans="1:8" x14ac:dyDescent="0.2">
      <c r="A119" s="88">
        <v>11114</v>
      </c>
      <c r="B119" s="63" t="s">
        <v>2186</v>
      </c>
      <c r="C119" s="63" t="s">
        <v>2096</v>
      </c>
      <c r="D119" s="87" t="s">
        <v>862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2187</v>
      </c>
      <c r="C120" s="85" t="s">
        <v>251</v>
      </c>
      <c r="D120" s="85" t="s">
        <v>2361</v>
      </c>
      <c r="E120" s="85" t="s">
        <v>2208</v>
      </c>
      <c r="F120" s="86">
        <v>41926</v>
      </c>
    </row>
    <row r="121" spans="1:8" x14ac:dyDescent="0.2">
      <c r="A121" s="88">
        <v>11314</v>
      </c>
      <c r="B121" s="63" t="s">
        <v>2188</v>
      </c>
      <c r="C121" s="87" t="s">
        <v>1139</v>
      </c>
      <c r="D121" s="87" t="s">
        <v>862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2189</v>
      </c>
      <c r="C122" s="63" t="s">
        <v>2096</v>
      </c>
      <c r="D122" s="87" t="s">
        <v>862</v>
      </c>
      <c r="E122" s="63" t="s">
        <v>720</v>
      </c>
      <c r="F122" s="62">
        <v>41928</v>
      </c>
    </row>
    <row r="123" spans="1:8" x14ac:dyDescent="0.2">
      <c r="A123" s="88">
        <v>11514</v>
      </c>
      <c r="B123" s="63" t="s">
        <v>2190</v>
      </c>
      <c r="C123" s="63" t="s">
        <v>994</v>
      </c>
      <c r="D123" s="65" t="s">
        <v>1198</v>
      </c>
      <c r="E123" s="63" t="s">
        <v>684</v>
      </c>
      <c r="F123" s="62">
        <v>41928</v>
      </c>
    </row>
    <row r="124" spans="1:8" x14ac:dyDescent="0.2">
      <c r="A124" s="88">
        <v>11614</v>
      </c>
      <c r="B124" s="63" t="s">
        <v>2191</v>
      </c>
      <c r="C124" s="87" t="s">
        <v>1139</v>
      </c>
      <c r="D124" s="87" t="s">
        <v>862</v>
      </c>
      <c r="E124" s="63" t="s">
        <v>1189</v>
      </c>
      <c r="F124" s="62">
        <v>41933</v>
      </c>
    </row>
    <row r="125" spans="1:8" x14ac:dyDescent="0.2">
      <c r="A125" s="88">
        <v>11714</v>
      </c>
      <c r="B125" s="63" t="s">
        <v>2192</v>
      </c>
      <c r="C125" s="87" t="s">
        <v>1139</v>
      </c>
      <c r="D125" s="87" t="s">
        <v>862</v>
      </c>
      <c r="E125" s="65" t="s">
        <v>800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2193</v>
      </c>
      <c r="C126" s="65" t="s">
        <v>2202</v>
      </c>
      <c r="D126" s="87" t="s">
        <v>862</v>
      </c>
      <c r="E126" s="65" t="s">
        <v>814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2194</v>
      </c>
      <c r="C127" s="65" t="s">
        <v>2202</v>
      </c>
      <c r="D127" s="87" t="s">
        <v>862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2195</v>
      </c>
      <c r="C128" s="65" t="s">
        <v>1663</v>
      </c>
      <c r="D128" s="65" t="s">
        <v>1198</v>
      </c>
      <c r="E128" s="65" t="s">
        <v>829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2248</v>
      </c>
      <c r="C129" s="65" t="s">
        <v>2277</v>
      </c>
      <c r="D129" s="65" t="s">
        <v>1198</v>
      </c>
      <c r="E129" s="65" t="s">
        <v>2430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2251</v>
      </c>
      <c r="C130" s="65" t="s">
        <v>2202</v>
      </c>
      <c r="D130" s="65" t="s">
        <v>862</v>
      </c>
      <c r="E130" s="65" t="s">
        <v>1213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2250</v>
      </c>
      <c r="C131" s="65" t="s">
        <v>2202</v>
      </c>
      <c r="D131" s="65" t="s">
        <v>862</v>
      </c>
      <c r="E131" s="65" t="s">
        <v>720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2249</v>
      </c>
      <c r="C132" s="65" t="s">
        <v>195</v>
      </c>
      <c r="D132" s="65" t="s">
        <v>862</v>
      </c>
      <c r="E132" s="65" t="s">
        <v>684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2252</v>
      </c>
      <c r="C133" s="65" t="s">
        <v>2202</v>
      </c>
      <c r="D133" s="65" t="s">
        <v>862</v>
      </c>
      <c r="E133" s="65" t="s">
        <v>1189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2253</v>
      </c>
      <c r="C134" s="65" t="s">
        <v>2202</v>
      </c>
      <c r="D134" s="65" t="s">
        <v>862</v>
      </c>
      <c r="E134" s="65" t="s">
        <v>684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2254</v>
      </c>
      <c r="C135" s="65" t="s">
        <v>1139</v>
      </c>
      <c r="D135" s="65" t="s">
        <v>862</v>
      </c>
      <c r="E135" s="65" t="s">
        <v>1213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2255</v>
      </c>
      <c r="C136" s="65" t="s">
        <v>2096</v>
      </c>
      <c r="D136" s="65" t="s">
        <v>862</v>
      </c>
      <c r="E136" s="65" t="s">
        <v>1716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2256</v>
      </c>
      <c r="C137" s="65" t="s">
        <v>2278</v>
      </c>
      <c r="D137" s="65" t="s">
        <v>1198</v>
      </c>
      <c r="E137" s="65" t="s">
        <v>2280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2257</v>
      </c>
      <c r="C138" s="65" t="s">
        <v>1429</v>
      </c>
      <c r="D138" s="65" t="s">
        <v>862</v>
      </c>
      <c r="E138" s="65" t="s">
        <v>889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2258</v>
      </c>
      <c r="C139" s="65" t="s">
        <v>1138</v>
      </c>
      <c r="D139" s="65" t="s">
        <v>1198</v>
      </c>
      <c r="E139" s="65" t="s">
        <v>720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2259</v>
      </c>
      <c r="C140" s="65" t="s">
        <v>1460</v>
      </c>
      <c r="D140" s="65" t="s">
        <v>862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2260</v>
      </c>
      <c r="C141" s="65" t="s">
        <v>854</v>
      </c>
      <c r="D141" s="65" t="s">
        <v>862</v>
      </c>
      <c r="E141" s="65" t="s">
        <v>814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2261</v>
      </c>
      <c r="C142" s="65" t="s">
        <v>847</v>
      </c>
      <c r="D142" s="65" t="s">
        <v>862</v>
      </c>
      <c r="E142" s="65" t="s">
        <v>829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2262</v>
      </c>
      <c r="C143" s="99" t="s">
        <v>2279</v>
      </c>
      <c r="D143" s="65" t="s">
        <v>2781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2263</v>
      </c>
      <c r="C144" s="65" t="s">
        <v>1138</v>
      </c>
      <c r="D144" s="65" t="s">
        <v>1198</v>
      </c>
      <c r="E144" s="65" t="s">
        <v>720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2264</v>
      </c>
      <c r="C145" s="65" t="s">
        <v>1138</v>
      </c>
      <c r="D145" s="65" t="s">
        <v>1198</v>
      </c>
      <c r="E145" s="65" t="s">
        <v>720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2265</v>
      </c>
      <c r="C146" s="65" t="s">
        <v>843</v>
      </c>
      <c r="D146" s="65" t="s">
        <v>1198</v>
      </c>
      <c r="E146" s="65" t="s">
        <v>1183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2266</v>
      </c>
      <c r="C147" s="65" t="s">
        <v>1460</v>
      </c>
      <c r="D147" s="65" t="s">
        <v>862</v>
      </c>
      <c r="E147" s="65" t="s">
        <v>814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2267</v>
      </c>
      <c r="C148" s="65" t="s">
        <v>1460</v>
      </c>
      <c r="D148" s="65" t="s">
        <v>862</v>
      </c>
      <c r="E148" s="63" t="s">
        <v>816</v>
      </c>
      <c r="F148" s="66">
        <v>41981</v>
      </c>
    </row>
    <row r="149" spans="1:8" x14ac:dyDescent="0.2">
      <c r="A149" s="88">
        <v>14114</v>
      </c>
      <c r="B149" s="63" t="s">
        <v>2268</v>
      </c>
      <c r="C149" s="63" t="s">
        <v>1669</v>
      </c>
      <c r="D149" s="65" t="s">
        <v>862</v>
      </c>
      <c r="E149" s="63" t="s">
        <v>684</v>
      </c>
      <c r="F149" s="66">
        <v>41981</v>
      </c>
    </row>
    <row r="150" spans="1:8" x14ac:dyDescent="0.2">
      <c r="A150" s="88">
        <v>14214</v>
      </c>
      <c r="B150" s="63" t="s">
        <v>2269</v>
      </c>
      <c r="C150" s="63" t="s">
        <v>843</v>
      </c>
      <c r="D150" s="65" t="s">
        <v>862</v>
      </c>
      <c r="E150" s="63" t="s">
        <v>697</v>
      </c>
      <c r="F150" s="62">
        <v>41983</v>
      </c>
    </row>
    <row r="151" spans="1:8" x14ac:dyDescent="0.2">
      <c r="A151" s="88">
        <v>14314</v>
      </c>
      <c r="B151" s="63" t="s">
        <v>2270</v>
      </c>
      <c r="C151" s="63" t="s">
        <v>2200</v>
      </c>
      <c r="D151" s="63" t="s">
        <v>863</v>
      </c>
      <c r="E151" s="63" t="s">
        <v>795</v>
      </c>
      <c r="F151" s="62">
        <v>41983</v>
      </c>
    </row>
    <row r="152" spans="1:8" x14ac:dyDescent="0.2">
      <c r="A152" s="88">
        <v>14414</v>
      </c>
      <c r="B152" s="63" t="s">
        <v>2271</v>
      </c>
      <c r="C152" s="63" t="s">
        <v>2200</v>
      </c>
      <c r="D152" s="63" t="s">
        <v>863</v>
      </c>
      <c r="E152" s="63" t="s">
        <v>795</v>
      </c>
      <c r="F152" s="62">
        <v>41983</v>
      </c>
    </row>
    <row r="153" spans="1:8" x14ac:dyDescent="0.2">
      <c r="A153" s="88">
        <v>14514</v>
      </c>
      <c r="B153" s="1" t="s">
        <v>2276</v>
      </c>
      <c r="C153" s="65" t="s">
        <v>2277</v>
      </c>
      <c r="D153" s="65" t="s">
        <v>1198</v>
      </c>
      <c r="E153" s="63" t="s">
        <v>2430</v>
      </c>
      <c r="F153" s="62">
        <v>41984</v>
      </c>
    </row>
    <row r="154" spans="1:8" x14ac:dyDescent="0.2">
      <c r="A154" s="88">
        <v>14614</v>
      </c>
      <c r="B154" s="63" t="s">
        <v>2272</v>
      </c>
      <c r="C154" s="1" t="s">
        <v>854</v>
      </c>
      <c r="D154" s="65" t="s">
        <v>862</v>
      </c>
      <c r="E154" s="63" t="s">
        <v>1189</v>
      </c>
      <c r="F154" s="62">
        <v>41984</v>
      </c>
    </row>
    <row r="155" spans="1:8" x14ac:dyDescent="0.2">
      <c r="A155" s="88">
        <v>14714</v>
      </c>
      <c r="B155" s="63" t="s">
        <v>2273</v>
      </c>
      <c r="C155" s="1" t="s">
        <v>843</v>
      </c>
      <c r="D155" s="65" t="s">
        <v>862</v>
      </c>
      <c r="E155" s="63" t="s">
        <v>1194</v>
      </c>
      <c r="F155" s="62">
        <v>41985</v>
      </c>
    </row>
    <row r="156" spans="1:8" x14ac:dyDescent="0.2">
      <c r="A156" s="88">
        <v>14814</v>
      </c>
      <c r="B156" s="63" t="s">
        <v>2274</v>
      </c>
      <c r="C156" s="1" t="s">
        <v>731</v>
      </c>
      <c r="D156" s="65" t="s">
        <v>1198</v>
      </c>
      <c r="E156" s="63" t="s">
        <v>1213</v>
      </c>
      <c r="F156" s="62">
        <v>41990</v>
      </c>
    </row>
    <row r="157" spans="1:8" x14ac:dyDescent="0.2">
      <c r="A157" s="88">
        <v>14914</v>
      </c>
      <c r="B157" s="63" t="s">
        <v>2275</v>
      </c>
      <c r="C157" s="63" t="s">
        <v>1666</v>
      </c>
      <c r="D157" s="65" t="s">
        <v>862</v>
      </c>
      <c r="E157" s="63" t="s">
        <v>1189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43" workbookViewId="0">
      <selection activeCell="B99" sqref="B9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A2" s="1"/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A3" s="1"/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A4" s="1"/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1138</v>
      </c>
      <c r="D9" s="1" t="s">
        <v>862</v>
      </c>
      <c r="E9" s="1" t="s">
        <v>1720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07" t="s">
        <v>1203</v>
      </c>
      <c r="I11" s="107">
        <f>COUNTIF($D$9:$D$5003,"PTE")</f>
        <v>45</v>
      </c>
    </row>
    <row r="12" spans="1:9" ht="13.5" thickBot="1" x14ac:dyDescent="0.25">
      <c r="A12" s="2">
        <v>413</v>
      </c>
      <c r="B12" s="63" t="s">
        <v>1887</v>
      </c>
      <c r="C12" s="1" t="s">
        <v>1695</v>
      </c>
      <c r="D12" s="1" t="s">
        <v>1198</v>
      </c>
      <c r="E12" s="1" t="s">
        <v>1188</v>
      </c>
      <c r="F12" s="3">
        <v>41285</v>
      </c>
      <c r="H12" s="107" t="s">
        <v>1202</v>
      </c>
      <c r="I12" s="107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1138</v>
      </c>
      <c r="D13" s="1" t="s">
        <v>863</v>
      </c>
      <c r="E13" s="1" t="s">
        <v>633</v>
      </c>
      <c r="F13" s="3">
        <v>41291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67">
        <v>613</v>
      </c>
      <c r="B14" s="70" t="s">
        <v>273</v>
      </c>
      <c r="C14" s="68" t="s">
        <v>724</v>
      </c>
      <c r="D14" s="70" t="s">
        <v>2361</v>
      </c>
      <c r="E14" s="70" t="s">
        <v>274</v>
      </c>
      <c r="F14" s="72">
        <v>41292</v>
      </c>
      <c r="H14" s="107" t="s">
        <v>1200</v>
      </c>
      <c r="I14" s="107">
        <f>COUNTIF($D$9:$D$5003,"PF/PTE")</f>
        <v>28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2361</v>
      </c>
      <c r="E15" s="70" t="s">
        <v>276</v>
      </c>
      <c r="F15" s="72">
        <v>41292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862</v>
      </c>
      <c r="E16" s="63" t="s">
        <v>1720</v>
      </c>
      <c r="F16" s="3">
        <v>41292</v>
      </c>
      <c r="H16" s="107" t="s">
        <v>254</v>
      </c>
      <c r="I16" s="107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848</v>
      </c>
      <c r="D17" s="63" t="s">
        <v>862</v>
      </c>
      <c r="E17" s="63" t="s">
        <v>240</v>
      </c>
      <c r="F17" s="3">
        <v>41292</v>
      </c>
      <c r="H17" s="106" t="s">
        <v>2781</v>
      </c>
      <c r="I17" s="106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863</v>
      </c>
      <c r="E18" s="63" t="s">
        <v>878</v>
      </c>
      <c r="F18" s="3">
        <v>41302</v>
      </c>
      <c r="H18" s="107" t="s">
        <v>2361</v>
      </c>
      <c r="I18" s="107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2361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1138</v>
      </c>
      <c r="D20" s="63" t="s">
        <v>862</v>
      </c>
      <c r="E20" s="63" t="s">
        <v>720</v>
      </c>
      <c r="F20" s="3">
        <v>41311</v>
      </c>
      <c r="H20" s="58" t="s">
        <v>1205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1666</v>
      </c>
      <c r="D21" s="63" t="s">
        <v>1198</v>
      </c>
      <c r="E21" s="63" t="s">
        <v>1720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862</v>
      </c>
      <c r="E22" s="63" t="s">
        <v>829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1198</v>
      </c>
      <c r="E23" s="1" t="s">
        <v>710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860</v>
      </c>
      <c r="D24" s="1" t="s">
        <v>1198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1146</v>
      </c>
      <c r="D25" s="1" t="s">
        <v>862</v>
      </c>
      <c r="E25" s="1" t="s">
        <v>814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1146</v>
      </c>
      <c r="D26" s="1" t="s">
        <v>862</v>
      </c>
      <c r="E26" s="1" t="s">
        <v>718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1146</v>
      </c>
      <c r="D27" s="1" t="s">
        <v>862</v>
      </c>
      <c r="E27" s="1" t="s">
        <v>889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848</v>
      </c>
      <c r="D28" s="1" t="s">
        <v>1198</v>
      </c>
      <c r="E28" s="1" t="s">
        <v>831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863</v>
      </c>
      <c r="E30" s="1" t="s">
        <v>1721</v>
      </c>
      <c r="F30" s="3">
        <v>41355</v>
      </c>
    </row>
    <row r="31" spans="1:9" x14ac:dyDescent="0.2">
      <c r="A31" s="88">
        <v>2313</v>
      </c>
      <c r="B31" s="63" t="s">
        <v>1770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863</v>
      </c>
      <c r="E32" s="1" t="s">
        <v>1722</v>
      </c>
      <c r="F32" s="3">
        <v>41359</v>
      </c>
    </row>
    <row r="33" spans="1:6" x14ac:dyDescent="0.2">
      <c r="A33" s="88">
        <v>2513</v>
      </c>
      <c r="B33" s="63" t="s">
        <v>1771</v>
      </c>
      <c r="C33" s="63" t="s">
        <v>1769</v>
      </c>
      <c r="D33" s="63" t="s">
        <v>862</v>
      </c>
      <c r="E33" s="1" t="s">
        <v>720</v>
      </c>
      <c r="F33" s="62">
        <v>41366</v>
      </c>
    </row>
    <row r="34" spans="1:6" x14ac:dyDescent="0.2">
      <c r="A34" s="88">
        <v>2613</v>
      </c>
      <c r="B34" s="63" t="s">
        <v>1772</v>
      </c>
      <c r="C34" s="63" t="s">
        <v>1785</v>
      </c>
      <c r="D34" s="63" t="s">
        <v>1026</v>
      </c>
      <c r="E34" s="21" t="s">
        <v>797</v>
      </c>
      <c r="F34" s="62">
        <v>41381</v>
      </c>
    </row>
    <row r="35" spans="1:6" x14ac:dyDescent="0.2">
      <c r="A35" s="88">
        <v>2713</v>
      </c>
      <c r="B35" s="63" t="s">
        <v>1773</v>
      </c>
      <c r="C35" s="63" t="s">
        <v>1786</v>
      </c>
      <c r="D35" s="63" t="s">
        <v>862</v>
      </c>
      <c r="E35" s="1" t="s">
        <v>675</v>
      </c>
      <c r="F35" s="62">
        <v>41381</v>
      </c>
    </row>
    <row r="36" spans="1:6" x14ac:dyDescent="0.2">
      <c r="A36" s="88">
        <v>2813</v>
      </c>
      <c r="B36" s="63" t="s">
        <v>1774</v>
      </c>
      <c r="C36" s="63" t="s">
        <v>1146</v>
      </c>
      <c r="D36" s="63" t="s">
        <v>862</v>
      </c>
      <c r="E36" s="1" t="s">
        <v>829</v>
      </c>
      <c r="F36" s="62">
        <v>41382</v>
      </c>
    </row>
    <row r="37" spans="1:6" x14ac:dyDescent="0.2">
      <c r="A37" s="88">
        <v>2913</v>
      </c>
      <c r="B37" s="63" t="s">
        <v>1775</v>
      </c>
      <c r="C37" s="63" t="s">
        <v>1138</v>
      </c>
      <c r="D37" s="63" t="s">
        <v>1198</v>
      </c>
      <c r="E37" s="1" t="s">
        <v>829</v>
      </c>
      <c r="F37" s="62">
        <v>41383</v>
      </c>
    </row>
    <row r="38" spans="1:6" x14ac:dyDescent="0.2">
      <c r="A38" s="88">
        <v>3013</v>
      </c>
      <c r="B38" s="63" t="s">
        <v>1787</v>
      </c>
      <c r="C38" s="63" t="s">
        <v>732</v>
      </c>
      <c r="D38" s="63" t="s">
        <v>863</v>
      </c>
      <c r="E38" s="1" t="s">
        <v>1721</v>
      </c>
      <c r="F38" s="62">
        <v>41383</v>
      </c>
    </row>
    <row r="39" spans="1:6" x14ac:dyDescent="0.2">
      <c r="A39" s="88">
        <v>3113</v>
      </c>
      <c r="B39" s="63" t="s">
        <v>1776</v>
      </c>
      <c r="C39" s="1" t="s">
        <v>1788</v>
      </c>
      <c r="D39" s="63" t="s">
        <v>863</v>
      </c>
      <c r="E39" s="1" t="s">
        <v>797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848</v>
      </c>
      <c r="D40" s="63" t="s">
        <v>1198</v>
      </c>
      <c r="E40" s="63" t="s">
        <v>1794</v>
      </c>
      <c r="F40" s="62">
        <v>41386</v>
      </c>
    </row>
    <row r="41" spans="1:6" x14ac:dyDescent="0.2">
      <c r="A41" s="88">
        <v>3313</v>
      </c>
      <c r="B41" s="63" t="s">
        <v>2435</v>
      </c>
      <c r="C41" s="1" t="s">
        <v>1789</v>
      </c>
      <c r="D41" s="63" t="s">
        <v>862</v>
      </c>
      <c r="E41" s="1" t="s">
        <v>2430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1785</v>
      </c>
      <c r="D42" s="63" t="s">
        <v>863</v>
      </c>
      <c r="E42" s="1" t="s">
        <v>797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840</v>
      </c>
      <c r="D43" s="63" t="s">
        <v>863</v>
      </c>
      <c r="E43" s="1" t="s">
        <v>797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1790</v>
      </c>
      <c r="D44" s="63" t="s">
        <v>1198</v>
      </c>
      <c r="E44" s="1" t="s">
        <v>1728</v>
      </c>
      <c r="F44" s="62">
        <v>41390</v>
      </c>
    </row>
    <row r="45" spans="1:6" x14ac:dyDescent="0.2">
      <c r="A45" s="88">
        <v>3713</v>
      </c>
      <c r="B45" s="63" t="s">
        <v>1777</v>
      </c>
      <c r="C45" s="63" t="s">
        <v>839</v>
      </c>
      <c r="D45" s="63" t="s">
        <v>862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1778</v>
      </c>
      <c r="C46" s="63" t="s">
        <v>1791</v>
      </c>
      <c r="D46" s="63" t="s">
        <v>1198</v>
      </c>
      <c r="E46" s="63" t="s">
        <v>710</v>
      </c>
      <c r="F46" s="62">
        <v>41393</v>
      </c>
    </row>
    <row r="47" spans="1:6" x14ac:dyDescent="0.2">
      <c r="A47" s="88">
        <v>3913</v>
      </c>
      <c r="B47" s="63" t="s">
        <v>1779</v>
      </c>
      <c r="C47" s="63" t="s">
        <v>1138</v>
      </c>
      <c r="D47" s="63" t="s">
        <v>862</v>
      </c>
      <c r="E47" s="63" t="s">
        <v>1213</v>
      </c>
      <c r="F47" s="62">
        <v>41408</v>
      </c>
    </row>
    <row r="48" spans="1:6" x14ac:dyDescent="0.2">
      <c r="A48" s="88">
        <v>4013</v>
      </c>
      <c r="B48" s="63" t="s">
        <v>1780</v>
      </c>
      <c r="C48" s="63" t="s">
        <v>847</v>
      </c>
      <c r="D48" s="63" t="s">
        <v>862</v>
      </c>
      <c r="E48" s="63" t="s">
        <v>684</v>
      </c>
      <c r="F48" s="62">
        <v>41410</v>
      </c>
    </row>
    <row r="49" spans="1:6" x14ac:dyDescent="0.2">
      <c r="A49" s="88">
        <v>4113</v>
      </c>
      <c r="B49" s="63" t="s">
        <v>1781</v>
      </c>
      <c r="C49" s="63" t="s">
        <v>312</v>
      </c>
      <c r="D49" s="63" t="s">
        <v>862</v>
      </c>
      <c r="E49" s="63" t="s">
        <v>684</v>
      </c>
      <c r="F49" s="62">
        <v>41410</v>
      </c>
    </row>
    <row r="50" spans="1:6" x14ac:dyDescent="0.2">
      <c r="A50" s="88">
        <v>4213</v>
      </c>
      <c r="B50" s="63" t="s">
        <v>1782</v>
      </c>
      <c r="C50" s="63" t="s">
        <v>1792</v>
      </c>
      <c r="D50" s="63" t="s">
        <v>254</v>
      </c>
      <c r="E50" s="63" t="s">
        <v>1784</v>
      </c>
      <c r="F50" s="62">
        <v>41410</v>
      </c>
    </row>
    <row r="51" spans="1:6" x14ac:dyDescent="0.2">
      <c r="A51" s="88">
        <v>4313</v>
      </c>
      <c r="B51" s="63" t="s">
        <v>1783</v>
      </c>
      <c r="C51" s="63" t="s">
        <v>1793</v>
      </c>
      <c r="D51" s="63" t="s">
        <v>863</v>
      </c>
      <c r="E51" s="63" t="s">
        <v>1722</v>
      </c>
      <c r="F51" s="62">
        <v>41422</v>
      </c>
    </row>
    <row r="52" spans="1:6" x14ac:dyDescent="0.2">
      <c r="A52" s="88">
        <v>4413</v>
      </c>
      <c r="B52" s="63" t="s">
        <v>1795</v>
      </c>
      <c r="C52" s="63" t="s">
        <v>1796</v>
      </c>
      <c r="D52" s="63" t="s">
        <v>862</v>
      </c>
      <c r="E52" s="63" t="s">
        <v>1723</v>
      </c>
      <c r="F52" s="62">
        <v>41425</v>
      </c>
    </row>
    <row r="53" spans="1:6" x14ac:dyDescent="0.2">
      <c r="A53" s="88">
        <v>4513</v>
      </c>
      <c r="B53" s="63" t="s">
        <v>1797</v>
      </c>
      <c r="C53" s="63" t="s">
        <v>1666</v>
      </c>
      <c r="D53" s="63" t="s">
        <v>862</v>
      </c>
      <c r="E53" s="63" t="s">
        <v>831</v>
      </c>
      <c r="F53" s="62">
        <v>41425</v>
      </c>
    </row>
    <row r="54" spans="1:6" x14ac:dyDescent="0.2">
      <c r="A54" s="88">
        <v>4613</v>
      </c>
      <c r="B54" s="63" t="s">
        <v>1798</v>
      </c>
      <c r="C54" s="63" t="s">
        <v>1138</v>
      </c>
      <c r="D54" s="63" t="s">
        <v>1198</v>
      </c>
      <c r="E54" s="63" t="s">
        <v>829</v>
      </c>
      <c r="F54" s="62">
        <v>41429</v>
      </c>
    </row>
    <row r="55" spans="1:6" x14ac:dyDescent="0.2">
      <c r="A55" s="88">
        <v>4713</v>
      </c>
      <c r="B55" s="63" t="s">
        <v>1799</v>
      </c>
      <c r="C55" s="63" t="s">
        <v>1179</v>
      </c>
      <c r="D55" s="63" t="s">
        <v>1198</v>
      </c>
      <c r="E55" s="63" t="s">
        <v>814</v>
      </c>
      <c r="F55" s="62">
        <v>41429</v>
      </c>
    </row>
    <row r="56" spans="1:6" x14ac:dyDescent="0.2">
      <c r="A56" s="88">
        <v>4813</v>
      </c>
      <c r="B56" s="63" t="s">
        <v>1800</v>
      </c>
      <c r="C56" s="63" t="s">
        <v>690</v>
      </c>
      <c r="D56" s="63" t="s">
        <v>1198</v>
      </c>
      <c r="E56" s="63" t="s">
        <v>1801</v>
      </c>
      <c r="F56" s="62">
        <v>41431</v>
      </c>
    </row>
    <row r="57" spans="1:6" x14ac:dyDescent="0.2">
      <c r="A57" s="88">
        <v>4913</v>
      </c>
      <c r="B57" s="63" t="s">
        <v>1802</v>
      </c>
      <c r="C57" s="63" t="s">
        <v>690</v>
      </c>
      <c r="D57" s="63" t="s">
        <v>1198</v>
      </c>
      <c r="E57" s="63" t="s">
        <v>1801</v>
      </c>
      <c r="F57" s="62">
        <v>41449</v>
      </c>
    </row>
    <row r="58" spans="1:6" x14ac:dyDescent="0.2">
      <c r="A58" s="88">
        <v>5013</v>
      </c>
      <c r="B58" s="63" t="s">
        <v>1803</v>
      </c>
      <c r="C58" s="63" t="s">
        <v>839</v>
      </c>
      <c r="D58" s="63" t="s">
        <v>862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1804</v>
      </c>
      <c r="C59" s="63" t="s">
        <v>1138</v>
      </c>
      <c r="D59" s="63" t="s">
        <v>862</v>
      </c>
      <c r="E59" s="63" t="s">
        <v>697</v>
      </c>
      <c r="F59" s="62">
        <v>41451</v>
      </c>
    </row>
    <row r="60" spans="1:6" x14ac:dyDescent="0.2">
      <c r="A60" s="88">
        <v>5213</v>
      </c>
      <c r="B60" s="63" t="s">
        <v>1807</v>
      </c>
      <c r="C60" s="63" t="s">
        <v>1786</v>
      </c>
      <c r="D60" s="63" t="s">
        <v>862</v>
      </c>
      <c r="E60" s="63" t="s">
        <v>740</v>
      </c>
      <c r="F60" s="62">
        <v>41451</v>
      </c>
    </row>
    <row r="61" spans="1:6" x14ac:dyDescent="0.2">
      <c r="A61" s="88">
        <v>5313</v>
      </c>
      <c r="B61" s="63" t="s">
        <v>1805</v>
      </c>
      <c r="C61" s="63" t="s">
        <v>1806</v>
      </c>
      <c r="D61" s="63" t="s">
        <v>863</v>
      </c>
      <c r="E61" s="63" t="s">
        <v>1722</v>
      </c>
      <c r="F61" s="62">
        <v>41453</v>
      </c>
    </row>
    <row r="62" spans="1:6" x14ac:dyDescent="0.2">
      <c r="A62" s="88">
        <v>5413</v>
      </c>
      <c r="B62" s="63" t="s">
        <v>1808</v>
      </c>
      <c r="C62" s="63" t="s">
        <v>146</v>
      </c>
      <c r="D62" s="63" t="s">
        <v>862</v>
      </c>
      <c r="E62" s="63" t="s">
        <v>1213</v>
      </c>
      <c r="F62" s="62">
        <v>41453</v>
      </c>
    </row>
    <row r="63" spans="1:6" x14ac:dyDescent="0.2">
      <c r="A63" s="88">
        <v>5513</v>
      </c>
      <c r="B63" s="63" t="s">
        <v>1809</v>
      </c>
      <c r="C63" s="63" t="s">
        <v>1429</v>
      </c>
      <c r="D63" s="63" t="s">
        <v>862</v>
      </c>
      <c r="E63" s="63" t="s">
        <v>814</v>
      </c>
      <c r="F63" s="62">
        <v>41453</v>
      </c>
    </row>
    <row r="64" spans="1:6" x14ac:dyDescent="0.2">
      <c r="A64" s="88">
        <v>5613</v>
      </c>
      <c r="B64" s="63" t="s">
        <v>1810</v>
      </c>
      <c r="C64" s="63" t="s">
        <v>1179</v>
      </c>
      <c r="D64" s="63" t="s">
        <v>862</v>
      </c>
      <c r="E64" s="63" t="s">
        <v>1189</v>
      </c>
      <c r="F64" s="62">
        <v>41456</v>
      </c>
    </row>
    <row r="65" spans="1:6" x14ac:dyDescent="0.2">
      <c r="A65" s="88">
        <v>5713</v>
      </c>
      <c r="B65" s="63" t="s">
        <v>1811</v>
      </c>
      <c r="C65" s="1" t="s">
        <v>1812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1813</v>
      </c>
      <c r="C66" s="63" t="s">
        <v>1814</v>
      </c>
      <c r="D66" s="63" t="s">
        <v>1198</v>
      </c>
      <c r="E66" s="63" t="s">
        <v>1716</v>
      </c>
      <c r="F66" s="62">
        <v>41456</v>
      </c>
    </row>
    <row r="67" spans="1:6" x14ac:dyDescent="0.2">
      <c r="A67" s="88">
        <v>5913</v>
      </c>
      <c r="B67" s="63" t="s">
        <v>1815</v>
      </c>
      <c r="C67" s="63" t="s">
        <v>113</v>
      </c>
      <c r="D67" s="63" t="s">
        <v>862</v>
      </c>
      <c r="E67" s="63" t="s">
        <v>831</v>
      </c>
      <c r="F67" s="62">
        <v>41456</v>
      </c>
    </row>
    <row r="68" spans="1:6" x14ac:dyDescent="0.2">
      <c r="A68" s="88">
        <v>6013</v>
      </c>
      <c r="B68" s="63" t="s">
        <v>1816</v>
      </c>
      <c r="C68" s="63" t="s">
        <v>1817</v>
      </c>
      <c r="D68" s="63" t="s">
        <v>862</v>
      </c>
      <c r="E68" s="63" t="s">
        <v>1189</v>
      </c>
      <c r="F68" s="62">
        <v>41457</v>
      </c>
    </row>
    <row r="69" spans="1:6" x14ac:dyDescent="0.2">
      <c r="A69" s="88">
        <v>6113</v>
      </c>
      <c r="B69" s="63" t="s">
        <v>1818</v>
      </c>
      <c r="C69" s="63" t="s">
        <v>1817</v>
      </c>
      <c r="D69" s="63" t="s">
        <v>862</v>
      </c>
      <c r="E69" s="63" t="s">
        <v>684</v>
      </c>
      <c r="F69" s="62">
        <v>41457</v>
      </c>
    </row>
    <row r="70" spans="1:6" x14ac:dyDescent="0.2">
      <c r="A70" s="88">
        <v>6213</v>
      </c>
      <c r="B70" s="63" t="s">
        <v>1819</v>
      </c>
      <c r="C70" s="63" t="s">
        <v>758</v>
      </c>
      <c r="D70" s="63" t="s">
        <v>863</v>
      </c>
      <c r="E70" s="63" t="s">
        <v>878</v>
      </c>
      <c r="F70" s="62">
        <v>41460</v>
      </c>
    </row>
    <row r="71" spans="1:6" x14ac:dyDescent="0.2">
      <c r="A71" s="88">
        <v>6313</v>
      </c>
      <c r="B71" s="63" t="s">
        <v>1820</v>
      </c>
      <c r="C71" s="63" t="s">
        <v>1454</v>
      </c>
      <c r="D71" s="63" t="s">
        <v>863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1821</v>
      </c>
      <c r="C72" s="63" t="s">
        <v>839</v>
      </c>
      <c r="D72" s="63" t="s">
        <v>1198</v>
      </c>
      <c r="E72" s="63" t="s">
        <v>1728</v>
      </c>
      <c r="F72" s="62">
        <v>41473</v>
      </c>
    </row>
    <row r="73" spans="1:6" x14ac:dyDescent="0.2">
      <c r="A73" s="88">
        <v>6513</v>
      </c>
      <c r="B73" s="63" t="s">
        <v>1822</v>
      </c>
      <c r="C73" s="63" t="s">
        <v>1139</v>
      </c>
      <c r="D73" s="63" t="s">
        <v>1198</v>
      </c>
      <c r="E73" s="63" t="s">
        <v>877</v>
      </c>
      <c r="F73" s="62">
        <v>41473</v>
      </c>
    </row>
    <row r="74" spans="1:6" x14ac:dyDescent="0.2">
      <c r="A74" s="88">
        <v>6613</v>
      </c>
      <c r="B74" s="63" t="s">
        <v>1823</v>
      </c>
      <c r="C74" s="63" t="s">
        <v>1179</v>
      </c>
      <c r="D74" s="63" t="s">
        <v>1198</v>
      </c>
      <c r="E74" s="63" t="s">
        <v>1213</v>
      </c>
      <c r="F74" s="62">
        <v>41477</v>
      </c>
    </row>
    <row r="75" spans="1:6" x14ac:dyDescent="0.2">
      <c r="A75" s="2">
        <v>6713</v>
      </c>
      <c r="B75" s="63" t="s">
        <v>1824</v>
      </c>
      <c r="C75" s="63" t="s">
        <v>1806</v>
      </c>
      <c r="D75" s="63" t="s">
        <v>863</v>
      </c>
      <c r="E75" s="63" t="s">
        <v>1722</v>
      </c>
      <c r="F75" s="62">
        <v>41494</v>
      </c>
    </row>
    <row r="76" spans="1:6" x14ac:dyDescent="0.2">
      <c r="A76" s="67">
        <v>6813</v>
      </c>
      <c r="B76" s="70" t="s">
        <v>1825</v>
      </c>
      <c r="C76" s="68" t="s">
        <v>1833</v>
      </c>
      <c r="D76" s="70" t="s">
        <v>2361</v>
      </c>
      <c r="E76" s="70" t="s">
        <v>1827</v>
      </c>
      <c r="F76" s="72">
        <v>41495</v>
      </c>
    </row>
    <row r="77" spans="1:6" x14ac:dyDescent="0.2">
      <c r="A77" s="67">
        <v>6913</v>
      </c>
      <c r="B77" s="70" t="s">
        <v>1826</v>
      </c>
      <c r="C77" s="68" t="s">
        <v>1833</v>
      </c>
      <c r="D77" s="70" t="s">
        <v>2361</v>
      </c>
      <c r="E77" s="70" t="s">
        <v>1827</v>
      </c>
      <c r="F77" s="72">
        <v>41495</v>
      </c>
    </row>
    <row r="78" spans="1:6" x14ac:dyDescent="0.2">
      <c r="A78" s="88">
        <v>7013</v>
      </c>
      <c r="B78" s="63" t="s">
        <v>1886</v>
      </c>
      <c r="C78" s="63" t="s">
        <v>1138</v>
      </c>
      <c r="D78" s="63" t="s">
        <v>1198</v>
      </c>
      <c r="E78" s="63" t="s">
        <v>829</v>
      </c>
      <c r="F78" s="62">
        <v>41495</v>
      </c>
    </row>
    <row r="79" spans="1:6" x14ac:dyDescent="0.2">
      <c r="A79" s="88">
        <v>7113</v>
      </c>
      <c r="B79" s="63" t="s">
        <v>1828</v>
      </c>
      <c r="C79" s="63" t="s">
        <v>1663</v>
      </c>
      <c r="D79" s="63" t="s">
        <v>862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1829</v>
      </c>
      <c r="C80" s="63" t="s">
        <v>1663</v>
      </c>
      <c r="D80" s="63" t="s">
        <v>862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1830</v>
      </c>
      <c r="C81" s="63" t="s">
        <v>278</v>
      </c>
      <c r="D81" s="63" t="s">
        <v>862</v>
      </c>
      <c r="E81" s="63" t="s">
        <v>1831</v>
      </c>
      <c r="F81" s="62">
        <v>41499</v>
      </c>
    </row>
    <row r="82" spans="1:6" x14ac:dyDescent="0.2">
      <c r="A82" s="88">
        <v>7413</v>
      </c>
      <c r="B82" s="63" t="s">
        <v>1832</v>
      </c>
      <c r="C82" s="63" t="s">
        <v>690</v>
      </c>
      <c r="D82" s="63" t="s">
        <v>1198</v>
      </c>
      <c r="E82" s="63" t="s">
        <v>831</v>
      </c>
      <c r="F82" s="62">
        <v>41499</v>
      </c>
    </row>
    <row r="83" spans="1:6" x14ac:dyDescent="0.2">
      <c r="A83" s="88">
        <v>7513</v>
      </c>
      <c r="B83" s="1" t="s">
        <v>1834</v>
      </c>
      <c r="C83" s="1" t="s">
        <v>1835</v>
      </c>
      <c r="D83" s="1" t="s">
        <v>862</v>
      </c>
      <c r="E83" s="1" t="s">
        <v>1213</v>
      </c>
      <c r="F83" s="62">
        <v>41505</v>
      </c>
    </row>
    <row r="84" spans="1:6" x14ac:dyDescent="0.2">
      <c r="A84" s="88">
        <v>7613</v>
      </c>
      <c r="B84" s="1" t="s">
        <v>1836</v>
      </c>
      <c r="C84" s="1" t="s">
        <v>298</v>
      </c>
      <c r="D84" s="1" t="s">
        <v>1026</v>
      </c>
      <c r="E84" s="1" t="s">
        <v>1721</v>
      </c>
      <c r="F84" s="62">
        <v>41508</v>
      </c>
    </row>
    <row r="85" spans="1:6" x14ac:dyDescent="0.2">
      <c r="A85" s="88">
        <v>7713</v>
      </c>
      <c r="B85" s="1" t="s">
        <v>1837</v>
      </c>
      <c r="C85" s="62" t="s">
        <v>1806</v>
      </c>
      <c r="D85" s="1" t="s">
        <v>863</v>
      </c>
      <c r="E85" s="1" t="s">
        <v>1722</v>
      </c>
      <c r="F85" s="62">
        <v>41508</v>
      </c>
    </row>
    <row r="86" spans="1:6" x14ac:dyDescent="0.2">
      <c r="A86" s="88">
        <v>7813</v>
      </c>
      <c r="B86" s="1" t="s">
        <v>1838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1839</v>
      </c>
      <c r="C87" s="1" t="s">
        <v>278</v>
      </c>
      <c r="D87" s="1" t="s">
        <v>1198</v>
      </c>
      <c r="E87" s="1" t="s">
        <v>808</v>
      </c>
      <c r="F87" s="62">
        <v>41522</v>
      </c>
    </row>
    <row r="88" spans="1:6" x14ac:dyDescent="0.2">
      <c r="A88" s="88">
        <v>8013</v>
      </c>
      <c r="B88" s="1" t="s">
        <v>1840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1841</v>
      </c>
      <c r="C89" s="63" t="s">
        <v>1862</v>
      </c>
      <c r="D89" s="63" t="s">
        <v>863</v>
      </c>
      <c r="E89" s="63" t="s">
        <v>710</v>
      </c>
      <c r="F89" s="62">
        <v>41529</v>
      </c>
    </row>
    <row r="90" spans="1:6" x14ac:dyDescent="0.2">
      <c r="A90" s="88">
        <v>8213</v>
      </c>
      <c r="B90" s="63" t="s">
        <v>1842</v>
      </c>
      <c r="C90" s="63" t="s">
        <v>1863</v>
      </c>
      <c r="D90" s="63" t="s">
        <v>863</v>
      </c>
      <c r="E90" s="63" t="s">
        <v>1855</v>
      </c>
      <c r="F90" s="62">
        <v>41530</v>
      </c>
    </row>
    <row r="91" spans="1:6" x14ac:dyDescent="0.2">
      <c r="A91" s="88">
        <v>8313</v>
      </c>
      <c r="B91" s="63" t="s">
        <v>1843</v>
      </c>
      <c r="C91" s="87" t="s">
        <v>1663</v>
      </c>
      <c r="D91" s="63" t="s">
        <v>862</v>
      </c>
      <c r="E91" s="63" t="s">
        <v>684</v>
      </c>
      <c r="F91" s="62">
        <v>41533</v>
      </c>
    </row>
    <row r="92" spans="1:6" x14ac:dyDescent="0.2">
      <c r="A92" s="88">
        <v>8413</v>
      </c>
      <c r="B92" s="63" t="s">
        <v>1844</v>
      </c>
      <c r="C92" s="63" t="s">
        <v>724</v>
      </c>
      <c r="D92" s="63" t="s">
        <v>254</v>
      </c>
      <c r="E92" s="63" t="s">
        <v>1856</v>
      </c>
      <c r="F92" s="62">
        <v>41533</v>
      </c>
    </row>
    <row r="93" spans="1:6" x14ac:dyDescent="0.2">
      <c r="A93" s="88">
        <v>8513</v>
      </c>
      <c r="B93" s="63" t="s">
        <v>1845</v>
      </c>
      <c r="C93" s="63" t="s">
        <v>1786</v>
      </c>
      <c r="D93" s="63" t="s">
        <v>1198</v>
      </c>
      <c r="E93" s="63" t="s">
        <v>1213</v>
      </c>
      <c r="F93" s="62">
        <v>41533</v>
      </c>
    </row>
    <row r="94" spans="1:6" x14ac:dyDescent="0.2">
      <c r="A94" s="88">
        <v>8613</v>
      </c>
      <c r="B94" s="63" t="s">
        <v>1846</v>
      </c>
      <c r="C94" s="63" t="s">
        <v>1864</v>
      </c>
      <c r="D94" s="63" t="s">
        <v>2781</v>
      </c>
      <c r="E94" s="63" t="s">
        <v>1857</v>
      </c>
      <c r="F94" s="62">
        <v>41534</v>
      </c>
    </row>
    <row r="95" spans="1:6" x14ac:dyDescent="0.2">
      <c r="A95" s="88">
        <v>8713</v>
      </c>
      <c r="B95" s="63" t="s">
        <v>1847</v>
      </c>
      <c r="C95" s="63" t="s">
        <v>1860</v>
      </c>
      <c r="D95" s="63" t="s">
        <v>1026</v>
      </c>
      <c r="E95" s="63" t="s">
        <v>878</v>
      </c>
      <c r="F95" s="62">
        <v>41540</v>
      </c>
    </row>
    <row r="96" spans="1:6" x14ac:dyDescent="0.2">
      <c r="A96" s="88">
        <v>8813</v>
      </c>
      <c r="B96" s="63" t="s">
        <v>1848</v>
      </c>
      <c r="C96" s="63" t="s">
        <v>1861</v>
      </c>
      <c r="D96" s="63" t="s">
        <v>863</v>
      </c>
      <c r="E96" s="63" t="s">
        <v>878</v>
      </c>
      <c r="F96" s="62">
        <v>41540</v>
      </c>
    </row>
    <row r="97" spans="1:6" x14ac:dyDescent="0.2">
      <c r="A97" s="88">
        <v>8913</v>
      </c>
      <c r="B97" s="63" t="s">
        <v>1849</v>
      </c>
      <c r="C97" s="63" t="s">
        <v>690</v>
      </c>
      <c r="D97" s="63" t="s">
        <v>1198</v>
      </c>
      <c r="E97" s="63" t="s">
        <v>831</v>
      </c>
      <c r="F97" s="62">
        <v>41541</v>
      </c>
    </row>
    <row r="98" spans="1:6" x14ac:dyDescent="0.2">
      <c r="A98" s="88">
        <v>9013</v>
      </c>
      <c r="B98" s="63" t="s">
        <v>1850</v>
      </c>
      <c r="C98" s="63" t="s">
        <v>843</v>
      </c>
      <c r="D98" s="63" t="s">
        <v>862</v>
      </c>
      <c r="E98" s="63" t="s">
        <v>697</v>
      </c>
      <c r="F98" s="62">
        <v>41550</v>
      </c>
    </row>
    <row r="99" spans="1:6" x14ac:dyDescent="0.2">
      <c r="A99" s="88">
        <v>9113</v>
      </c>
      <c r="B99" s="63" t="s">
        <v>1851</v>
      </c>
      <c r="C99" s="63" t="s">
        <v>854</v>
      </c>
      <c r="D99" s="63" t="s">
        <v>862</v>
      </c>
      <c r="E99" s="63" t="s">
        <v>808</v>
      </c>
      <c r="F99" s="62">
        <v>41551</v>
      </c>
    </row>
    <row r="100" spans="1:6" x14ac:dyDescent="0.2">
      <c r="A100" s="88">
        <v>9213</v>
      </c>
      <c r="B100" s="63" t="s">
        <v>1852</v>
      </c>
      <c r="C100" s="63" t="s">
        <v>843</v>
      </c>
      <c r="D100" s="63" t="s">
        <v>862</v>
      </c>
      <c r="E100" s="63" t="s">
        <v>697</v>
      </c>
      <c r="F100" s="62">
        <v>41551</v>
      </c>
    </row>
    <row r="101" spans="1:6" x14ac:dyDescent="0.2">
      <c r="A101" s="88">
        <v>9313</v>
      </c>
      <c r="B101" s="63" t="s">
        <v>1891</v>
      </c>
      <c r="C101" s="63" t="s">
        <v>1668</v>
      </c>
      <c r="D101" s="63" t="s">
        <v>862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1853</v>
      </c>
      <c r="C102" s="63" t="s">
        <v>1859</v>
      </c>
      <c r="D102" s="63" t="s">
        <v>862</v>
      </c>
      <c r="E102" s="63" t="s">
        <v>1728</v>
      </c>
      <c r="F102" s="62">
        <v>41554</v>
      </c>
    </row>
    <row r="103" spans="1:6" x14ac:dyDescent="0.2">
      <c r="A103" s="88">
        <v>9513</v>
      </c>
      <c r="B103" s="63" t="s">
        <v>1854</v>
      </c>
      <c r="C103" s="63" t="s">
        <v>1865</v>
      </c>
      <c r="D103" s="63" t="s">
        <v>254</v>
      </c>
      <c r="E103" s="63" t="s">
        <v>1858</v>
      </c>
      <c r="F103" s="62">
        <v>41556</v>
      </c>
    </row>
    <row r="104" spans="1:6" x14ac:dyDescent="0.2">
      <c r="A104" s="88">
        <v>9613</v>
      </c>
      <c r="B104" s="63" t="s">
        <v>1866</v>
      </c>
      <c r="C104" s="63" t="s">
        <v>1879</v>
      </c>
      <c r="D104" s="63" t="s">
        <v>863</v>
      </c>
      <c r="E104" s="63" t="s">
        <v>1722</v>
      </c>
      <c r="F104" s="62">
        <v>41569</v>
      </c>
    </row>
    <row r="105" spans="1:6" x14ac:dyDescent="0.2">
      <c r="A105" s="88">
        <v>9713</v>
      </c>
      <c r="B105" s="63" t="s">
        <v>1867</v>
      </c>
      <c r="C105" s="63" t="s">
        <v>300</v>
      </c>
      <c r="D105" s="63" t="s">
        <v>863</v>
      </c>
      <c r="E105" s="63" t="s">
        <v>1722</v>
      </c>
      <c r="F105" s="62">
        <v>41582</v>
      </c>
    </row>
    <row r="106" spans="1:6" x14ac:dyDescent="0.2">
      <c r="A106" s="88">
        <v>9813</v>
      </c>
      <c r="B106" s="63" t="s">
        <v>1889</v>
      </c>
      <c r="C106" s="63" t="s">
        <v>1890</v>
      </c>
      <c r="D106" s="63" t="s">
        <v>862</v>
      </c>
      <c r="E106" s="63" t="s">
        <v>816</v>
      </c>
      <c r="F106" s="62">
        <v>41582</v>
      </c>
    </row>
    <row r="107" spans="1:6" x14ac:dyDescent="0.2">
      <c r="A107" s="88">
        <v>9913</v>
      </c>
      <c r="B107" s="63" t="s">
        <v>1868</v>
      </c>
      <c r="C107" s="63" t="s">
        <v>1454</v>
      </c>
      <c r="D107" s="63" t="s">
        <v>862</v>
      </c>
      <c r="E107" s="63" t="s">
        <v>814</v>
      </c>
      <c r="F107" s="62">
        <v>41583</v>
      </c>
    </row>
    <row r="108" spans="1:6" x14ac:dyDescent="0.2">
      <c r="A108" s="88">
        <v>10013</v>
      </c>
      <c r="B108" s="63" t="s">
        <v>1869</v>
      </c>
      <c r="C108" s="63" t="s">
        <v>690</v>
      </c>
      <c r="D108" s="63" t="s">
        <v>1198</v>
      </c>
      <c r="E108" s="63" t="s">
        <v>816</v>
      </c>
      <c r="F108" s="62">
        <v>41586</v>
      </c>
    </row>
    <row r="109" spans="1:6" x14ac:dyDescent="0.2">
      <c r="A109" s="88">
        <v>10113</v>
      </c>
      <c r="B109" s="63" t="s">
        <v>1870</v>
      </c>
      <c r="C109" s="63" t="s">
        <v>690</v>
      </c>
      <c r="D109" s="63" t="s">
        <v>1198</v>
      </c>
      <c r="E109" s="63" t="s">
        <v>816</v>
      </c>
      <c r="F109" s="62">
        <v>41586</v>
      </c>
    </row>
    <row r="110" spans="1:6" x14ac:dyDescent="0.2">
      <c r="A110" s="88">
        <v>10213</v>
      </c>
      <c r="B110" s="63" t="s">
        <v>1871</v>
      </c>
      <c r="C110" s="63" t="s">
        <v>1880</v>
      </c>
      <c r="D110" s="63" t="s">
        <v>1198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1872</v>
      </c>
      <c r="C111" s="63" t="s">
        <v>278</v>
      </c>
      <c r="D111" s="63" t="s">
        <v>1198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1888</v>
      </c>
      <c r="C112" s="63" t="s">
        <v>1881</v>
      </c>
      <c r="D112" s="63" t="s">
        <v>862</v>
      </c>
      <c r="E112" s="63" t="s">
        <v>818</v>
      </c>
      <c r="F112" s="62">
        <v>41592</v>
      </c>
    </row>
    <row r="113" spans="1:8" x14ac:dyDescent="0.2">
      <c r="A113" s="88">
        <v>10513</v>
      </c>
      <c r="B113" s="63" t="s">
        <v>1873</v>
      </c>
      <c r="C113" s="63" t="s">
        <v>1881</v>
      </c>
      <c r="D113" s="63" t="s">
        <v>862</v>
      </c>
      <c r="E113" s="63" t="s">
        <v>1716</v>
      </c>
      <c r="F113" s="62">
        <v>41603</v>
      </c>
    </row>
    <row r="114" spans="1:8" x14ac:dyDescent="0.2">
      <c r="A114" s="88">
        <v>10613</v>
      </c>
      <c r="B114" s="63" t="s">
        <v>1874</v>
      </c>
      <c r="C114" s="63" t="s">
        <v>857</v>
      </c>
      <c r="D114" s="63" t="s">
        <v>1198</v>
      </c>
      <c r="E114" s="63" t="s">
        <v>1716</v>
      </c>
      <c r="F114" s="62">
        <v>41603</v>
      </c>
    </row>
    <row r="115" spans="1:8" x14ac:dyDescent="0.2">
      <c r="A115" s="88">
        <v>10713</v>
      </c>
      <c r="B115" s="63" t="s">
        <v>1875</v>
      </c>
      <c r="C115" s="63" t="s">
        <v>196</v>
      </c>
      <c r="D115" s="63" t="s">
        <v>862</v>
      </c>
      <c r="E115" s="63" t="s">
        <v>1728</v>
      </c>
      <c r="F115" s="62">
        <v>41611</v>
      </c>
    </row>
    <row r="116" spans="1:8" x14ac:dyDescent="0.2">
      <c r="A116" s="88">
        <v>10813</v>
      </c>
      <c r="B116" s="63" t="s">
        <v>1876</v>
      </c>
      <c r="C116" s="63" t="s">
        <v>1882</v>
      </c>
      <c r="D116" s="63" t="s">
        <v>863</v>
      </c>
      <c r="E116" s="63" t="s">
        <v>797</v>
      </c>
      <c r="F116" s="62">
        <v>41613</v>
      </c>
    </row>
    <row r="117" spans="1:8" x14ac:dyDescent="0.2">
      <c r="A117" s="88">
        <v>10913</v>
      </c>
      <c r="B117" s="63" t="s">
        <v>1877</v>
      </c>
      <c r="C117" s="63" t="s">
        <v>1882</v>
      </c>
      <c r="D117" s="63" t="s">
        <v>863</v>
      </c>
      <c r="E117" s="63" t="s">
        <v>797</v>
      </c>
      <c r="F117" s="62">
        <v>41613</v>
      </c>
    </row>
    <row r="118" spans="1:8" x14ac:dyDescent="0.2">
      <c r="A118" s="2">
        <v>11013</v>
      </c>
      <c r="B118" s="63" t="s">
        <v>1878</v>
      </c>
      <c r="C118" s="63" t="s">
        <v>1138</v>
      </c>
      <c r="D118" s="63" t="s">
        <v>1198</v>
      </c>
      <c r="E118" s="63" t="s">
        <v>1189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7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A2" s="1"/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A3" s="1"/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A4" s="1"/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1198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1198</v>
      </c>
      <c r="E10" s="1" t="s">
        <v>1723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1138</v>
      </c>
      <c r="D11" s="1" t="s">
        <v>1198</v>
      </c>
      <c r="E11" s="1" t="s">
        <v>784</v>
      </c>
      <c r="F11" s="3">
        <v>40917</v>
      </c>
      <c r="H11" s="52" t="s">
        <v>1203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1694</v>
      </c>
      <c r="D12" s="1" t="s">
        <v>862</v>
      </c>
      <c r="E12" s="1" t="s">
        <v>1728</v>
      </c>
      <c r="F12" s="3">
        <v>40918</v>
      </c>
      <c r="H12" s="54" t="s">
        <v>1202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3" t="s">
        <v>246</v>
      </c>
      <c r="E13" s="1" t="s">
        <v>785</v>
      </c>
      <c r="F13" s="3">
        <v>40919</v>
      </c>
      <c r="H13" s="54" t="s">
        <v>1201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1198</v>
      </c>
      <c r="E14" s="1" t="s">
        <v>818</v>
      </c>
      <c r="F14" s="3">
        <v>40919</v>
      </c>
      <c r="H14" s="54" t="s">
        <v>1200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1146</v>
      </c>
      <c r="D15" s="1" t="s">
        <v>1198</v>
      </c>
      <c r="E15" s="1" t="s">
        <v>808</v>
      </c>
      <c r="F15" s="3">
        <v>40921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3" t="s">
        <v>1663</v>
      </c>
      <c r="D16" s="1" t="s">
        <v>1198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1722</v>
      </c>
      <c r="F17" s="3">
        <v>40928</v>
      </c>
      <c r="H17" s="56" t="s">
        <v>2362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1447</v>
      </c>
      <c r="D18" s="1" t="s">
        <v>1198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3" t="s">
        <v>1666</v>
      </c>
      <c r="D19" s="1" t="s">
        <v>862</v>
      </c>
      <c r="E19" s="1" t="s">
        <v>1728</v>
      </c>
      <c r="F19" s="3">
        <v>40941</v>
      </c>
      <c r="H19" s="58" t="s">
        <v>1205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1695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3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1666</v>
      </c>
      <c r="D22" s="1" t="s">
        <v>862</v>
      </c>
      <c r="E22" s="1" t="s">
        <v>1728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1198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1198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1670</v>
      </c>
      <c r="D25" s="1" t="s">
        <v>862</v>
      </c>
      <c r="E25" s="1" t="s">
        <v>1728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1138</v>
      </c>
      <c r="D26" s="1" t="s">
        <v>1198</v>
      </c>
      <c r="E26" s="1" t="s">
        <v>1731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1138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1146</v>
      </c>
      <c r="D29" s="1" t="s">
        <v>862</v>
      </c>
      <c r="E29" s="1" t="s">
        <v>720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2362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1198</v>
      </c>
      <c r="E31" s="1" t="s">
        <v>1723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1198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1198</v>
      </c>
      <c r="E33" s="1" t="s">
        <v>1727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1198</v>
      </c>
      <c r="E34" s="1" t="s">
        <v>1727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1666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1666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1666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1666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1666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1198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1002</v>
      </c>
      <c r="D41" s="1" t="s">
        <v>1198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1002</v>
      </c>
      <c r="D42" s="1" t="s">
        <v>1198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1666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1138</v>
      </c>
      <c r="D44" s="1" t="s">
        <v>862</v>
      </c>
      <c r="E44" s="21" t="s">
        <v>1194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1727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1138</v>
      </c>
      <c r="D46" s="1" t="s">
        <v>1198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1716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1138</v>
      </c>
      <c r="D48" s="1" t="s">
        <v>1198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1198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1198</v>
      </c>
      <c r="E52" s="1" t="s">
        <v>1723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2362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1198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1198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994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994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1198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1198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1663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1663</v>
      </c>
      <c r="D63" s="1" t="s">
        <v>862</v>
      </c>
      <c r="E63" s="1" t="s">
        <v>1727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1663</v>
      </c>
      <c r="D64" s="1" t="s">
        <v>862</v>
      </c>
      <c r="E64" s="1" t="s">
        <v>1182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1138</v>
      </c>
      <c r="D65" s="21" t="s">
        <v>863</v>
      </c>
      <c r="E65" s="1" t="s">
        <v>1183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1666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1666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1666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1198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1198</v>
      </c>
      <c r="E71" s="1" t="s">
        <v>1213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1138</v>
      </c>
      <c r="D72" s="1" t="s">
        <v>1198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1146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2362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1666</v>
      </c>
      <c r="D77" s="1" t="s">
        <v>1198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1198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2362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1728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1694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1429</v>
      </c>
      <c r="D84" s="1" t="s">
        <v>1198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1198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1198</v>
      </c>
      <c r="E87" s="1" t="s">
        <v>1213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1198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1198</v>
      </c>
      <c r="E89" s="1" t="s">
        <v>1728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1198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1198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991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1727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1429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1429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1138</v>
      </c>
      <c r="D97" s="1" t="s">
        <v>1198</v>
      </c>
      <c r="E97" s="1" t="s">
        <v>1189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1198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1198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1666</v>
      </c>
      <c r="D100" s="1" t="s">
        <v>1198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1198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1695</v>
      </c>
      <c r="D102" s="1" t="s">
        <v>1198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1198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1695</v>
      </c>
      <c r="D106" s="1" t="s">
        <v>1198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1695</v>
      </c>
      <c r="D107" s="1" t="s">
        <v>1198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1728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1451</v>
      </c>
      <c r="D109" s="1" t="s">
        <v>1198</v>
      </c>
      <c r="E109" s="1" t="s">
        <v>831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2362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1138</v>
      </c>
      <c r="D111" s="1" t="s">
        <v>1198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1666</v>
      </c>
      <c r="D112" s="1" t="s">
        <v>1198</v>
      </c>
      <c r="E112" s="1" t="s">
        <v>1183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1198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1695</v>
      </c>
      <c r="D114" s="1" t="s">
        <v>1198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1666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1198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1138</v>
      </c>
      <c r="D117" s="1" t="s">
        <v>1198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1676</v>
      </c>
      <c r="D118" s="1" t="s">
        <v>1198</v>
      </c>
      <c r="E118" s="63" t="s">
        <v>1183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862</v>
      </c>
      <c r="E119" s="63" t="s">
        <v>697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862</v>
      </c>
      <c r="E120" s="63" t="s">
        <v>697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862</v>
      </c>
      <c r="E121" s="63" t="s">
        <v>697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1198</v>
      </c>
      <c r="E122" s="63" t="s">
        <v>797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1198</v>
      </c>
      <c r="E123" s="63" t="s">
        <v>797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843</v>
      </c>
      <c r="D124" s="1" t="s">
        <v>1198</v>
      </c>
      <c r="E124" s="63" t="s">
        <v>1716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862</v>
      </c>
      <c r="E125" s="65" t="s">
        <v>697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1198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863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1198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1198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2362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2362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2362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863</v>
      </c>
      <c r="E133" s="65" t="s">
        <v>1722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690</v>
      </c>
      <c r="D134" s="65" t="s">
        <v>1198</v>
      </c>
      <c r="E134" s="65" t="s">
        <v>1727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690</v>
      </c>
      <c r="D135" s="65" t="s">
        <v>1198</v>
      </c>
      <c r="E135" s="65" t="s">
        <v>1727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1198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1138</v>
      </c>
      <c r="D137" s="65" t="s">
        <v>1198</v>
      </c>
      <c r="E137" s="65" t="s">
        <v>829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863</v>
      </c>
      <c r="E138" s="65" t="s">
        <v>1722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1666</v>
      </c>
      <c r="D139" s="65" t="s">
        <v>1198</v>
      </c>
      <c r="E139" s="65" t="s">
        <v>684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2362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1198</v>
      </c>
      <c r="E141" s="65" t="s">
        <v>831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2362</v>
      </c>
      <c r="E142" s="74" t="s">
        <v>664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1666</v>
      </c>
      <c r="D143" s="65" t="s">
        <v>1198</v>
      </c>
      <c r="E143" s="65" t="s">
        <v>1728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1198</v>
      </c>
      <c r="E144" s="65" t="s">
        <v>1728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1695</v>
      </c>
      <c r="D145" s="65" t="s">
        <v>862</v>
      </c>
      <c r="E145" s="65" t="s">
        <v>816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862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2362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1460</v>
      </c>
      <c r="D148" s="63" t="s">
        <v>862</v>
      </c>
      <c r="E148" s="63" t="s">
        <v>1182</v>
      </c>
      <c r="F148" s="62">
        <v>41233</v>
      </c>
    </row>
    <row r="149" spans="1:8" x14ac:dyDescent="0.2">
      <c r="A149" s="64">
        <v>14112</v>
      </c>
      <c r="B149" s="63" t="s">
        <v>2436</v>
      </c>
      <c r="C149" s="63" t="s">
        <v>1691</v>
      </c>
      <c r="D149" s="63" t="s">
        <v>862</v>
      </c>
      <c r="E149" s="63" t="s">
        <v>2430</v>
      </c>
      <c r="F149" s="62">
        <v>41233</v>
      </c>
    </row>
    <row r="150" spans="1:8" x14ac:dyDescent="0.2">
      <c r="A150" s="64">
        <v>14212</v>
      </c>
      <c r="B150" s="63" t="s">
        <v>2437</v>
      </c>
      <c r="C150" s="63" t="s">
        <v>1663</v>
      </c>
      <c r="D150" s="63" t="s">
        <v>862</v>
      </c>
      <c r="E150" s="63" t="s">
        <v>2430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1695</v>
      </c>
      <c r="D151" s="63" t="s">
        <v>862</v>
      </c>
      <c r="E151" s="63" t="s">
        <v>1727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1026</v>
      </c>
      <c r="E152" s="63" t="s">
        <v>878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1695</v>
      </c>
      <c r="D153" s="63" t="s">
        <v>862</v>
      </c>
      <c r="E153" s="63" t="s">
        <v>1182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863</v>
      </c>
      <c r="E154" s="63" t="s">
        <v>877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862</v>
      </c>
      <c r="E155" s="1" t="s">
        <v>1716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1663</v>
      </c>
      <c r="D156" s="63" t="s">
        <v>862</v>
      </c>
      <c r="E156" s="1" t="s">
        <v>720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1663</v>
      </c>
      <c r="D157" s="63" t="s">
        <v>862</v>
      </c>
      <c r="E157" s="63" t="s">
        <v>829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695</v>
      </c>
      <c r="D158" s="65" t="s">
        <v>1198</v>
      </c>
      <c r="E158" s="63" t="s">
        <v>1182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1198</v>
      </c>
      <c r="E159" s="1" t="s">
        <v>825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1460</v>
      </c>
      <c r="D160" s="63" t="s">
        <v>862</v>
      </c>
      <c r="E160" s="1" t="s">
        <v>1727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1460</v>
      </c>
      <c r="D161" s="63" t="s">
        <v>862</v>
      </c>
      <c r="E161" s="1" t="s">
        <v>829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991</v>
      </c>
      <c r="D162" s="63" t="s">
        <v>862</v>
      </c>
      <c r="E162" s="1" t="s">
        <v>684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1460</v>
      </c>
      <c r="D163" s="63" t="s">
        <v>862</v>
      </c>
      <c r="E163" s="1" t="s">
        <v>684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1460</v>
      </c>
      <c r="D164" s="63" t="s">
        <v>862</v>
      </c>
      <c r="E164" s="1" t="s">
        <v>889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1694</v>
      </c>
      <c r="D165" s="63" t="s">
        <v>862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857</v>
      </c>
      <c r="D166" s="63" t="s">
        <v>862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1460</v>
      </c>
      <c r="D167" s="63" t="s">
        <v>862</v>
      </c>
      <c r="E167" s="1" t="s">
        <v>720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1460</v>
      </c>
      <c r="D168" s="63" t="s">
        <v>862</v>
      </c>
      <c r="E168" s="1" t="s">
        <v>1728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2362</v>
      </c>
      <c r="E169" s="68" t="s">
        <v>664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1666</v>
      </c>
      <c r="D170" s="63" t="s">
        <v>862</v>
      </c>
      <c r="E170" s="1" t="s">
        <v>1716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1460</v>
      </c>
      <c r="D171" s="63" t="s">
        <v>862</v>
      </c>
      <c r="E171" s="1" t="s">
        <v>718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1138</v>
      </c>
      <c r="D173" s="63" t="s">
        <v>862</v>
      </c>
      <c r="E173" s="1" t="s">
        <v>881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1138</v>
      </c>
      <c r="D174" s="65" t="s">
        <v>1198</v>
      </c>
      <c r="E174" s="1" t="s">
        <v>814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1138</v>
      </c>
      <c r="D175" s="65" t="s">
        <v>1198</v>
      </c>
      <c r="E175" s="1" t="s">
        <v>1189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118" workbookViewId="0">
      <selection activeCell="B119" sqref="B119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A2" s="1"/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A3" s="1"/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A4" s="1"/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1203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1202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1198</v>
      </c>
      <c r="E13" s="1" t="s">
        <v>798</v>
      </c>
      <c r="F13" s="3">
        <v>40567</v>
      </c>
      <c r="H13" s="54" t="s">
        <v>1201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1200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1198</v>
      </c>
      <c r="E15" s="1" t="s">
        <v>805</v>
      </c>
      <c r="F15" s="3">
        <v>40605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1198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1198</v>
      </c>
      <c r="E17" s="1" t="s">
        <v>798</v>
      </c>
      <c r="F17" s="3">
        <v>40613</v>
      </c>
      <c r="H17" s="56" t="s">
        <v>2362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1198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1198</v>
      </c>
      <c r="E19" s="1" t="s">
        <v>808</v>
      </c>
      <c r="F19" s="3">
        <v>40619</v>
      </c>
      <c r="H19" s="58" t="s">
        <v>1205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1198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1198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1198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1198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1198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991</v>
      </c>
      <c r="D36" s="1" t="s">
        <v>1198</v>
      </c>
      <c r="E36" s="1" t="s">
        <v>1189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1723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1138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1138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1138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1009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1198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1198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1460</v>
      </c>
      <c r="D52" s="1" t="s">
        <v>1198</v>
      </c>
      <c r="E52" s="1" t="s">
        <v>1716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1198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1198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1138</v>
      </c>
      <c r="D56" s="1" t="s">
        <v>862</v>
      </c>
      <c r="E56" s="1" t="s">
        <v>1183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1198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1722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1722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1676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1722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1138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1668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1138</v>
      </c>
      <c r="D65" s="1" t="s">
        <v>862</v>
      </c>
      <c r="E65" s="1" t="s">
        <v>1189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1026</v>
      </c>
      <c r="E66" s="1" t="s">
        <v>1722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1671</v>
      </c>
      <c r="D67" s="1" t="s">
        <v>1198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1671</v>
      </c>
      <c r="D68" s="1" t="s">
        <v>1198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1671</v>
      </c>
      <c r="D69" s="1" t="s">
        <v>1198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1722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1198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1008</v>
      </c>
      <c r="D73" s="1" t="s">
        <v>1198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1676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1695</v>
      </c>
      <c r="D77" s="1" t="s">
        <v>1198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1695</v>
      </c>
      <c r="D78" s="1" t="s">
        <v>1198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991</v>
      </c>
      <c r="D79" s="1" t="s">
        <v>1198</v>
      </c>
      <c r="E79" s="1" t="s">
        <v>1182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1183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1138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1138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1666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1138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1716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1198</v>
      </c>
      <c r="E89" s="1" t="s">
        <v>1728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1676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1198</v>
      </c>
      <c r="E91" s="1" t="s">
        <v>1731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1146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1198</v>
      </c>
      <c r="E93" s="1" t="s">
        <v>1728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1198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1198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1138</v>
      </c>
      <c r="D97" s="1" t="s">
        <v>862</v>
      </c>
      <c r="E97" s="1" t="s">
        <v>1189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1198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1722</v>
      </c>
      <c r="F99" s="62">
        <v>40807</v>
      </c>
    </row>
    <row r="100" spans="1:6" x14ac:dyDescent="0.2">
      <c r="A100" s="67">
        <v>9211</v>
      </c>
      <c r="B100" s="68" t="s">
        <v>656</v>
      </c>
      <c r="C100" s="70" t="s">
        <v>251</v>
      </c>
      <c r="D100" s="70" t="s">
        <v>2362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657</v>
      </c>
      <c r="C101" s="1" t="s">
        <v>1707</v>
      </c>
      <c r="D101" s="1" t="s">
        <v>1198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1198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1198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1722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1666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1198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1198</v>
      </c>
      <c r="E113" s="1" t="s">
        <v>1182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1198</v>
      </c>
      <c r="E114" s="1" t="s">
        <v>1182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1198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1685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1666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1138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1138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1138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1138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1198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1198</v>
      </c>
      <c r="E126" s="1" t="s">
        <v>1183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1026</v>
      </c>
      <c r="E127" s="1" t="s">
        <v>1721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1666</v>
      </c>
      <c r="D129" s="1" t="s">
        <v>862</v>
      </c>
      <c r="E129" s="1" t="s">
        <v>1183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1460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1676</v>
      </c>
      <c r="D131" s="1" t="s">
        <v>862</v>
      </c>
      <c r="E131" s="1" t="s">
        <v>1183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1453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1142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1142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1183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1676</v>
      </c>
      <c r="D138" s="1" t="s">
        <v>1198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1676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1198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1198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1198</v>
      </c>
      <c r="E145" s="1" t="s">
        <v>1189</v>
      </c>
      <c r="F145" s="62">
        <v>40900</v>
      </c>
    </row>
    <row r="146" spans="1:6" x14ac:dyDescent="0.2">
      <c r="A146" s="67">
        <v>13911</v>
      </c>
      <c r="B146" s="68" t="s">
        <v>763</v>
      </c>
      <c r="C146" s="70" t="s">
        <v>251</v>
      </c>
      <c r="D146" s="70" t="s">
        <v>2362</v>
      </c>
      <c r="E146" s="68" t="s">
        <v>764</v>
      </c>
      <c r="F146" s="69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1198</v>
      </c>
      <c r="E147" s="1" t="s">
        <v>1189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1728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1198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1666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7">
        <v>14411</v>
      </c>
      <c r="B151" s="68" t="s">
        <v>770</v>
      </c>
      <c r="C151" s="70" t="s">
        <v>251</v>
      </c>
      <c r="D151" s="70" t="s">
        <v>2362</v>
      </c>
      <c r="E151" s="68" t="s">
        <v>771</v>
      </c>
      <c r="F151" s="69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1728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1695</v>
      </c>
      <c r="D153" s="1" t="s">
        <v>1198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1451</v>
      </c>
      <c r="D154" s="1" t="s">
        <v>1198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05" t="s">
        <v>833</v>
      </c>
      <c r="C1" s="205"/>
      <c r="D1" s="205"/>
      <c r="E1" s="205"/>
      <c r="F1" s="10"/>
    </row>
    <row r="2" spans="1:9" x14ac:dyDescent="0.2">
      <c r="B2" s="205" t="s">
        <v>834</v>
      </c>
      <c r="C2" s="205"/>
      <c r="D2" s="205"/>
      <c r="E2" s="205"/>
      <c r="F2" s="10"/>
    </row>
    <row r="3" spans="1:9" x14ac:dyDescent="0.2">
      <c r="B3" s="205" t="s">
        <v>835</v>
      </c>
      <c r="C3" s="205"/>
      <c r="D3" s="205"/>
      <c r="E3" s="205"/>
      <c r="F3" s="10"/>
    </row>
    <row r="4" spans="1:9" x14ac:dyDescent="0.2">
      <c r="B4" s="205" t="s">
        <v>2495</v>
      </c>
      <c r="C4" s="205"/>
      <c r="D4" s="205"/>
      <c r="E4" s="205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29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1178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1181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1454</v>
      </c>
      <c r="D11" s="23" t="s">
        <v>1198</v>
      </c>
      <c r="E11" s="23" t="s">
        <v>485</v>
      </c>
      <c r="F11" s="24">
        <v>40189</v>
      </c>
      <c r="H11" s="52" t="s">
        <v>1203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1199</v>
      </c>
      <c r="E12" s="23" t="s">
        <v>1187</v>
      </c>
      <c r="F12" s="24">
        <v>40189</v>
      </c>
      <c r="H12" s="54" t="s">
        <v>1202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1198</v>
      </c>
      <c r="E13" s="23" t="s">
        <v>1716</v>
      </c>
      <c r="F13" s="24">
        <v>40192</v>
      </c>
      <c r="H13" s="54" t="s">
        <v>1201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1200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1208</v>
      </c>
      <c r="F15" s="24">
        <v>40206</v>
      </c>
      <c r="H15" s="54" t="s">
        <v>1199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987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1443</v>
      </c>
      <c r="D17" s="23" t="s">
        <v>862</v>
      </c>
      <c r="E17" s="23" t="s">
        <v>1189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1198</v>
      </c>
      <c r="E18" s="23" t="s">
        <v>1716</v>
      </c>
      <c r="F18" s="24">
        <v>40235</v>
      </c>
      <c r="H18" s="58" t="s">
        <v>1205</v>
      </c>
      <c r="I18" s="59">
        <f>SUM(I11:I16)</f>
        <v>104</v>
      </c>
    </row>
    <row r="19" spans="1:9" ht="25.5" x14ac:dyDescent="0.2">
      <c r="A19" s="31">
        <v>1110</v>
      </c>
      <c r="B19" s="78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1179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1676</v>
      </c>
      <c r="D23" s="23" t="s">
        <v>1198</v>
      </c>
      <c r="E23" s="23" t="s">
        <v>1186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1158</v>
      </c>
      <c r="D24" s="23" t="s">
        <v>1198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1017</v>
      </c>
      <c r="D25" s="23" t="s">
        <v>1198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1676</v>
      </c>
      <c r="D26" s="23" t="s">
        <v>1198</v>
      </c>
      <c r="E26" s="23" t="s">
        <v>1716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1017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1198</v>
      </c>
      <c r="E28" s="23" t="s">
        <v>1185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1736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1026</v>
      </c>
      <c r="E33" s="23" t="s">
        <v>1181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987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1676</v>
      </c>
      <c r="D35" s="23" t="s">
        <v>1198</v>
      </c>
      <c r="E35" s="23" t="s">
        <v>1194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1198</v>
      </c>
      <c r="E38" s="23" t="s">
        <v>1181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1676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1011</v>
      </c>
      <c r="D40" s="23" t="s">
        <v>862</v>
      </c>
      <c r="E40" s="23" t="s">
        <v>1738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1676</v>
      </c>
      <c r="D41" s="23" t="s">
        <v>1198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1449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1473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1198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1164</v>
      </c>
      <c r="D46" s="23" t="s">
        <v>1198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1017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1026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1198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1198</v>
      </c>
      <c r="E50" s="23" t="s">
        <v>1194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987</v>
      </c>
      <c r="D51" s="23" t="s">
        <v>862</v>
      </c>
      <c r="E51" s="23" t="s">
        <v>1217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1011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987</v>
      </c>
      <c r="D54" s="23" t="s">
        <v>862</v>
      </c>
      <c r="E54" s="23" t="s">
        <v>1186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1210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1214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1214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1026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1185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1185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1685</v>
      </c>
      <c r="D64" s="23" t="s">
        <v>1198</v>
      </c>
      <c r="E64" s="23" t="s">
        <v>1738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1214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1443</v>
      </c>
      <c r="D66" s="23" t="s">
        <v>863</v>
      </c>
      <c r="E66" s="23" t="s">
        <v>1182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1186</v>
      </c>
      <c r="F67" s="24">
        <v>40421</v>
      </c>
    </row>
    <row r="68" spans="1:6" x14ac:dyDescent="0.2">
      <c r="A68" s="31">
        <v>6010</v>
      </c>
      <c r="B68" s="23" t="s">
        <v>399</v>
      </c>
      <c r="C68" s="78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1198</v>
      </c>
      <c r="E69" s="23" t="s">
        <v>1188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995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995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1676</v>
      </c>
      <c r="D72" s="23" t="s">
        <v>1198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0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1156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0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1715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1164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1156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1676</v>
      </c>
      <c r="D82" s="25" t="s">
        <v>862</v>
      </c>
      <c r="E82" s="25" t="s">
        <v>1223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987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1156</v>
      </c>
      <c r="D84" s="25" t="s">
        <v>862</v>
      </c>
      <c r="E84" s="25" t="s">
        <v>1738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1011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1198</v>
      </c>
      <c r="E86" s="25" t="s">
        <v>1181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1198</v>
      </c>
      <c r="E87" s="25" t="s">
        <v>1181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1736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1187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1198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1466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1011</v>
      </c>
      <c r="D92" s="25" t="s">
        <v>1198</v>
      </c>
      <c r="E92" s="25" t="s">
        <v>1186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1198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1181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1011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1011</v>
      </c>
      <c r="D97" s="25" t="s">
        <v>1199</v>
      </c>
      <c r="E97" s="25" t="s">
        <v>1207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1198</v>
      </c>
      <c r="E98" s="25" t="s">
        <v>1223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1442</v>
      </c>
      <c r="D99" s="25" t="s">
        <v>1198</v>
      </c>
      <c r="E99" s="25" t="s">
        <v>1195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1187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1187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1178</v>
      </c>
      <c r="D102" s="25" t="s">
        <v>862</v>
      </c>
      <c r="E102" s="25" t="s">
        <v>1220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1178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987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1170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1170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1011</v>
      </c>
      <c r="D107" s="23" t="s">
        <v>1198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1198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1449</v>
      </c>
      <c r="D109" s="23" t="s">
        <v>863</v>
      </c>
      <c r="E109" s="23" t="s">
        <v>1721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1198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1721</v>
      </c>
      <c r="F111" s="24">
        <v>40533</v>
      </c>
    </row>
    <row r="112" spans="1:6" ht="12.75" customHeight="1" x14ac:dyDescent="0.2">
      <c r="A112" s="49">
        <v>10410</v>
      </c>
      <c r="B112" s="78" t="s">
        <v>505</v>
      </c>
      <c r="C112" s="81" t="s">
        <v>1695</v>
      </c>
      <c r="D112" s="81" t="s">
        <v>862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topLeftCell="A94"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05" t="s">
        <v>833</v>
      </c>
      <c r="C1" s="205"/>
      <c r="D1" s="205"/>
      <c r="E1" s="205"/>
      <c r="F1" s="37"/>
    </row>
    <row r="2" spans="1:9" x14ac:dyDescent="0.2">
      <c r="B2" s="205" t="s">
        <v>834</v>
      </c>
      <c r="C2" s="205"/>
      <c r="D2" s="205"/>
      <c r="E2" s="205"/>
      <c r="F2" s="37"/>
    </row>
    <row r="3" spans="1:9" x14ac:dyDescent="0.2">
      <c r="B3" s="205" t="s">
        <v>835</v>
      </c>
      <c r="C3" s="205"/>
      <c r="D3" s="205"/>
      <c r="E3" s="205"/>
      <c r="F3" s="37"/>
    </row>
    <row r="4" spans="1:9" x14ac:dyDescent="0.2">
      <c r="B4" s="205" t="s">
        <v>2495</v>
      </c>
      <c r="C4" s="205"/>
      <c r="D4" s="205"/>
      <c r="E4" s="205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29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1740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1741</v>
      </c>
      <c r="C10" s="23" t="s">
        <v>1692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1742</v>
      </c>
      <c r="C11" s="23" t="s">
        <v>109</v>
      </c>
      <c r="D11" s="23" t="s">
        <v>1198</v>
      </c>
      <c r="E11" s="23" t="s">
        <v>1190</v>
      </c>
      <c r="F11" s="24">
        <v>39828</v>
      </c>
      <c r="H11" s="52" t="s">
        <v>1203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1743</v>
      </c>
      <c r="C12" s="23" t="s">
        <v>110</v>
      </c>
      <c r="D12" s="23" t="s">
        <v>1198</v>
      </c>
      <c r="E12" s="23" t="s">
        <v>869</v>
      </c>
      <c r="F12" s="24">
        <v>39828</v>
      </c>
      <c r="H12" s="54" t="s">
        <v>1202</v>
      </c>
      <c r="I12" s="55">
        <f>COUNTIF($D$9:$D$4999,"PT")</f>
        <v>8</v>
      </c>
    </row>
    <row r="13" spans="1:9" x14ac:dyDescent="0.2">
      <c r="A13" s="31">
        <v>509</v>
      </c>
      <c r="B13" s="23" t="s">
        <v>1744</v>
      </c>
      <c r="C13" s="23" t="s">
        <v>111</v>
      </c>
      <c r="D13" s="23" t="s">
        <v>863</v>
      </c>
      <c r="E13" s="23" t="s">
        <v>1734</v>
      </c>
      <c r="F13" s="24">
        <v>39829</v>
      </c>
      <c r="H13" s="54" t="s">
        <v>1201</v>
      </c>
      <c r="I13" s="55">
        <f>COUNTIF($D$9:$D$4999,"PF")</f>
        <v>52</v>
      </c>
    </row>
    <row r="14" spans="1:9" x14ac:dyDescent="0.2">
      <c r="A14" s="31">
        <v>609</v>
      </c>
      <c r="B14" s="23" t="s">
        <v>1745</v>
      </c>
      <c r="C14" s="23" t="s">
        <v>843</v>
      </c>
      <c r="D14" s="23" t="s">
        <v>1198</v>
      </c>
      <c r="E14" s="23" t="s">
        <v>1729</v>
      </c>
      <c r="F14" s="24">
        <v>39829</v>
      </c>
      <c r="H14" s="54" t="s">
        <v>1200</v>
      </c>
      <c r="I14" s="55">
        <f>COUNTIF($D$9:$D$4999,"PF/PTE")</f>
        <v>49</v>
      </c>
    </row>
    <row r="15" spans="1:9" x14ac:dyDescent="0.2">
      <c r="A15" s="31">
        <v>709</v>
      </c>
      <c r="B15" s="23" t="s">
        <v>1746</v>
      </c>
      <c r="C15" s="23" t="s">
        <v>112</v>
      </c>
      <c r="D15" s="23" t="s">
        <v>862</v>
      </c>
      <c r="E15" s="23" t="s">
        <v>1223</v>
      </c>
      <c r="F15" s="24">
        <v>39832</v>
      </c>
      <c r="H15" s="54" t="s">
        <v>1199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1747</v>
      </c>
      <c r="C16" s="23" t="s">
        <v>1692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1748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1749</v>
      </c>
      <c r="C18" s="23" t="s">
        <v>114</v>
      </c>
      <c r="D18" s="23" t="s">
        <v>863</v>
      </c>
      <c r="E18" s="23" t="s">
        <v>1187</v>
      </c>
      <c r="F18" s="24">
        <v>39847</v>
      </c>
      <c r="H18" s="58" t="s">
        <v>1205</v>
      </c>
      <c r="I18" s="59">
        <f>SUM(I11:I16)</f>
        <v>137</v>
      </c>
    </row>
    <row r="19" spans="1:9" x14ac:dyDescent="0.2">
      <c r="A19" s="31">
        <v>1109</v>
      </c>
      <c r="B19" s="23" t="s">
        <v>1750</v>
      </c>
      <c r="C19" s="23" t="s">
        <v>115</v>
      </c>
      <c r="D19" s="23" t="s">
        <v>1198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1751</v>
      </c>
      <c r="C20" s="23" t="s">
        <v>116</v>
      </c>
      <c r="D20" s="23" t="s">
        <v>863</v>
      </c>
      <c r="E20" s="23" t="s">
        <v>1187</v>
      </c>
      <c r="F20" s="24">
        <v>39856</v>
      </c>
    </row>
    <row r="21" spans="1:9" x14ac:dyDescent="0.2">
      <c r="A21" s="31">
        <v>1309</v>
      </c>
      <c r="B21" s="23" t="s">
        <v>1752</v>
      </c>
      <c r="C21" s="23" t="s">
        <v>117</v>
      </c>
      <c r="D21" s="23" t="s">
        <v>1026</v>
      </c>
      <c r="E21" s="23" t="s">
        <v>1210</v>
      </c>
      <c r="F21" s="24">
        <v>39857</v>
      </c>
    </row>
    <row r="22" spans="1:9" x14ac:dyDescent="0.2">
      <c r="A22" s="31">
        <v>1409</v>
      </c>
      <c r="B22" s="23" t="s">
        <v>1753</v>
      </c>
      <c r="C22" s="23" t="s">
        <v>118</v>
      </c>
      <c r="D22" s="23" t="s">
        <v>1198</v>
      </c>
      <c r="E22" s="23" t="s">
        <v>1217</v>
      </c>
      <c r="F22" s="24">
        <v>39857</v>
      </c>
    </row>
    <row r="23" spans="1:9" x14ac:dyDescent="0.2">
      <c r="A23" s="31">
        <v>1509</v>
      </c>
      <c r="B23" s="23" t="s">
        <v>1754</v>
      </c>
      <c r="C23" s="23" t="s">
        <v>118</v>
      </c>
      <c r="D23" s="23" t="s">
        <v>1198</v>
      </c>
      <c r="E23" s="23" t="s">
        <v>1217</v>
      </c>
      <c r="F23" s="24">
        <v>39857</v>
      </c>
    </row>
    <row r="24" spans="1:9" x14ac:dyDescent="0.2">
      <c r="A24" s="31">
        <v>1609</v>
      </c>
      <c r="B24" s="23" t="s">
        <v>1755</v>
      </c>
      <c r="C24" s="23" t="s">
        <v>112</v>
      </c>
      <c r="D24" s="23" t="s">
        <v>1198</v>
      </c>
      <c r="E24" s="23" t="s">
        <v>1223</v>
      </c>
      <c r="F24" s="24">
        <v>39860</v>
      </c>
    </row>
    <row r="25" spans="1:9" x14ac:dyDescent="0.2">
      <c r="A25" s="31">
        <v>1709</v>
      </c>
      <c r="B25" s="23" t="s">
        <v>1756</v>
      </c>
      <c r="C25" s="23" t="s">
        <v>117</v>
      </c>
      <c r="D25" s="23" t="s">
        <v>863</v>
      </c>
      <c r="E25" s="23" t="s">
        <v>1210</v>
      </c>
      <c r="F25" s="24">
        <v>39860</v>
      </c>
    </row>
    <row r="26" spans="1:9" x14ac:dyDescent="0.2">
      <c r="A26" s="31">
        <v>1809</v>
      </c>
      <c r="B26" s="23" t="s">
        <v>1757</v>
      </c>
      <c r="C26" s="23" t="s">
        <v>995</v>
      </c>
      <c r="D26" s="23" t="s">
        <v>863</v>
      </c>
      <c r="E26" s="23" t="s">
        <v>1192</v>
      </c>
      <c r="F26" s="24">
        <v>39861</v>
      </c>
    </row>
    <row r="27" spans="1:9" x14ac:dyDescent="0.2">
      <c r="A27" s="31">
        <v>1909</v>
      </c>
      <c r="B27" s="23" t="s">
        <v>1758</v>
      </c>
      <c r="C27" s="23" t="s">
        <v>119</v>
      </c>
      <c r="D27" s="23" t="s">
        <v>1026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1759</v>
      </c>
      <c r="C28" s="23" t="s">
        <v>109</v>
      </c>
      <c r="D28" s="23" t="s">
        <v>1198</v>
      </c>
      <c r="E28" s="23" t="s">
        <v>1190</v>
      </c>
      <c r="F28" s="24">
        <v>39881</v>
      </c>
    </row>
    <row r="29" spans="1:9" x14ac:dyDescent="0.2">
      <c r="A29" s="31">
        <v>2109</v>
      </c>
      <c r="B29" s="23" t="s">
        <v>1760</v>
      </c>
      <c r="C29" s="23" t="s">
        <v>120</v>
      </c>
      <c r="D29" s="23" t="s">
        <v>863</v>
      </c>
      <c r="E29" s="23" t="s">
        <v>1187</v>
      </c>
      <c r="F29" s="24">
        <v>39885</v>
      </c>
    </row>
    <row r="30" spans="1:9" x14ac:dyDescent="0.2">
      <c r="A30" s="31">
        <v>2209</v>
      </c>
      <c r="B30" s="23" t="s">
        <v>1761</v>
      </c>
      <c r="C30" s="23" t="s">
        <v>120</v>
      </c>
      <c r="D30" s="23" t="s">
        <v>863</v>
      </c>
      <c r="E30" s="23" t="s">
        <v>1187</v>
      </c>
      <c r="F30" s="24">
        <v>39885</v>
      </c>
    </row>
    <row r="31" spans="1:9" x14ac:dyDescent="0.2">
      <c r="A31" s="31">
        <v>2309</v>
      </c>
      <c r="B31" s="23" t="s">
        <v>1762</v>
      </c>
      <c r="C31" s="23" t="s">
        <v>121</v>
      </c>
      <c r="D31" s="23" t="s">
        <v>1198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1763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1764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1765</v>
      </c>
      <c r="C34" s="23" t="s">
        <v>1465</v>
      </c>
      <c r="D34" s="23" t="s">
        <v>862</v>
      </c>
      <c r="E34" s="23" t="s">
        <v>1716</v>
      </c>
      <c r="F34" s="24">
        <v>39895</v>
      </c>
    </row>
    <row r="35" spans="1:6" x14ac:dyDescent="0.2">
      <c r="A35" s="31">
        <v>2709</v>
      </c>
      <c r="B35" s="23" t="s">
        <v>1766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1767</v>
      </c>
      <c r="C36" s="23" t="s">
        <v>1455</v>
      </c>
      <c r="D36" s="23" t="s">
        <v>1198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1768</v>
      </c>
      <c r="C37" s="23" t="s">
        <v>1708</v>
      </c>
      <c r="D37" s="23" t="s">
        <v>863</v>
      </c>
      <c r="E37" s="23" t="s">
        <v>1189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1198</v>
      </c>
      <c r="E38" s="23" t="s">
        <v>1217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1187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1198</v>
      </c>
      <c r="E40" s="23" t="s">
        <v>1181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1198</v>
      </c>
      <c r="E41" s="23" t="s">
        <v>1217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1711</v>
      </c>
      <c r="D42" s="23" t="s">
        <v>1198</v>
      </c>
      <c r="E42" s="23" t="s">
        <v>1223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1181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1189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1213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1026</v>
      </c>
      <c r="E48" s="23" t="s">
        <v>1192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995</v>
      </c>
      <c r="D49" s="23" t="s">
        <v>1026</v>
      </c>
      <c r="E49" s="23" t="s">
        <v>1733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1026</v>
      </c>
      <c r="E50" s="23" t="s">
        <v>1733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1465</v>
      </c>
      <c r="D52" s="23" t="s">
        <v>1198</v>
      </c>
      <c r="E52" s="23" t="s">
        <v>1181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1465</v>
      </c>
      <c r="D53" s="23" t="s">
        <v>1198</v>
      </c>
      <c r="E53" s="23" t="s">
        <v>1181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1721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1721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1460</v>
      </c>
      <c r="D57" s="23" t="s">
        <v>863</v>
      </c>
      <c r="E57" s="23" t="s">
        <v>1195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1017</v>
      </c>
      <c r="D58" s="23" t="s">
        <v>862</v>
      </c>
      <c r="E58" s="23" t="s">
        <v>1195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1473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1198</v>
      </c>
      <c r="E60" s="23" t="s">
        <v>1181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995</v>
      </c>
      <c r="D62" s="23" t="s">
        <v>863</v>
      </c>
      <c r="E62" s="23" t="s">
        <v>1718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1198</v>
      </c>
      <c r="E63" s="23" t="s">
        <v>1223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1213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1708</v>
      </c>
      <c r="D65" s="23" t="s">
        <v>1198</v>
      </c>
      <c r="E65" s="23" t="s">
        <v>1181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1708</v>
      </c>
      <c r="D66" s="23" t="s">
        <v>1198</v>
      </c>
      <c r="E66" s="23" t="s">
        <v>1181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1708</v>
      </c>
      <c r="D67" s="23" t="s">
        <v>1198</v>
      </c>
      <c r="E67" s="23" t="s">
        <v>1181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1669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1216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1727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1017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1164</v>
      </c>
      <c r="D74" s="23" t="s">
        <v>863</v>
      </c>
      <c r="E74" s="23" t="s">
        <v>1721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989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1189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1176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991</v>
      </c>
      <c r="D79" s="23" t="s">
        <v>1198</v>
      </c>
      <c r="E79" s="23" t="s">
        <v>1727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1192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991</v>
      </c>
      <c r="D81" s="23" t="s">
        <v>1198</v>
      </c>
      <c r="E81" s="23" t="s">
        <v>1727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1017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1017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1181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1734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1685</v>
      </c>
      <c r="D86" s="23" t="s">
        <v>1198</v>
      </c>
      <c r="E86" s="23" t="s">
        <v>1213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1198</v>
      </c>
      <c r="E87" s="23" t="s">
        <v>1217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1189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1026</v>
      </c>
      <c r="E89" s="23" t="s">
        <v>1210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1210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1170</v>
      </c>
      <c r="D91" s="23" t="s">
        <v>1198</v>
      </c>
      <c r="E91" s="23" t="s">
        <v>1195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1198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1465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1026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1460</v>
      </c>
      <c r="D97" s="23" t="s">
        <v>863</v>
      </c>
      <c r="E97" s="23" t="s">
        <v>1187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991</v>
      </c>
      <c r="D98" s="23" t="s">
        <v>863</v>
      </c>
      <c r="E98" s="23" t="s">
        <v>1721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1187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1187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1139</v>
      </c>
      <c r="D101" s="23" t="s">
        <v>1198</v>
      </c>
      <c r="E101" s="23" t="s">
        <v>1195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1669</v>
      </c>
      <c r="D102" s="23" t="s">
        <v>1198</v>
      </c>
      <c r="E102" s="23" t="s">
        <v>1213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1176</v>
      </c>
      <c r="D104" s="23" t="s">
        <v>1026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1198</v>
      </c>
      <c r="E106" s="23" t="s">
        <v>1181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1198</v>
      </c>
      <c r="E107" s="23" t="s">
        <v>1181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1198</v>
      </c>
      <c r="E109" s="23" t="s">
        <v>1181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1198</v>
      </c>
      <c r="E110" s="23" t="s">
        <v>1181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1465</v>
      </c>
      <c r="D111" s="24" t="s">
        <v>1198</v>
      </c>
      <c r="E111" s="23" t="s">
        <v>1181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995</v>
      </c>
      <c r="D112" s="23" t="s">
        <v>863</v>
      </c>
      <c r="E112" s="23" t="s">
        <v>1733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1164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1017</v>
      </c>
      <c r="D114" s="23" t="s">
        <v>1198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1461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991</v>
      </c>
      <c r="D117" s="23" t="s">
        <v>1198</v>
      </c>
      <c r="E117" s="23" t="s">
        <v>1223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1461</v>
      </c>
      <c r="D118" s="23" t="s">
        <v>862</v>
      </c>
      <c r="E118" s="23" t="s">
        <v>1738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1709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1198</v>
      </c>
      <c r="E121" s="23" t="s">
        <v>1217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1198</v>
      </c>
      <c r="E122" s="23" t="s">
        <v>1217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1017</v>
      </c>
      <c r="D123" s="23" t="s">
        <v>1198</v>
      </c>
      <c r="E123" s="23" t="s">
        <v>1181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1198</v>
      </c>
      <c r="E124" s="23" t="s">
        <v>1217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1011</v>
      </c>
      <c r="D125" s="23" t="s">
        <v>1198</v>
      </c>
      <c r="E125" s="23" t="s">
        <v>1216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1011</v>
      </c>
      <c r="D126" s="23" t="s">
        <v>863</v>
      </c>
      <c r="E126" s="23" t="s">
        <v>1216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1705</v>
      </c>
      <c r="D127" s="23" t="s">
        <v>863</v>
      </c>
      <c r="E127" s="23" t="s">
        <v>1195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1198</v>
      </c>
      <c r="E128" s="23" t="s">
        <v>1186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1198</v>
      </c>
      <c r="E129" s="23" t="s">
        <v>1223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1465</v>
      </c>
      <c r="D130" s="23" t="s">
        <v>1198</v>
      </c>
      <c r="E130" s="23" t="s">
        <v>1223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1017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1461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1461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1139</v>
      </c>
      <c r="D136" s="23" t="s">
        <v>1198</v>
      </c>
      <c r="E136" s="23" t="s">
        <v>1195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1164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1164</v>
      </c>
      <c r="D138" s="23" t="s">
        <v>862</v>
      </c>
      <c r="E138" s="23" t="s">
        <v>1195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1164</v>
      </c>
      <c r="D139" s="23" t="s">
        <v>862</v>
      </c>
      <c r="E139" s="23" t="s">
        <v>1727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1198</v>
      </c>
      <c r="E140" s="23" t="s">
        <v>1716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1465</v>
      </c>
      <c r="D141" s="23" t="s">
        <v>1198</v>
      </c>
      <c r="E141" s="23" t="s">
        <v>1189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1198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1198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50" workbookViewId="0">
      <selection activeCell="D55" sqref="D55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05" t="s">
        <v>833</v>
      </c>
      <c r="C1" s="205"/>
      <c r="D1" s="205"/>
      <c r="E1" s="205"/>
      <c r="F1" s="37"/>
      <c r="G1" s="10"/>
      <c r="H1" s="5"/>
    </row>
    <row r="2" spans="1:9" ht="15" x14ac:dyDescent="0.25">
      <c r="B2" s="205" t="s">
        <v>834</v>
      </c>
      <c r="C2" s="205"/>
      <c r="D2" s="205"/>
      <c r="E2" s="205"/>
      <c r="F2" s="37"/>
      <c r="G2" s="10"/>
      <c r="H2" s="6"/>
    </row>
    <row r="3" spans="1:9" ht="15" x14ac:dyDescent="0.25">
      <c r="B3" s="205" t="s">
        <v>835</v>
      </c>
      <c r="C3" s="205"/>
      <c r="D3" s="205"/>
      <c r="E3" s="205"/>
      <c r="F3" s="37"/>
      <c r="G3" s="10"/>
      <c r="H3" s="7"/>
    </row>
    <row r="4" spans="1:9" x14ac:dyDescent="0.2">
      <c r="B4" s="205" t="s">
        <v>2495</v>
      </c>
      <c r="C4" s="205"/>
      <c r="D4" s="205"/>
      <c r="E4" s="205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29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1476</v>
      </c>
      <c r="C9" s="22" t="s">
        <v>1672</v>
      </c>
      <c r="D9" s="22" t="s">
        <v>863</v>
      </c>
      <c r="E9" s="22" t="s">
        <v>1188</v>
      </c>
      <c r="F9" s="42">
        <v>39457</v>
      </c>
    </row>
    <row r="10" spans="1:9" ht="13.5" thickBot="1" x14ac:dyDescent="0.25">
      <c r="A10" s="30">
        <v>208</v>
      </c>
      <c r="B10" s="22" t="s">
        <v>1477</v>
      </c>
      <c r="C10" s="22" t="s">
        <v>1663</v>
      </c>
      <c r="D10" s="22" t="s">
        <v>863</v>
      </c>
      <c r="E10" s="22" t="s">
        <v>1188</v>
      </c>
      <c r="F10" s="42">
        <v>39457</v>
      </c>
    </row>
    <row r="11" spans="1:9" x14ac:dyDescent="0.2">
      <c r="A11" s="30">
        <v>308</v>
      </c>
      <c r="B11" s="22" t="s">
        <v>1478</v>
      </c>
      <c r="C11" s="23" t="s">
        <v>1007</v>
      </c>
      <c r="D11" s="22" t="s">
        <v>863</v>
      </c>
      <c r="E11" s="22" t="s">
        <v>1717</v>
      </c>
      <c r="F11" s="42">
        <v>39457</v>
      </c>
      <c r="H11" s="34" t="s">
        <v>1203</v>
      </c>
      <c r="I11" s="15">
        <f>COUNTIF($D$9:$D$5001,"PTE")</f>
        <v>41</v>
      </c>
    </row>
    <row r="12" spans="1:9" x14ac:dyDescent="0.2">
      <c r="A12" s="30">
        <v>408</v>
      </c>
      <c r="B12" s="22" t="s">
        <v>1479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1202</v>
      </c>
      <c r="I12" s="17">
        <f>COUNTIF($D$9:$D$5001,"PT")</f>
        <v>11</v>
      </c>
    </row>
    <row r="13" spans="1:9" x14ac:dyDescent="0.2">
      <c r="A13" s="30">
        <v>508</v>
      </c>
      <c r="B13" s="22" t="s">
        <v>1480</v>
      </c>
      <c r="C13" s="22" t="s">
        <v>1664</v>
      </c>
      <c r="D13" s="22" t="s">
        <v>863</v>
      </c>
      <c r="E13" s="1" t="s">
        <v>878</v>
      </c>
      <c r="F13" s="42">
        <v>39465</v>
      </c>
      <c r="H13" s="33" t="s">
        <v>1201</v>
      </c>
      <c r="I13" s="17">
        <f>COUNTIF($D$9:$D$5001,"PF")</f>
        <v>136</v>
      </c>
    </row>
    <row r="14" spans="1:9" x14ac:dyDescent="0.2">
      <c r="A14" s="30">
        <v>608</v>
      </c>
      <c r="B14" s="22" t="s">
        <v>1481</v>
      </c>
      <c r="C14" s="23" t="s">
        <v>982</v>
      </c>
      <c r="D14" s="22" t="s">
        <v>863</v>
      </c>
      <c r="E14" s="22" t="s">
        <v>1188</v>
      </c>
      <c r="F14" s="42">
        <v>39469</v>
      </c>
      <c r="H14" s="33" t="s">
        <v>1200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1482</v>
      </c>
      <c r="C15" s="23" t="s">
        <v>982</v>
      </c>
      <c r="D15" s="22" t="s">
        <v>863</v>
      </c>
      <c r="E15" s="22" t="s">
        <v>1188</v>
      </c>
      <c r="F15" s="42">
        <v>39469</v>
      </c>
      <c r="H15" s="32" t="s">
        <v>1199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1483</v>
      </c>
      <c r="C16" s="23" t="s">
        <v>1437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1484</v>
      </c>
      <c r="C17" s="22" t="s">
        <v>1665</v>
      </c>
      <c r="D17" s="22" t="s">
        <v>863</v>
      </c>
      <c r="E17" s="22" t="s">
        <v>1718</v>
      </c>
      <c r="F17" s="42">
        <v>39472</v>
      </c>
    </row>
    <row r="18" spans="1:9" ht="13.5" thickBot="1" x14ac:dyDescent="0.25">
      <c r="A18" s="30">
        <v>1008</v>
      </c>
      <c r="B18" s="22" t="s">
        <v>1485</v>
      </c>
      <c r="C18" s="22" t="s">
        <v>1666</v>
      </c>
      <c r="D18" s="22" t="s">
        <v>863</v>
      </c>
      <c r="E18" s="1" t="s">
        <v>878</v>
      </c>
      <c r="F18" s="42">
        <v>39475</v>
      </c>
      <c r="H18" s="35" t="s">
        <v>1205</v>
      </c>
      <c r="I18" s="36">
        <f>SUM(I11:I15)</f>
        <v>190</v>
      </c>
    </row>
    <row r="19" spans="1:9" x14ac:dyDescent="0.2">
      <c r="A19" s="30">
        <v>1208</v>
      </c>
      <c r="B19" s="22" t="s">
        <v>1487</v>
      </c>
      <c r="C19" s="22" t="s">
        <v>1666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1488</v>
      </c>
      <c r="C20" s="98" t="s">
        <v>1138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1486</v>
      </c>
      <c r="C21" s="22" t="s">
        <v>1666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1489</v>
      </c>
      <c r="C22" s="23" t="s">
        <v>1139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1490</v>
      </c>
      <c r="C23" s="22" t="s">
        <v>1667</v>
      </c>
      <c r="D23" s="22" t="s">
        <v>863</v>
      </c>
      <c r="E23" s="22" t="s">
        <v>1719</v>
      </c>
      <c r="F23" s="42">
        <v>39486</v>
      </c>
    </row>
    <row r="24" spans="1:9" x14ac:dyDescent="0.2">
      <c r="A24" s="30">
        <v>1608</v>
      </c>
      <c r="B24" s="22" t="s">
        <v>1491</v>
      </c>
      <c r="C24" s="23" t="s">
        <v>1447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1492</v>
      </c>
      <c r="C25" s="22" t="s">
        <v>1669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1493</v>
      </c>
      <c r="C26" s="82" t="s">
        <v>1460</v>
      </c>
      <c r="D26" s="22" t="s">
        <v>862</v>
      </c>
      <c r="E26" s="22" t="s">
        <v>1188</v>
      </c>
      <c r="F26" s="42">
        <v>39497</v>
      </c>
    </row>
    <row r="27" spans="1:9" x14ac:dyDescent="0.2">
      <c r="A27" s="30">
        <v>1908</v>
      </c>
      <c r="B27" s="22" t="s">
        <v>1494</v>
      </c>
      <c r="C27" s="22" t="s">
        <v>1670</v>
      </c>
      <c r="D27" s="22" t="s">
        <v>863</v>
      </c>
      <c r="E27" s="22" t="s">
        <v>1728</v>
      </c>
      <c r="F27" s="42">
        <v>39514</v>
      </c>
    </row>
    <row r="28" spans="1:9" x14ac:dyDescent="0.2">
      <c r="A28" s="30">
        <v>2008</v>
      </c>
      <c r="B28" s="22" t="s">
        <v>1495</v>
      </c>
      <c r="C28" s="22" t="s">
        <v>864</v>
      </c>
      <c r="D28" s="22" t="s">
        <v>863</v>
      </c>
      <c r="E28" s="22" t="s">
        <v>1194</v>
      </c>
      <c r="F28" s="42">
        <v>39517</v>
      </c>
    </row>
    <row r="29" spans="1:9" x14ac:dyDescent="0.2">
      <c r="A29" s="30">
        <v>2108</v>
      </c>
      <c r="B29" s="22" t="s">
        <v>1496</v>
      </c>
      <c r="C29" s="22" t="s">
        <v>1021</v>
      </c>
      <c r="D29" s="22" t="s">
        <v>862</v>
      </c>
      <c r="E29" s="22" t="s">
        <v>1194</v>
      </c>
      <c r="F29" s="42">
        <v>39517</v>
      </c>
    </row>
    <row r="30" spans="1:9" x14ac:dyDescent="0.2">
      <c r="A30" s="30">
        <v>2208</v>
      </c>
      <c r="B30" s="22" t="s">
        <v>1497</v>
      </c>
      <c r="C30" s="22" t="s">
        <v>1671</v>
      </c>
      <c r="D30" s="22" t="s">
        <v>862</v>
      </c>
      <c r="E30" s="63" t="s">
        <v>877</v>
      </c>
      <c r="F30" s="42">
        <v>39524</v>
      </c>
    </row>
    <row r="31" spans="1:9" x14ac:dyDescent="0.2">
      <c r="A31" s="30">
        <v>2308</v>
      </c>
      <c r="B31" s="22" t="s">
        <v>1498</v>
      </c>
      <c r="C31" s="22" t="s">
        <v>1672</v>
      </c>
      <c r="D31" s="22" t="s">
        <v>863</v>
      </c>
      <c r="E31" s="22" t="s">
        <v>1721</v>
      </c>
      <c r="F31" s="42">
        <v>39524</v>
      </c>
    </row>
    <row r="32" spans="1:9" x14ac:dyDescent="0.2">
      <c r="A32" s="30">
        <v>2408</v>
      </c>
      <c r="B32" s="22" t="s">
        <v>1499</v>
      </c>
      <c r="C32" s="82" t="s">
        <v>2224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1500</v>
      </c>
      <c r="C33" s="22" t="s">
        <v>1673</v>
      </c>
      <c r="D33" s="22" t="s">
        <v>1026</v>
      </c>
      <c r="E33" s="22" t="s">
        <v>1721</v>
      </c>
      <c r="F33" s="42">
        <v>39526</v>
      </c>
    </row>
    <row r="34" spans="1:6" hidden="1" x14ac:dyDescent="0.2">
      <c r="A34" s="30">
        <v>2708</v>
      </c>
      <c r="B34" s="22" t="s">
        <v>1501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1502</v>
      </c>
      <c r="C35" s="22" t="s">
        <v>864</v>
      </c>
      <c r="D35" s="22" t="s">
        <v>863</v>
      </c>
      <c r="E35" s="22" t="s">
        <v>1194</v>
      </c>
      <c r="F35" s="42">
        <v>39540</v>
      </c>
    </row>
    <row r="36" spans="1:6" x14ac:dyDescent="0.2">
      <c r="A36" s="30">
        <v>2908</v>
      </c>
      <c r="B36" s="22" t="s">
        <v>1503</v>
      </c>
      <c r="C36" s="82" t="s">
        <v>1698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1504</v>
      </c>
      <c r="C37" s="23" t="s">
        <v>1471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1505</v>
      </c>
      <c r="C39" s="22" t="s">
        <v>1674</v>
      </c>
      <c r="D39" s="22" t="s">
        <v>1026</v>
      </c>
      <c r="E39" s="87" t="s">
        <v>1722</v>
      </c>
      <c r="F39" s="42">
        <v>39541</v>
      </c>
    </row>
    <row r="40" spans="1:6" x14ac:dyDescent="0.2">
      <c r="A40" s="30">
        <v>3208</v>
      </c>
      <c r="B40" s="22" t="s">
        <v>1506</v>
      </c>
      <c r="C40" s="82" t="s">
        <v>1460</v>
      </c>
      <c r="D40" s="22" t="s">
        <v>862</v>
      </c>
      <c r="E40" s="22" t="s">
        <v>1183</v>
      </c>
      <c r="F40" s="42">
        <v>39541</v>
      </c>
    </row>
    <row r="41" spans="1:6" x14ac:dyDescent="0.2">
      <c r="A41" s="30">
        <v>3308</v>
      </c>
      <c r="B41" s="22" t="s">
        <v>1507</v>
      </c>
      <c r="C41" s="22" t="s">
        <v>1674</v>
      </c>
      <c r="D41" s="22" t="s">
        <v>863</v>
      </c>
      <c r="E41" s="87" t="s">
        <v>1722</v>
      </c>
      <c r="F41" s="42">
        <v>39542</v>
      </c>
    </row>
    <row r="42" spans="1:6" x14ac:dyDescent="0.2">
      <c r="A42" s="30">
        <v>3408</v>
      </c>
      <c r="B42" s="22" t="s">
        <v>1508</v>
      </c>
      <c r="C42" s="23" t="s">
        <v>1437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1509</v>
      </c>
      <c r="C43" s="82" t="s">
        <v>2212</v>
      </c>
      <c r="D43" s="22" t="s">
        <v>863</v>
      </c>
      <c r="E43" s="1" t="s">
        <v>1723</v>
      </c>
      <c r="F43" s="42">
        <v>39556</v>
      </c>
    </row>
    <row r="44" spans="1:6" x14ac:dyDescent="0.2">
      <c r="A44" s="30">
        <v>3608</v>
      </c>
      <c r="B44" s="22" t="s">
        <v>1510</v>
      </c>
      <c r="C44" s="22" t="s">
        <v>1669</v>
      </c>
      <c r="D44" s="22" t="s">
        <v>862</v>
      </c>
      <c r="E44" s="22" t="s">
        <v>1724</v>
      </c>
      <c r="F44" s="42">
        <v>39560</v>
      </c>
    </row>
    <row r="45" spans="1:6" x14ac:dyDescent="0.2">
      <c r="A45" s="30">
        <v>3708</v>
      </c>
      <c r="B45" s="22" t="s">
        <v>1511</v>
      </c>
      <c r="C45" s="22" t="s">
        <v>1679</v>
      </c>
      <c r="D45" s="22" t="s">
        <v>862</v>
      </c>
      <c r="E45" s="1" t="s">
        <v>1716</v>
      </c>
      <c r="F45" s="42">
        <v>39560</v>
      </c>
    </row>
    <row r="46" spans="1:6" x14ac:dyDescent="0.2">
      <c r="A46" s="30">
        <v>3808</v>
      </c>
      <c r="B46" s="22" t="s">
        <v>1512</v>
      </c>
      <c r="C46" s="22" t="s">
        <v>1675</v>
      </c>
      <c r="D46" s="22" t="s">
        <v>862</v>
      </c>
      <c r="E46" s="1" t="s">
        <v>1716</v>
      </c>
      <c r="F46" s="42">
        <v>39560</v>
      </c>
    </row>
    <row r="47" spans="1:6" x14ac:dyDescent="0.2">
      <c r="A47" s="30">
        <v>3908</v>
      </c>
      <c r="B47" s="22" t="s">
        <v>1513</v>
      </c>
      <c r="C47" s="98" t="s">
        <v>1138</v>
      </c>
      <c r="D47" s="22" t="s">
        <v>862</v>
      </c>
      <c r="E47" s="1" t="s">
        <v>1716</v>
      </c>
      <c r="F47" s="42">
        <v>39560</v>
      </c>
    </row>
    <row r="48" spans="1:6" x14ac:dyDescent="0.2">
      <c r="A48" s="30">
        <v>4008</v>
      </c>
      <c r="B48" s="22" t="s">
        <v>1514</v>
      </c>
      <c r="C48" s="23" t="s">
        <v>1165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1515</v>
      </c>
      <c r="C49" s="82" t="s">
        <v>1676</v>
      </c>
      <c r="D49" s="22" t="s">
        <v>862</v>
      </c>
      <c r="E49" s="1" t="s">
        <v>1213</v>
      </c>
      <c r="F49" s="42">
        <v>39561</v>
      </c>
    </row>
    <row r="50" spans="1:6" x14ac:dyDescent="0.2">
      <c r="A50" s="30">
        <v>4208</v>
      </c>
      <c r="B50" s="22" t="s">
        <v>1516</v>
      </c>
      <c r="C50" s="23" t="s">
        <v>1165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1517</v>
      </c>
      <c r="C51" s="22" t="s">
        <v>1669</v>
      </c>
      <c r="D51" s="22" t="s">
        <v>862</v>
      </c>
      <c r="E51" s="22" t="s">
        <v>1725</v>
      </c>
      <c r="F51" s="42">
        <v>39561</v>
      </c>
    </row>
    <row r="52" spans="1:6" x14ac:dyDescent="0.2">
      <c r="A52" s="30">
        <v>4408</v>
      </c>
      <c r="B52" s="22" t="s">
        <v>1518</v>
      </c>
      <c r="C52" s="22" t="s">
        <v>1677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1519</v>
      </c>
      <c r="C53" s="82" t="s">
        <v>2222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1520</v>
      </c>
      <c r="C54" s="23" t="s">
        <v>1467</v>
      </c>
      <c r="D54" s="22" t="s">
        <v>1026</v>
      </c>
      <c r="E54" s="87" t="s">
        <v>825</v>
      </c>
      <c r="F54" s="42">
        <v>39575</v>
      </c>
    </row>
    <row r="55" spans="1:6" x14ac:dyDescent="0.2">
      <c r="A55" s="30">
        <v>4808</v>
      </c>
      <c r="B55" s="22" t="s">
        <v>1521</v>
      </c>
      <c r="C55" s="22" t="s">
        <v>864</v>
      </c>
      <c r="D55" s="22" t="s">
        <v>862</v>
      </c>
      <c r="E55" s="22" t="s">
        <v>1183</v>
      </c>
      <c r="F55" s="42">
        <v>39580</v>
      </c>
    </row>
    <row r="56" spans="1:6" x14ac:dyDescent="0.2">
      <c r="A56" s="30">
        <v>4908</v>
      </c>
      <c r="B56" s="22" t="s">
        <v>1522</v>
      </c>
      <c r="C56" s="23" t="s">
        <v>991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1523</v>
      </c>
      <c r="C57" s="22" t="s">
        <v>1678</v>
      </c>
      <c r="D57" s="22" t="s">
        <v>1026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1524</v>
      </c>
      <c r="C58" s="22" t="s">
        <v>1678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1525</v>
      </c>
      <c r="C59" s="23" t="s">
        <v>1159</v>
      </c>
      <c r="D59" s="22" t="s">
        <v>863</v>
      </c>
      <c r="E59" s="63" t="s">
        <v>877</v>
      </c>
      <c r="F59" s="42">
        <v>39588</v>
      </c>
    </row>
    <row r="60" spans="1:6" x14ac:dyDescent="0.2">
      <c r="A60" s="30">
        <v>5408</v>
      </c>
      <c r="B60" s="22" t="s">
        <v>1527</v>
      </c>
      <c r="C60" s="98" t="s">
        <v>1138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1526</v>
      </c>
      <c r="C61" s="23" t="s">
        <v>991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1528</v>
      </c>
      <c r="C62" s="22" t="s">
        <v>1667</v>
      </c>
      <c r="D62" s="22" t="s">
        <v>863</v>
      </c>
      <c r="E62" s="22" t="s">
        <v>1717</v>
      </c>
      <c r="F62" s="42">
        <v>39595</v>
      </c>
    </row>
    <row r="63" spans="1:6" x14ac:dyDescent="0.2">
      <c r="A63" s="30">
        <v>5608</v>
      </c>
      <c r="B63" s="22" t="s">
        <v>1529</v>
      </c>
      <c r="C63" s="22" t="s">
        <v>1679</v>
      </c>
      <c r="D63" s="22" t="s">
        <v>863</v>
      </c>
      <c r="E63" s="63" t="s">
        <v>797</v>
      </c>
      <c r="F63" s="42">
        <v>39595</v>
      </c>
    </row>
    <row r="64" spans="1:6" x14ac:dyDescent="0.2">
      <c r="A64" s="30">
        <v>5708</v>
      </c>
      <c r="B64" s="22" t="s">
        <v>1530</v>
      </c>
      <c r="C64" s="22" t="s">
        <v>864</v>
      </c>
      <c r="D64" s="22" t="s">
        <v>863</v>
      </c>
      <c r="E64" s="22" t="s">
        <v>1188</v>
      </c>
      <c r="F64" s="42">
        <v>39595</v>
      </c>
    </row>
    <row r="65" spans="1:6" x14ac:dyDescent="0.2">
      <c r="A65" s="30">
        <v>5908</v>
      </c>
      <c r="B65" s="22" t="s">
        <v>1531</v>
      </c>
      <c r="C65" s="22" t="s">
        <v>864</v>
      </c>
      <c r="D65" s="22" t="s">
        <v>863</v>
      </c>
      <c r="E65" s="22" t="s">
        <v>1188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1188</v>
      </c>
      <c r="F66" s="42">
        <v>39596</v>
      </c>
    </row>
    <row r="67" spans="1:6" x14ac:dyDescent="0.2">
      <c r="A67" s="30">
        <v>6008</v>
      </c>
      <c r="B67" s="22" t="s">
        <v>1532</v>
      </c>
      <c r="C67" s="22" t="s">
        <v>864</v>
      </c>
      <c r="D67" s="22" t="s">
        <v>863</v>
      </c>
      <c r="E67" s="22" t="s">
        <v>1188</v>
      </c>
      <c r="F67" s="42">
        <v>39596</v>
      </c>
    </row>
    <row r="68" spans="1:6" x14ac:dyDescent="0.2">
      <c r="A68" s="30">
        <v>6108</v>
      </c>
      <c r="B68" s="22" t="s">
        <v>1533</v>
      </c>
      <c r="C68" s="22" t="s">
        <v>1001</v>
      </c>
      <c r="D68" s="22" t="s">
        <v>863</v>
      </c>
      <c r="E68" s="22" t="s">
        <v>1188</v>
      </c>
      <c r="F68" s="42">
        <v>39598</v>
      </c>
    </row>
    <row r="69" spans="1:6" x14ac:dyDescent="0.2">
      <c r="A69" s="30">
        <v>6208</v>
      </c>
      <c r="B69" s="22" t="s">
        <v>1534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1535</v>
      </c>
      <c r="C70" s="22" t="s">
        <v>859</v>
      </c>
      <c r="D70" s="22" t="s">
        <v>863</v>
      </c>
      <c r="E70" s="87" t="s">
        <v>805</v>
      </c>
      <c r="F70" s="42">
        <v>39601</v>
      </c>
    </row>
    <row r="71" spans="1:6" x14ac:dyDescent="0.2">
      <c r="A71" s="30">
        <v>6408</v>
      </c>
      <c r="B71" s="22" t="s">
        <v>1536</v>
      </c>
      <c r="C71" s="22" t="s">
        <v>1663</v>
      </c>
      <c r="D71" s="22" t="s">
        <v>1026</v>
      </c>
      <c r="E71" s="22" t="s">
        <v>1726</v>
      </c>
      <c r="F71" s="42">
        <v>39602</v>
      </c>
    </row>
    <row r="72" spans="1:6" x14ac:dyDescent="0.2">
      <c r="A72" s="30">
        <v>6508</v>
      </c>
      <c r="B72" s="22" t="s">
        <v>1537</v>
      </c>
      <c r="C72" s="23" t="s">
        <v>991</v>
      </c>
      <c r="D72" s="22" t="s">
        <v>862</v>
      </c>
      <c r="E72" s="22" t="s">
        <v>1194</v>
      </c>
      <c r="F72" s="42">
        <v>39604</v>
      </c>
    </row>
    <row r="73" spans="1:6" x14ac:dyDescent="0.2">
      <c r="A73" s="30">
        <v>6608</v>
      </c>
      <c r="B73" s="22" t="s">
        <v>1538</v>
      </c>
      <c r="C73" s="82" t="s">
        <v>2238</v>
      </c>
      <c r="D73" s="22" t="s">
        <v>863</v>
      </c>
      <c r="E73" s="87" t="s">
        <v>1722</v>
      </c>
      <c r="F73" s="42">
        <v>39605</v>
      </c>
    </row>
    <row r="74" spans="1:6" x14ac:dyDescent="0.2">
      <c r="A74" s="30">
        <v>6708</v>
      </c>
      <c r="B74" s="22" t="s">
        <v>1539</v>
      </c>
      <c r="C74" s="22" t="s">
        <v>1669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1540</v>
      </c>
      <c r="C75" s="78" t="s">
        <v>2230</v>
      </c>
      <c r="D75" s="22" t="s">
        <v>1026</v>
      </c>
      <c r="E75" s="22" t="s">
        <v>1188</v>
      </c>
      <c r="F75" s="42">
        <v>39617</v>
      </c>
    </row>
    <row r="76" spans="1:6" x14ac:dyDescent="0.2">
      <c r="A76" s="30">
        <v>6908</v>
      </c>
      <c r="B76" s="22" t="s">
        <v>1541</v>
      </c>
      <c r="C76" s="82" t="s">
        <v>1460</v>
      </c>
      <c r="D76" s="22" t="s">
        <v>863</v>
      </c>
      <c r="E76" s="22" t="s">
        <v>1727</v>
      </c>
      <c r="F76" s="42">
        <v>39622</v>
      </c>
    </row>
    <row r="77" spans="1:6" x14ac:dyDescent="0.2">
      <c r="A77" s="30">
        <v>7108</v>
      </c>
      <c r="B77" s="82" t="s">
        <v>1543</v>
      </c>
      <c r="C77" s="23" t="s">
        <v>1165</v>
      </c>
      <c r="D77" s="22" t="s">
        <v>863</v>
      </c>
      <c r="E77" s="22" t="s">
        <v>1182</v>
      </c>
      <c r="F77" s="42">
        <v>39626</v>
      </c>
    </row>
    <row r="78" spans="1:6" x14ac:dyDescent="0.2">
      <c r="A78" s="30">
        <v>7208</v>
      </c>
      <c r="B78" s="22" t="s">
        <v>1544</v>
      </c>
      <c r="C78" s="22" t="s">
        <v>1681</v>
      </c>
      <c r="D78" s="22" t="s">
        <v>863</v>
      </c>
      <c r="E78" s="87" t="s">
        <v>1722</v>
      </c>
      <c r="F78" s="42">
        <v>39626</v>
      </c>
    </row>
    <row r="79" spans="1:6" x14ac:dyDescent="0.2">
      <c r="A79" s="30">
        <v>7308</v>
      </c>
      <c r="B79" s="22" t="s">
        <v>1545</v>
      </c>
      <c r="C79" s="23" t="s">
        <v>1179</v>
      </c>
      <c r="D79" s="22" t="s">
        <v>863</v>
      </c>
      <c r="E79" s="22" t="s">
        <v>1182</v>
      </c>
      <c r="F79" s="42">
        <v>39629</v>
      </c>
    </row>
    <row r="80" spans="1:6" x14ac:dyDescent="0.2">
      <c r="A80" s="30">
        <v>7008</v>
      </c>
      <c r="B80" s="22" t="s">
        <v>1542</v>
      </c>
      <c r="C80" s="22" t="s">
        <v>1680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1546</v>
      </c>
      <c r="C81" s="22" t="s">
        <v>1682</v>
      </c>
      <c r="D81" s="22" t="s">
        <v>1026</v>
      </c>
      <c r="E81" s="87" t="s">
        <v>1722</v>
      </c>
      <c r="F81" s="42">
        <v>39630</v>
      </c>
    </row>
    <row r="82" spans="1:6" x14ac:dyDescent="0.2">
      <c r="A82" s="30">
        <v>7508</v>
      </c>
      <c r="B82" s="22" t="s">
        <v>1547</v>
      </c>
      <c r="C82" s="82" t="s">
        <v>1460</v>
      </c>
      <c r="D82" s="22" t="s">
        <v>863</v>
      </c>
      <c r="E82" s="22" t="s">
        <v>1727</v>
      </c>
      <c r="F82" s="42">
        <v>39630</v>
      </c>
    </row>
    <row r="83" spans="1:6" x14ac:dyDescent="0.2">
      <c r="A83" s="30">
        <v>7608</v>
      </c>
      <c r="B83" s="22" t="s">
        <v>1548</v>
      </c>
      <c r="C83" s="22" t="s">
        <v>1683</v>
      </c>
      <c r="D83" s="22" t="s">
        <v>862</v>
      </c>
      <c r="E83" s="87" t="s">
        <v>805</v>
      </c>
      <c r="F83" s="42">
        <v>39630</v>
      </c>
    </row>
    <row r="84" spans="1:6" x14ac:dyDescent="0.2">
      <c r="A84" s="30">
        <v>7708</v>
      </c>
      <c r="B84" s="22" t="s">
        <v>1549</v>
      </c>
      <c r="C84" s="82" t="s">
        <v>1670</v>
      </c>
      <c r="D84" s="22" t="s">
        <v>862</v>
      </c>
      <c r="E84" s="63" t="s">
        <v>877</v>
      </c>
      <c r="F84" s="42">
        <v>39630</v>
      </c>
    </row>
    <row r="85" spans="1:6" x14ac:dyDescent="0.2">
      <c r="A85" s="30">
        <v>7808</v>
      </c>
      <c r="B85" s="22" t="s">
        <v>1550</v>
      </c>
      <c r="C85" s="23" t="s">
        <v>1454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1551</v>
      </c>
      <c r="C86" s="98" t="s">
        <v>1138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1552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1553</v>
      </c>
      <c r="C88" s="22" t="s">
        <v>1001</v>
      </c>
      <c r="D88" s="22" t="s">
        <v>863</v>
      </c>
      <c r="E88" s="22" t="s">
        <v>1188</v>
      </c>
      <c r="F88" s="42">
        <v>39631</v>
      </c>
    </row>
    <row r="89" spans="1:6" x14ac:dyDescent="0.2">
      <c r="A89" s="30">
        <v>8208</v>
      </c>
      <c r="B89" s="22" t="s">
        <v>1554</v>
      </c>
      <c r="C89" s="22" t="s">
        <v>1686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1555</v>
      </c>
      <c r="C90" s="22" t="s">
        <v>1687</v>
      </c>
      <c r="D90" s="22" t="s">
        <v>1026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1728</v>
      </c>
      <c r="F91" s="42">
        <v>39636</v>
      </c>
    </row>
    <row r="92" spans="1:6" x14ac:dyDescent="0.2">
      <c r="A92" s="30">
        <v>8408</v>
      </c>
      <c r="B92" s="22" t="s">
        <v>1556</v>
      </c>
      <c r="C92" s="82" t="s">
        <v>2246</v>
      </c>
      <c r="D92" s="22" t="s">
        <v>863</v>
      </c>
      <c r="E92" s="87" t="s">
        <v>1722</v>
      </c>
      <c r="F92" s="42">
        <v>39636</v>
      </c>
    </row>
    <row r="93" spans="1:6" x14ac:dyDescent="0.2">
      <c r="A93" s="30">
        <v>8508</v>
      </c>
      <c r="B93" s="22" t="s">
        <v>1557</v>
      </c>
      <c r="C93" s="22" t="s">
        <v>1688</v>
      </c>
      <c r="D93" s="22" t="s">
        <v>863</v>
      </c>
      <c r="E93" s="1" t="s">
        <v>1213</v>
      </c>
      <c r="F93" s="42">
        <v>39636</v>
      </c>
    </row>
    <row r="94" spans="1:6" x14ac:dyDescent="0.2">
      <c r="A94" s="30">
        <v>8608</v>
      </c>
      <c r="B94" s="22" t="s">
        <v>1558</v>
      </c>
      <c r="C94" s="82" t="s">
        <v>2231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1559</v>
      </c>
      <c r="C95" s="22" t="s">
        <v>1687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1561</v>
      </c>
      <c r="C96" s="82" t="s">
        <v>2235</v>
      </c>
      <c r="D96" s="22" t="s">
        <v>863</v>
      </c>
      <c r="E96" s="82" t="s">
        <v>1722</v>
      </c>
      <c r="F96" s="42">
        <v>39638</v>
      </c>
    </row>
    <row r="97" spans="1:6" x14ac:dyDescent="0.2">
      <c r="A97" s="30">
        <v>8808</v>
      </c>
      <c r="B97" s="22" t="s">
        <v>1560</v>
      </c>
      <c r="C97" s="22" t="s">
        <v>1672</v>
      </c>
      <c r="D97" s="22" t="s">
        <v>863</v>
      </c>
      <c r="E97" s="22" t="s">
        <v>1728</v>
      </c>
      <c r="F97" s="42">
        <v>39639</v>
      </c>
    </row>
    <row r="98" spans="1:6" x14ac:dyDescent="0.2">
      <c r="A98" s="30">
        <v>9008</v>
      </c>
      <c r="B98" s="22" t="s">
        <v>1562</v>
      </c>
      <c r="C98" s="22" t="s">
        <v>1689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1563</v>
      </c>
      <c r="C99" s="22" t="s">
        <v>843</v>
      </c>
      <c r="D99" s="22" t="s">
        <v>863</v>
      </c>
      <c r="E99" s="22" t="s">
        <v>1721</v>
      </c>
      <c r="F99" s="42">
        <v>39639</v>
      </c>
    </row>
    <row r="100" spans="1:6" x14ac:dyDescent="0.2">
      <c r="A100" s="30">
        <v>9208</v>
      </c>
      <c r="B100" s="22" t="s">
        <v>1564</v>
      </c>
      <c r="C100" s="22" t="s">
        <v>1690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1565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1566</v>
      </c>
      <c r="C102" s="22" t="s">
        <v>115</v>
      </c>
      <c r="D102" s="22" t="s">
        <v>862</v>
      </c>
      <c r="E102" s="63" t="s">
        <v>877</v>
      </c>
      <c r="F102" s="42">
        <v>39650</v>
      </c>
    </row>
    <row r="103" spans="1:6" x14ac:dyDescent="0.2">
      <c r="A103" s="30">
        <v>9508</v>
      </c>
      <c r="B103" s="22" t="s">
        <v>1567</v>
      </c>
      <c r="C103" s="23" t="s">
        <v>851</v>
      </c>
      <c r="D103" s="22" t="s">
        <v>863</v>
      </c>
      <c r="E103" s="1" t="s">
        <v>1716</v>
      </c>
      <c r="F103" s="42">
        <v>39650</v>
      </c>
    </row>
    <row r="104" spans="1:6" x14ac:dyDescent="0.2">
      <c r="A104" s="30">
        <v>9608</v>
      </c>
      <c r="B104" s="22" t="s">
        <v>1568</v>
      </c>
      <c r="C104" s="23" t="s">
        <v>1179</v>
      </c>
      <c r="D104" s="22" t="s">
        <v>863</v>
      </c>
      <c r="E104" s="22" t="s">
        <v>1728</v>
      </c>
      <c r="F104" s="42">
        <v>39650</v>
      </c>
    </row>
    <row r="105" spans="1:6" x14ac:dyDescent="0.2">
      <c r="A105" s="30">
        <v>9708</v>
      </c>
      <c r="B105" s="22" t="s">
        <v>1569</v>
      </c>
      <c r="C105" s="82" t="s">
        <v>595</v>
      </c>
      <c r="D105" s="22" t="s">
        <v>1026</v>
      </c>
      <c r="E105" s="87" t="s">
        <v>1722</v>
      </c>
      <c r="F105" s="42">
        <v>39650</v>
      </c>
    </row>
    <row r="106" spans="1:6" x14ac:dyDescent="0.2">
      <c r="A106" s="30">
        <v>9808</v>
      </c>
      <c r="B106" s="22" t="s">
        <v>1570</v>
      </c>
      <c r="C106" s="22" t="s">
        <v>1693</v>
      </c>
      <c r="D106" s="22" t="s">
        <v>863</v>
      </c>
      <c r="E106" s="87" t="s">
        <v>1722</v>
      </c>
      <c r="F106" s="42">
        <v>39650</v>
      </c>
    </row>
    <row r="107" spans="1:6" x14ac:dyDescent="0.2">
      <c r="A107" s="30">
        <v>9908</v>
      </c>
      <c r="B107" s="22" t="s">
        <v>1571</v>
      </c>
      <c r="C107" s="22" t="s">
        <v>1667</v>
      </c>
      <c r="D107" s="22" t="s">
        <v>863</v>
      </c>
      <c r="E107" s="22" t="s">
        <v>1729</v>
      </c>
      <c r="F107" s="42">
        <v>39650</v>
      </c>
    </row>
    <row r="108" spans="1:6" x14ac:dyDescent="0.2">
      <c r="A108" s="30">
        <v>10008</v>
      </c>
      <c r="B108" s="22" t="s">
        <v>1572</v>
      </c>
      <c r="C108" s="82" t="s">
        <v>1676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1573</v>
      </c>
      <c r="C109" s="87" t="s">
        <v>2071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1574</v>
      </c>
      <c r="C110" s="1" t="s">
        <v>510</v>
      </c>
      <c r="D110" s="22" t="s">
        <v>863</v>
      </c>
      <c r="E110" s="63" t="s">
        <v>797</v>
      </c>
      <c r="F110" s="42">
        <v>39660</v>
      </c>
    </row>
    <row r="111" spans="1:6" x14ac:dyDescent="0.2">
      <c r="A111" s="30">
        <v>10308</v>
      </c>
      <c r="B111" s="22" t="s">
        <v>1575</v>
      </c>
      <c r="C111" s="82" t="s">
        <v>595</v>
      </c>
      <c r="D111" s="22" t="s">
        <v>863</v>
      </c>
      <c r="E111" s="87" t="s">
        <v>1722</v>
      </c>
      <c r="F111" s="42">
        <v>39661</v>
      </c>
    </row>
    <row r="112" spans="1:6" x14ac:dyDescent="0.2">
      <c r="A112" s="30">
        <v>10408</v>
      </c>
      <c r="B112" s="22" t="s">
        <v>1576</v>
      </c>
      <c r="C112" s="22" t="s">
        <v>1669</v>
      </c>
      <c r="D112" s="22" t="s">
        <v>862</v>
      </c>
      <c r="E112" s="22" t="s">
        <v>1730</v>
      </c>
      <c r="F112" s="42">
        <v>39661</v>
      </c>
    </row>
    <row r="113" spans="1:6" x14ac:dyDescent="0.2">
      <c r="A113" s="30">
        <v>10508</v>
      </c>
      <c r="B113" s="22" t="s">
        <v>1577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1578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1579</v>
      </c>
      <c r="C115" s="82" t="s">
        <v>1460</v>
      </c>
      <c r="D115" s="22" t="s">
        <v>1026</v>
      </c>
      <c r="E115" s="22" t="s">
        <v>1728</v>
      </c>
      <c r="F115" s="42">
        <v>39668</v>
      </c>
    </row>
    <row r="116" spans="1:6" x14ac:dyDescent="0.2">
      <c r="A116" s="30">
        <v>10808</v>
      </c>
      <c r="B116" s="22" t="s">
        <v>1580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1581</v>
      </c>
      <c r="C117" s="23" t="s">
        <v>1474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1582</v>
      </c>
      <c r="C118" s="22" t="s">
        <v>1669</v>
      </c>
      <c r="D118" s="22" t="s">
        <v>863</v>
      </c>
      <c r="E118" s="22" t="s">
        <v>1183</v>
      </c>
      <c r="F118" s="42">
        <v>39674</v>
      </c>
    </row>
    <row r="119" spans="1:6" x14ac:dyDescent="0.2">
      <c r="A119" s="30">
        <v>11208</v>
      </c>
      <c r="B119" s="22" t="s">
        <v>1583</v>
      </c>
      <c r="C119" s="82" t="s">
        <v>1460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1584</v>
      </c>
      <c r="C120" s="98" t="s">
        <v>1138</v>
      </c>
      <c r="D120" s="22" t="s">
        <v>862</v>
      </c>
      <c r="E120" s="87" t="s">
        <v>1722</v>
      </c>
      <c r="F120" s="42">
        <v>39678</v>
      </c>
    </row>
    <row r="121" spans="1:6" x14ac:dyDescent="0.2">
      <c r="A121" s="30">
        <v>11408</v>
      </c>
      <c r="B121" s="22" t="s">
        <v>1585</v>
      </c>
      <c r="C121" s="22" t="s">
        <v>1669</v>
      </c>
      <c r="D121" s="22" t="s">
        <v>862</v>
      </c>
      <c r="E121" s="1" t="s">
        <v>1716</v>
      </c>
      <c r="F121" s="42">
        <v>39678</v>
      </c>
    </row>
    <row r="122" spans="1:6" x14ac:dyDescent="0.2">
      <c r="A122" s="30">
        <v>11508</v>
      </c>
      <c r="B122" s="22" t="s">
        <v>1586</v>
      </c>
      <c r="C122" s="43" t="s">
        <v>1696</v>
      </c>
      <c r="D122" s="22" t="s">
        <v>862</v>
      </c>
      <c r="E122" s="1" t="s">
        <v>1731</v>
      </c>
      <c r="F122" s="42">
        <v>39679</v>
      </c>
    </row>
    <row r="123" spans="1:6" x14ac:dyDescent="0.2">
      <c r="A123" s="30">
        <v>11608</v>
      </c>
      <c r="B123" s="22" t="s">
        <v>1587</v>
      </c>
      <c r="C123" s="43" t="s">
        <v>1697</v>
      </c>
      <c r="D123" s="82" t="s">
        <v>246</v>
      </c>
      <c r="E123" s="22" t="s">
        <v>1732</v>
      </c>
      <c r="F123" s="42">
        <v>39685</v>
      </c>
    </row>
    <row r="124" spans="1:6" x14ac:dyDescent="0.2">
      <c r="A124" s="30">
        <v>11708</v>
      </c>
      <c r="B124" s="22" t="s">
        <v>1588</v>
      </c>
      <c r="C124" s="82" t="s">
        <v>1460</v>
      </c>
      <c r="D124" s="22" t="s">
        <v>863</v>
      </c>
      <c r="E124" s="22" t="s">
        <v>1182</v>
      </c>
      <c r="F124" s="42">
        <v>39685</v>
      </c>
    </row>
    <row r="125" spans="1:6" x14ac:dyDescent="0.2">
      <c r="A125" s="30">
        <v>11808</v>
      </c>
      <c r="B125" s="22" t="s">
        <v>1589</v>
      </c>
      <c r="C125" s="23" t="s">
        <v>1437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1590</v>
      </c>
      <c r="C126" s="23" t="s">
        <v>1148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1591</v>
      </c>
      <c r="C127" s="82" t="s">
        <v>1698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1592</v>
      </c>
      <c r="C128" s="43" t="s">
        <v>1699</v>
      </c>
      <c r="D128" s="22" t="s">
        <v>863</v>
      </c>
      <c r="E128" s="22" t="s">
        <v>1734</v>
      </c>
      <c r="F128" s="42">
        <v>39692</v>
      </c>
    </row>
    <row r="129" spans="1:6" x14ac:dyDescent="0.2">
      <c r="A129" s="30">
        <v>12208</v>
      </c>
      <c r="B129" s="22" t="s">
        <v>1593</v>
      </c>
      <c r="C129" s="43" t="s">
        <v>1699</v>
      </c>
      <c r="D129" s="22" t="s">
        <v>863</v>
      </c>
      <c r="E129" s="22" t="s">
        <v>1734</v>
      </c>
      <c r="F129" s="42">
        <v>39692</v>
      </c>
    </row>
    <row r="130" spans="1:6" x14ac:dyDescent="0.2">
      <c r="A130" s="30">
        <v>12308</v>
      </c>
      <c r="B130" s="22" t="s">
        <v>1594</v>
      </c>
      <c r="C130" s="23" t="s">
        <v>1447</v>
      </c>
      <c r="D130" s="22" t="s">
        <v>863</v>
      </c>
      <c r="E130" s="22" t="s">
        <v>1734</v>
      </c>
      <c r="F130" s="42">
        <v>39693</v>
      </c>
    </row>
    <row r="131" spans="1:6" x14ac:dyDescent="0.2">
      <c r="A131" s="30">
        <v>12408</v>
      </c>
      <c r="B131" s="22" t="s">
        <v>1595</v>
      </c>
      <c r="C131" s="23" t="s">
        <v>1447</v>
      </c>
      <c r="D131" s="22" t="s">
        <v>863</v>
      </c>
      <c r="E131" s="22" t="s">
        <v>1734</v>
      </c>
      <c r="F131" s="42">
        <v>39693</v>
      </c>
    </row>
    <row r="132" spans="1:6" x14ac:dyDescent="0.2">
      <c r="A132" s="30">
        <v>12508</v>
      </c>
      <c r="B132" s="22" t="s">
        <v>1596</v>
      </c>
      <c r="C132" s="43" t="s">
        <v>1700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1597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1598</v>
      </c>
      <c r="C134" s="43" t="s">
        <v>1701</v>
      </c>
      <c r="D134" s="22" t="s">
        <v>863</v>
      </c>
      <c r="E134" s="22" t="s">
        <v>1735</v>
      </c>
      <c r="F134" s="42">
        <v>39714</v>
      </c>
    </row>
    <row r="135" spans="1:6" x14ac:dyDescent="0.2">
      <c r="A135" s="30">
        <v>12808</v>
      </c>
      <c r="B135" s="22" t="s">
        <v>1599</v>
      </c>
      <c r="C135" s="82" t="s">
        <v>1676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1600</v>
      </c>
      <c r="C136" s="98" t="s">
        <v>1138</v>
      </c>
      <c r="D136" s="22" t="s">
        <v>863</v>
      </c>
      <c r="E136" s="87" t="s">
        <v>1722</v>
      </c>
      <c r="F136" s="42">
        <v>39715</v>
      </c>
    </row>
    <row r="137" spans="1:6" x14ac:dyDescent="0.2">
      <c r="A137" s="30">
        <v>13108</v>
      </c>
      <c r="B137" s="22" t="s">
        <v>1602</v>
      </c>
      <c r="C137" s="9" t="s">
        <v>147</v>
      </c>
      <c r="D137" s="22" t="s">
        <v>863</v>
      </c>
      <c r="E137" s="22" t="s">
        <v>1188</v>
      </c>
      <c r="F137" s="42">
        <v>39717</v>
      </c>
    </row>
    <row r="138" spans="1:6" x14ac:dyDescent="0.2">
      <c r="A138" s="30">
        <v>13208</v>
      </c>
      <c r="B138" s="22" t="s">
        <v>1603</v>
      </c>
      <c r="C138" s="43" t="s">
        <v>1675</v>
      </c>
      <c r="D138" s="22" t="s">
        <v>863</v>
      </c>
      <c r="E138" s="22" t="s">
        <v>1194</v>
      </c>
      <c r="F138" s="42">
        <v>39720</v>
      </c>
    </row>
    <row r="139" spans="1:6" x14ac:dyDescent="0.2">
      <c r="A139" s="30">
        <v>13308</v>
      </c>
      <c r="B139" s="22" t="s">
        <v>1604</v>
      </c>
      <c r="C139" s="9" t="s">
        <v>147</v>
      </c>
      <c r="D139" s="22" t="s">
        <v>863</v>
      </c>
      <c r="E139" s="22" t="s">
        <v>1188</v>
      </c>
      <c r="F139" s="42">
        <v>39720</v>
      </c>
    </row>
    <row r="140" spans="1:6" x14ac:dyDescent="0.2">
      <c r="A140" s="30">
        <v>13008</v>
      </c>
      <c r="B140" s="22" t="s">
        <v>1601</v>
      </c>
      <c r="C140" s="43" t="s">
        <v>1702</v>
      </c>
      <c r="D140" s="22" t="s">
        <v>863</v>
      </c>
      <c r="E140" s="63" t="s">
        <v>797</v>
      </c>
      <c r="F140" s="42">
        <v>39723</v>
      </c>
    </row>
    <row r="141" spans="1:6" x14ac:dyDescent="0.2">
      <c r="A141" s="30">
        <v>13408</v>
      </c>
      <c r="B141" s="22" t="s">
        <v>1605</v>
      </c>
      <c r="C141" s="9" t="s">
        <v>147</v>
      </c>
      <c r="D141" s="22" t="s">
        <v>863</v>
      </c>
      <c r="E141" s="22" t="s">
        <v>1188</v>
      </c>
      <c r="F141" s="42">
        <v>39727</v>
      </c>
    </row>
    <row r="142" spans="1:6" x14ac:dyDescent="0.2">
      <c r="A142" s="30">
        <v>13508</v>
      </c>
      <c r="B142" s="22" t="s">
        <v>1606</v>
      </c>
      <c r="C142" s="98" t="s">
        <v>1138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1607</v>
      </c>
      <c r="C143" s="98" t="s">
        <v>1138</v>
      </c>
      <c r="D143" s="22" t="s">
        <v>862</v>
      </c>
      <c r="E143" s="87" t="s">
        <v>1722</v>
      </c>
      <c r="F143" s="42">
        <v>39727</v>
      </c>
    </row>
    <row r="144" spans="1:6" x14ac:dyDescent="0.2">
      <c r="A144" s="30">
        <v>13708</v>
      </c>
      <c r="B144" s="22" t="s">
        <v>1608</v>
      </c>
      <c r="C144" s="78" t="s">
        <v>2210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1609</v>
      </c>
      <c r="C145" s="9" t="s">
        <v>147</v>
      </c>
      <c r="D145" s="22" t="s">
        <v>863</v>
      </c>
      <c r="E145" s="22" t="s">
        <v>1188</v>
      </c>
      <c r="F145" s="42">
        <v>39737</v>
      </c>
    </row>
    <row r="146" spans="1:6" x14ac:dyDescent="0.2">
      <c r="A146" s="30">
        <v>13908</v>
      </c>
      <c r="B146" s="22" t="s">
        <v>1610</v>
      </c>
      <c r="C146" s="23" t="s">
        <v>1457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1611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1612</v>
      </c>
      <c r="C148" s="23" t="s">
        <v>982</v>
      </c>
      <c r="D148" s="22" t="s">
        <v>863</v>
      </c>
      <c r="E148" s="22" t="s">
        <v>1188</v>
      </c>
      <c r="F148" s="42">
        <v>39744</v>
      </c>
    </row>
    <row r="149" spans="1:6" x14ac:dyDescent="0.2">
      <c r="A149" s="30">
        <v>14208</v>
      </c>
      <c r="B149" s="22" t="s">
        <v>1613</v>
      </c>
      <c r="C149" s="23" t="s">
        <v>982</v>
      </c>
      <c r="D149" s="22" t="s">
        <v>863</v>
      </c>
      <c r="E149" s="22" t="s">
        <v>1188</v>
      </c>
      <c r="F149" s="42">
        <v>39744</v>
      </c>
    </row>
    <row r="150" spans="1:6" x14ac:dyDescent="0.2">
      <c r="A150" s="30">
        <v>14308</v>
      </c>
      <c r="B150" s="22" t="s">
        <v>1614</v>
      </c>
      <c r="C150" s="82" t="s">
        <v>1460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1615</v>
      </c>
      <c r="C151" s="23" t="s">
        <v>991</v>
      </c>
      <c r="D151" s="22" t="s">
        <v>862</v>
      </c>
      <c r="E151" s="22" t="s">
        <v>1182</v>
      </c>
      <c r="F151" s="42">
        <v>39756</v>
      </c>
    </row>
    <row r="152" spans="1:6" x14ac:dyDescent="0.2">
      <c r="A152" s="30">
        <v>14508</v>
      </c>
      <c r="B152" s="22" t="s">
        <v>1616</v>
      </c>
      <c r="C152" s="23" t="s">
        <v>991</v>
      </c>
      <c r="D152" s="22" t="s">
        <v>862</v>
      </c>
      <c r="E152" s="22" t="s">
        <v>1727</v>
      </c>
      <c r="F152" s="42">
        <v>39758</v>
      </c>
    </row>
    <row r="153" spans="1:6" x14ac:dyDescent="0.2">
      <c r="A153" s="30">
        <v>14608</v>
      </c>
      <c r="B153" s="22" t="s">
        <v>1617</v>
      </c>
      <c r="C153" s="43" t="s">
        <v>1703</v>
      </c>
      <c r="D153" s="22" t="s">
        <v>862</v>
      </c>
      <c r="E153" s="22" t="s">
        <v>1728</v>
      </c>
      <c r="F153" s="42">
        <v>39758</v>
      </c>
    </row>
    <row r="154" spans="1:6" x14ac:dyDescent="0.2">
      <c r="A154" s="30">
        <v>14708</v>
      </c>
      <c r="B154" s="22" t="s">
        <v>1618</v>
      </c>
      <c r="C154" s="43" t="s">
        <v>1703</v>
      </c>
      <c r="D154" s="22" t="s">
        <v>862</v>
      </c>
      <c r="E154" s="63" t="s">
        <v>877</v>
      </c>
      <c r="F154" s="42">
        <v>39758</v>
      </c>
    </row>
    <row r="155" spans="1:6" x14ac:dyDescent="0.2">
      <c r="A155" s="30">
        <v>14808</v>
      </c>
      <c r="B155" s="22" t="s">
        <v>1619</v>
      </c>
      <c r="C155" s="43" t="s">
        <v>1704</v>
      </c>
      <c r="D155" s="22" t="s">
        <v>1026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1620</v>
      </c>
      <c r="C156" s="63" t="s">
        <v>195</v>
      </c>
      <c r="D156" s="22" t="s">
        <v>1198</v>
      </c>
      <c r="E156" s="1" t="s">
        <v>1716</v>
      </c>
      <c r="F156" s="42">
        <v>39759</v>
      </c>
    </row>
    <row r="157" spans="1:6" x14ac:dyDescent="0.2">
      <c r="A157" s="30">
        <v>15008</v>
      </c>
      <c r="B157" s="22" t="s">
        <v>1621</v>
      </c>
      <c r="C157" s="22" t="s">
        <v>843</v>
      </c>
      <c r="D157" s="22" t="s">
        <v>1198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1622</v>
      </c>
      <c r="C158" s="23" t="s">
        <v>1447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1623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1624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1625</v>
      </c>
      <c r="C161" s="22" t="s">
        <v>1706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1626</v>
      </c>
      <c r="C162" s="23" t="s">
        <v>991</v>
      </c>
      <c r="D162" s="22" t="s">
        <v>863</v>
      </c>
      <c r="E162" s="22" t="s">
        <v>1194</v>
      </c>
      <c r="F162" s="44">
        <v>39771</v>
      </c>
    </row>
    <row r="163" spans="1:6" x14ac:dyDescent="0.2">
      <c r="A163" s="30">
        <v>15608</v>
      </c>
      <c r="B163" s="22" t="s">
        <v>1627</v>
      </c>
      <c r="C163" s="63" t="s">
        <v>1890</v>
      </c>
      <c r="D163" s="22" t="s">
        <v>863</v>
      </c>
      <c r="E163" s="87" t="s">
        <v>805</v>
      </c>
      <c r="F163" s="44">
        <v>39776</v>
      </c>
    </row>
    <row r="164" spans="1:6" x14ac:dyDescent="0.2">
      <c r="A164" s="30">
        <v>15708</v>
      </c>
      <c r="B164" s="22" t="s">
        <v>1628</v>
      </c>
      <c r="C164" s="63" t="s">
        <v>1890</v>
      </c>
      <c r="D164" s="22" t="s">
        <v>863</v>
      </c>
      <c r="E164" s="87" t="s">
        <v>805</v>
      </c>
      <c r="F164" s="44">
        <v>39776</v>
      </c>
    </row>
    <row r="165" spans="1:6" x14ac:dyDescent="0.2">
      <c r="A165" s="30">
        <v>15808</v>
      </c>
      <c r="B165" s="22" t="s">
        <v>1629</v>
      </c>
      <c r="C165" s="82" t="s">
        <v>1460</v>
      </c>
      <c r="D165" s="22" t="s">
        <v>863</v>
      </c>
      <c r="E165" s="22" t="s">
        <v>1182</v>
      </c>
      <c r="F165" s="44">
        <v>39776</v>
      </c>
    </row>
    <row r="166" spans="1:6" x14ac:dyDescent="0.2">
      <c r="A166" s="30">
        <v>15908</v>
      </c>
      <c r="B166" s="22" t="s">
        <v>1630</v>
      </c>
      <c r="C166" s="82" t="s">
        <v>1670</v>
      </c>
      <c r="D166" s="22" t="s">
        <v>863</v>
      </c>
      <c r="E166" s="63" t="s">
        <v>877</v>
      </c>
      <c r="F166" s="44">
        <v>39776</v>
      </c>
    </row>
    <row r="167" spans="1:6" x14ac:dyDescent="0.2">
      <c r="A167" s="30">
        <v>16008</v>
      </c>
      <c r="B167" s="22" t="s">
        <v>1631</v>
      </c>
      <c r="C167" s="82" t="s">
        <v>1670</v>
      </c>
      <c r="D167" s="22" t="s">
        <v>863</v>
      </c>
      <c r="E167" s="63" t="s">
        <v>877</v>
      </c>
      <c r="F167" s="44">
        <v>39777</v>
      </c>
    </row>
    <row r="168" spans="1:6" x14ac:dyDescent="0.2">
      <c r="A168" s="30">
        <v>16108</v>
      </c>
      <c r="B168" s="22" t="s">
        <v>1632</v>
      </c>
      <c r="C168" s="22" t="s">
        <v>1671</v>
      </c>
      <c r="D168" s="22" t="s">
        <v>863</v>
      </c>
      <c r="E168" s="63" t="s">
        <v>877</v>
      </c>
      <c r="F168" s="44">
        <v>39777</v>
      </c>
    </row>
    <row r="169" spans="1:6" x14ac:dyDescent="0.2">
      <c r="A169" s="30">
        <v>16208</v>
      </c>
      <c r="B169" s="22" t="s">
        <v>1633</v>
      </c>
      <c r="C169" s="23" t="s">
        <v>994</v>
      </c>
      <c r="D169" s="22" t="s">
        <v>863</v>
      </c>
      <c r="E169" s="22" t="s">
        <v>1728</v>
      </c>
      <c r="F169" s="44">
        <v>39777</v>
      </c>
    </row>
    <row r="170" spans="1:6" x14ac:dyDescent="0.2">
      <c r="A170" s="30">
        <v>16308</v>
      </c>
      <c r="B170" s="22" t="s">
        <v>1634</v>
      </c>
      <c r="C170" s="23" t="s">
        <v>994</v>
      </c>
      <c r="D170" s="22" t="s">
        <v>863</v>
      </c>
      <c r="E170" s="22" t="s">
        <v>1728</v>
      </c>
      <c r="F170" s="44">
        <v>39777</v>
      </c>
    </row>
    <row r="171" spans="1:6" x14ac:dyDescent="0.2">
      <c r="A171" s="30">
        <v>16408</v>
      </c>
      <c r="B171" s="22" t="s">
        <v>1635</v>
      </c>
      <c r="C171" s="82" t="s">
        <v>1670</v>
      </c>
      <c r="D171" s="22" t="s">
        <v>863</v>
      </c>
      <c r="E171" s="63" t="s">
        <v>877</v>
      </c>
      <c r="F171" s="44">
        <v>39778</v>
      </c>
    </row>
    <row r="172" spans="1:6" x14ac:dyDescent="0.2">
      <c r="A172" s="30">
        <v>16508</v>
      </c>
      <c r="B172" s="22" t="s">
        <v>1636</v>
      </c>
      <c r="C172" s="82" t="s">
        <v>1676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1637</v>
      </c>
      <c r="C173" s="45" t="s">
        <v>1704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1638</v>
      </c>
      <c r="C174" s="23" t="s">
        <v>1179</v>
      </c>
      <c r="D174" s="22" t="s">
        <v>863</v>
      </c>
      <c r="E174" s="23" t="s">
        <v>1189</v>
      </c>
      <c r="F174" s="44">
        <v>39793</v>
      </c>
    </row>
    <row r="175" spans="1:6" x14ac:dyDescent="0.2">
      <c r="A175" s="30">
        <v>16808</v>
      </c>
      <c r="B175" s="22" t="s">
        <v>1639</v>
      </c>
      <c r="C175" s="23" t="s">
        <v>1139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1640</v>
      </c>
      <c r="C176" s="82" t="s">
        <v>1460</v>
      </c>
      <c r="D176" s="22" t="s">
        <v>862</v>
      </c>
      <c r="E176" s="1" t="s">
        <v>1716</v>
      </c>
      <c r="F176" s="44">
        <v>39793</v>
      </c>
    </row>
    <row r="177" spans="1:6" x14ac:dyDescent="0.2">
      <c r="A177" s="61">
        <v>17008</v>
      </c>
      <c r="B177" s="45" t="s">
        <v>1641</v>
      </c>
      <c r="C177" s="45" t="s">
        <v>1710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1642</v>
      </c>
      <c r="C178" s="23" t="s">
        <v>843</v>
      </c>
      <c r="D178" s="45" t="s">
        <v>863</v>
      </c>
      <c r="E178" s="22" t="s">
        <v>1721</v>
      </c>
      <c r="F178" s="44">
        <v>39794</v>
      </c>
    </row>
    <row r="179" spans="1:6" x14ac:dyDescent="0.2">
      <c r="A179" s="61">
        <v>17208</v>
      </c>
      <c r="B179" s="45" t="s">
        <v>1643</v>
      </c>
      <c r="C179" s="78" t="s">
        <v>2230</v>
      </c>
      <c r="D179" s="45" t="s">
        <v>863</v>
      </c>
      <c r="E179" s="22" t="s">
        <v>1188</v>
      </c>
      <c r="F179" s="44">
        <v>39799</v>
      </c>
    </row>
    <row r="180" spans="1:6" x14ac:dyDescent="0.2">
      <c r="A180" s="61">
        <v>17308</v>
      </c>
      <c r="B180" s="45" t="s">
        <v>1644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1645</v>
      </c>
      <c r="C181" s="22" t="s">
        <v>1669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1646</v>
      </c>
      <c r="C182" s="22" t="s">
        <v>1672</v>
      </c>
      <c r="D182" s="45" t="s">
        <v>863</v>
      </c>
      <c r="E182" s="22" t="s">
        <v>1721</v>
      </c>
      <c r="F182" s="44">
        <v>39800</v>
      </c>
    </row>
    <row r="183" spans="1:6" x14ac:dyDescent="0.2">
      <c r="A183" s="61">
        <v>17608</v>
      </c>
      <c r="B183" s="45" t="s">
        <v>1647</v>
      </c>
      <c r="C183" s="22" t="s">
        <v>1672</v>
      </c>
      <c r="D183" s="45" t="s">
        <v>863</v>
      </c>
      <c r="E183" s="22" t="s">
        <v>1721</v>
      </c>
      <c r="F183" s="44">
        <v>39800</v>
      </c>
    </row>
    <row r="184" spans="1:6" x14ac:dyDescent="0.2">
      <c r="A184" s="61">
        <v>17708</v>
      </c>
      <c r="B184" s="45" t="s">
        <v>1648</v>
      </c>
      <c r="C184" s="22" t="s">
        <v>1672</v>
      </c>
      <c r="D184" s="45" t="s">
        <v>863</v>
      </c>
      <c r="E184" s="22" t="s">
        <v>1721</v>
      </c>
      <c r="F184" s="44">
        <v>39800</v>
      </c>
    </row>
    <row r="185" spans="1:6" x14ac:dyDescent="0.2">
      <c r="A185" s="61">
        <v>17808</v>
      </c>
      <c r="B185" s="45" t="s">
        <v>1649</v>
      </c>
      <c r="C185" s="22" t="s">
        <v>1663</v>
      </c>
      <c r="D185" s="45" t="s">
        <v>863</v>
      </c>
      <c r="E185" s="22" t="s">
        <v>1721</v>
      </c>
      <c r="F185" s="44">
        <v>39804</v>
      </c>
    </row>
    <row r="186" spans="1:6" x14ac:dyDescent="0.2">
      <c r="A186" s="61">
        <v>17908</v>
      </c>
      <c r="B186" s="45" t="s">
        <v>1650</v>
      </c>
      <c r="C186" s="22" t="s">
        <v>1669</v>
      </c>
      <c r="D186" s="45" t="s">
        <v>863</v>
      </c>
      <c r="E186" s="22" t="s">
        <v>1183</v>
      </c>
      <c r="F186" s="44">
        <v>39804</v>
      </c>
    </row>
    <row r="187" spans="1:6" x14ac:dyDescent="0.2">
      <c r="A187" s="61">
        <v>18008</v>
      </c>
      <c r="B187" s="45" t="s">
        <v>1651</v>
      </c>
      <c r="C187" s="45" t="s">
        <v>1712</v>
      </c>
      <c r="D187" s="45" t="s">
        <v>863</v>
      </c>
      <c r="E187" s="45" t="s">
        <v>1737</v>
      </c>
      <c r="F187" s="44">
        <v>39805</v>
      </c>
    </row>
    <row r="188" spans="1:6" x14ac:dyDescent="0.2">
      <c r="A188" s="61">
        <v>18108</v>
      </c>
      <c r="B188" s="45" t="s">
        <v>1652</v>
      </c>
      <c r="C188" s="22" t="s">
        <v>1672</v>
      </c>
      <c r="D188" s="45" t="s">
        <v>863</v>
      </c>
      <c r="E188" s="22" t="s">
        <v>1721</v>
      </c>
      <c r="F188" s="44">
        <v>39805</v>
      </c>
    </row>
    <row r="189" spans="1:6" x14ac:dyDescent="0.2">
      <c r="A189" s="61">
        <v>18208</v>
      </c>
      <c r="B189" s="45" t="s">
        <v>1653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1654</v>
      </c>
      <c r="C190" s="45" t="s">
        <v>1713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1655</v>
      </c>
      <c r="C191" s="97" t="s">
        <v>2232</v>
      </c>
      <c r="D191" s="45" t="s">
        <v>863</v>
      </c>
      <c r="E191" s="87" t="s">
        <v>1722</v>
      </c>
      <c r="F191" s="44">
        <v>39805</v>
      </c>
    </row>
    <row r="192" spans="1:6" x14ac:dyDescent="0.2">
      <c r="A192" s="61">
        <v>18508</v>
      </c>
      <c r="B192" s="45" t="s">
        <v>1656</v>
      </c>
      <c r="C192" s="22" t="s">
        <v>864</v>
      </c>
      <c r="D192" s="22" t="s">
        <v>862</v>
      </c>
      <c r="E192" s="1" t="s">
        <v>1716</v>
      </c>
      <c r="F192" s="44">
        <v>39805</v>
      </c>
    </row>
    <row r="193" spans="1:6" x14ac:dyDescent="0.2">
      <c r="A193" s="61">
        <v>18608</v>
      </c>
      <c r="B193" s="45" t="s">
        <v>1657</v>
      </c>
      <c r="C193" s="23" t="s">
        <v>1137</v>
      </c>
      <c r="D193" s="45" t="s">
        <v>863</v>
      </c>
      <c r="E193" s="22" t="s">
        <v>1734</v>
      </c>
      <c r="F193" s="44">
        <v>39806</v>
      </c>
    </row>
    <row r="194" spans="1:6" x14ac:dyDescent="0.2">
      <c r="A194" s="61">
        <v>18708</v>
      </c>
      <c r="B194" s="45" t="s">
        <v>1658</v>
      </c>
      <c r="C194" s="45" t="s">
        <v>1714</v>
      </c>
      <c r="D194" s="45" t="s">
        <v>863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1659</v>
      </c>
      <c r="C195" s="23" t="s">
        <v>1148</v>
      </c>
      <c r="D195" s="45" t="s">
        <v>863</v>
      </c>
      <c r="E195" s="22" t="s">
        <v>1728</v>
      </c>
      <c r="F195" s="44">
        <v>39808</v>
      </c>
    </row>
    <row r="196" spans="1:6" x14ac:dyDescent="0.2">
      <c r="A196" s="61">
        <v>18908</v>
      </c>
      <c r="B196" s="45" t="s">
        <v>1660</v>
      </c>
      <c r="C196" s="97" t="s">
        <v>2243</v>
      </c>
      <c r="D196" s="45" t="s">
        <v>863</v>
      </c>
      <c r="E196" s="87" t="s">
        <v>1722</v>
      </c>
      <c r="F196" s="44">
        <v>39808</v>
      </c>
    </row>
    <row r="197" spans="1:6" x14ac:dyDescent="0.2">
      <c r="A197" s="61">
        <v>19008</v>
      </c>
      <c r="B197" s="45" t="s">
        <v>1661</v>
      </c>
      <c r="C197" s="97" t="s">
        <v>2226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1662</v>
      </c>
      <c r="C198" s="23" t="s">
        <v>851</v>
      </c>
      <c r="D198" s="45" t="s">
        <v>863</v>
      </c>
      <c r="E198" s="1" t="s">
        <v>1213</v>
      </c>
      <c r="F198" s="44">
        <v>39812</v>
      </c>
    </row>
    <row r="199" spans="1:6" x14ac:dyDescent="0.2">
      <c r="A199" s="61">
        <v>19208</v>
      </c>
      <c r="B199" s="97" t="s">
        <v>2217</v>
      </c>
      <c r="C199" s="1" t="s">
        <v>857</v>
      </c>
      <c r="D199" s="22" t="s">
        <v>863</v>
      </c>
      <c r="E199" s="1" t="s">
        <v>1731</v>
      </c>
      <c r="F199" s="44">
        <v>39813</v>
      </c>
    </row>
    <row r="200" spans="1:6" x14ac:dyDescent="0.2">
      <c r="A200" s="61">
        <v>19308</v>
      </c>
      <c r="B200" s="45" t="s">
        <v>1739</v>
      </c>
      <c r="C200" s="22" t="s">
        <v>635</v>
      </c>
      <c r="D200" s="22" t="s">
        <v>863</v>
      </c>
      <c r="E200" s="22" t="s">
        <v>1721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topLeftCell="A46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29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1226</v>
      </c>
      <c r="C9" s="23" t="s">
        <v>1428</v>
      </c>
      <c r="D9" s="23" t="s">
        <v>863</v>
      </c>
      <c r="E9" s="22" t="s">
        <v>1721</v>
      </c>
      <c r="F9" s="24">
        <v>39104</v>
      </c>
    </row>
    <row r="10" spans="1:9" ht="13.5" thickBot="1" x14ac:dyDescent="0.25">
      <c r="A10" s="31">
        <v>207</v>
      </c>
      <c r="B10" s="23" t="s">
        <v>1227</v>
      </c>
      <c r="C10" s="87" t="s">
        <v>1429</v>
      </c>
      <c r="D10" s="23" t="s">
        <v>1026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1228</v>
      </c>
      <c r="C11" s="23" t="s">
        <v>1430</v>
      </c>
      <c r="D11" s="23" t="s">
        <v>1026</v>
      </c>
      <c r="E11" s="22" t="s">
        <v>803</v>
      </c>
      <c r="F11" s="24">
        <v>39111</v>
      </c>
      <c r="H11" s="34" t="s">
        <v>1203</v>
      </c>
      <c r="I11" s="15">
        <f>COUNTIF($D$9:$D$5002,"PTE")</f>
        <v>33</v>
      </c>
    </row>
    <row r="12" spans="1:9" x14ac:dyDescent="0.2">
      <c r="A12" s="31">
        <v>407</v>
      </c>
      <c r="B12" s="23" t="s">
        <v>1229</v>
      </c>
      <c r="C12" s="23" t="s">
        <v>1431</v>
      </c>
      <c r="D12" s="23" t="s">
        <v>1026</v>
      </c>
      <c r="E12" s="1" t="s">
        <v>878</v>
      </c>
      <c r="F12" s="24">
        <v>39111</v>
      </c>
      <c r="H12" s="33" t="s">
        <v>1202</v>
      </c>
      <c r="I12" s="17">
        <f>COUNTIF($D$9:$D$5002,"PT")</f>
        <v>21</v>
      </c>
    </row>
    <row r="13" spans="1:9" x14ac:dyDescent="0.2">
      <c r="A13" s="31">
        <v>507</v>
      </c>
      <c r="B13" s="23" t="s">
        <v>1230</v>
      </c>
      <c r="C13" s="24" t="s">
        <v>1432</v>
      </c>
      <c r="D13" s="24" t="s">
        <v>1026</v>
      </c>
      <c r="E13" s="1" t="s">
        <v>878</v>
      </c>
      <c r="F13" s="24">
        <v>39111</v>
      </c>
      <c r="H13" s="33" t="s">
        <v>1201</v>
      </c>
      <c r="I13" s="17">
        <f>COUNTIF($D$9:$D$5002,"PF")</f>
        <v>130</v>
      </c>
    </row>
    <row r="14" spans="1:9" x14ac:dyDescent="0.2">
      <c r="A14" s="31">
        <v>607</v>
      </c>
      <c r="B14" s="23" t="s">
        <v>1231</v>
      </c>
      <c r="C14" s="23" t="s">
        <v>1433</v>
      </c>
      <c r="D14" s="23" t="s">
        <v>862</v>
      </c>
      <c r="E14" s="87" t="s">
        <v>1722</v>
      </c>
      <c r="F14" s="24">
        <v>39111</v>
      </c>
      <c r="H14" s="33" t="s">
        <v>1200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1232</v>
      </c>
      <c r="C15" s="98" t="s">
        <v>1138</v>
      </c>
      <c r="D15" s="23" t="s">
        <v>1026</v>
      </c>
      <c r="E15" s="23" t="s">
        <v>812</v>
      </c>
      <c r="F15" s="24">
        <v>39111</v>
      </c>
      <c r="H15" s="32" t="s">
        <v>1199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1233</v>
      </c>
      <c r="C16" s="23" t="s">
        <v>1434</v>
      </c>
      <c r="D16" s="23" t="s">
        <v>1026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1234</v>
      </c>
      <c r="C17" s="98" t="s">
        <v>1138</v>
      </c>
      <c r="D17" s="23" t="s">
        <v>863</v>
      </c>
      <c r="E17" s="23" t="s">
        <v>812</v>
      </c>
      <c r="F17" s="24">
        <v>39113</v>
      </c>
      <c r="H17" s="35" t="s">
        <v>1205</v>
      </c>
      <c r="I17" s="36">
        <f>SUM(I11:I15)</f>
        <v>203</v>
      </c>
    </row>
    <row r="18" spans="1:9" x14ac:dyDescent="0.2">
      <c r="A18" s="31">
        <v>1007</v>
      </c>
      <c r="B18" s="23" t="s">
        <v>1235</v>
      </c>
      <c r="C18" s="23" t="s">
        <v>1435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1236</v>
      </c>
      <c r="C19" s="23" t="s">
        <v>1436</v>
      </c>
      <c r="D19" s="23" t="s">
        <v>1026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1237</v>
      </c>
      <c r="C20" s="23" t="s">
        <v>1437</v>
      </c>
      <c r="D20" s="23" t="s">
        <v>1026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1238</v>
      </c>
      <c r="C21" s="23" t="s">
        <v>1438</v>
      </c>
      <c r="D21" s="23" t="s">
        <v>1026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1239</v>
      </c>
      <c r="C22" s="23" t="s">
        <v>1439</v>
      </c>
      <c r="D22" s="23" t="s">
        <v>862</v>
      </c>
      <c r="E22" s="87" t="s">
        <v>1722</v>
      </c>
      <c r="F22" s="24">
        <v>39139</v>
      </c>
    </row>
    <row r="23" spans="1:9" x14ac:dyDescent="0.2">
      <c r="A23" s="31">
        <v>1507</v>
      </c>
      <c r="B23" s="23" t="s">
        <v>1240</v>
      </c>
      <c r="C23" s="23" t="s">
        <v>1440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1241</v>
      </c>
      <c r="C24" s="22" t="s">
        <v>864</v>
      </c>
      <c r="D24" s="23" t="s">
        <v>862</v>
      </c>
      <c r="E24" s="1" t="s">
        <v>1716</v>
      </c>
      <c r="F24" s="24">
        <v>39141</v>
      </c>
    </row>
    <row r="25" spans="1:9" x14ac:dyDescent="0.2">
      <c r="A25" s="31">
        <v>1707</v>
      </c>
      <c r="B25" s="23" t="s">
        <v>1242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1243</v>
      </c>
      <c r="C26" s="23" t="s">
        <v>636</v>
      </c>
      <c r="D26" s="23" t="s">
        <v>862</v>
      </c>
      <c r="E26" s="22" t="s">
        <v>1728</v>
      </c>
      <c r="F26" s="24">
        <v>39153</v>
      </c>
    </row>
    <row r="27" spans="1:9" x14ac:dyDescent="0.2">
      <c r="A27" s="31">
        <v>1907</v>
      </c>
      <c r="B27" s="23" t="s">
        <v>1244</v>
      </c>
      <c r="C27" s="22" t="s">
        <v>115</v>
      </c>
      <c r="D27" s="23" t="s">
        <v>1026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1245</v>
      </c>
      <c r="C28" s="23" t="s">
        <v>1441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1246</v>
      </c>
      <c r="C29" s="23" t="s">
        <v>1438</v>
      </c>
      <c r="D29" s="23" t="s">
        <v>863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1247</v>
      </c>
      <c r="C30" s="1" t="s">
        <v>841</v>
      </c>
      <c r="D30" s="23" t="s">
        <v>862</v>
      </c>
      <c r="E30" s="22" t="s">
        <v>1183</v>
      </c>
      <c r="F30" s="24">
        <v>39157</v>
      </c>
    </row>
    <row r="31" spans="1:9" x14ac:dyDescent="0.2">
      <c r="A31" s="31">
        <v>2307</v>
      </c>
      <c r="B31" s="23" t="s">
        <v>1248</v>
      </c>
      <c r="C31" s="23" t="s">
        <v>1179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1249</v>
      </c>
      <c r="C32" s="78" t="s">
        <v>2241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1250</v>
      </c>
      <c r="C33" s="22" t="s">
        <v>1669</v>
      </c>
      <c r="D33" s="23" t="s">
        <v>1198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1251</v>
      </c>
      <c r="C34" s="23" t="s">
        <v>1447</v>
      </c>
      <c r="D34" s="23" t="s">
        <v>863</v>
      </c>
      <c r="E34" s="22" t="s">
        <v>1734</v>
      </c>
      <c r="F34" s="24">
        <v>39163</v>
      </c>
    </row>
    <row r="35" spans="1:6" x14ac:dyDescent="0.2">
      <c r="A35" s="31">
        <v>2707</v>
      </c>
      <c r="B35" s="23" t="s">
        <v>1252</v>
      </c>
      <c r="C35" s="23" t="s">
        <v>991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1253</v>
      </c>
      <c r="C36" s="23" t="s">
        <v>1444</v>
      </c>
      <c r="D36" s="23" t="s">
        <v>863</v>
      </c>
      <c r="E36" s="87" t="s">
        <v>1722</v>
      </c>
      <c r="F36" s="24">
        <v>39163</v>
      </c>
    </row>
    <row r="37" spans="1:6" x14ac:dyDescent="0.2">
      <c r="A37" s="31">
        <v>2907</v>
      </c>
      <c r="B37" s="23" t="s">
        <v>1254</v>
      </c>
      <c r="C37" s="23" t="s">
        <v>839</v>
      </c>
      <c r="D37" s="23" t="s">
        <v>1026</v>
      </c>
      <c r="E37" s="22" t="s">
        <v>1721</v>
      </c>
      <c r="F37" s="24">
        <v>39167</v>
      </c>
    </row>
    <row r="38" spans="1:6" ht="25.5" x14ac:dyDescent="0.2">
      <c r="A38" s="31">
        <v>3007</v>
      </c>
      <c r="B38" s="23" t="s">
        <v>1255</v>
      </c>
      <c r="C38" s="23" t="s">
        <v>1445</v>
      </c>
      <c r="D38" s="23" t="s">
        <v>863</v>
      </c>
      <c r="E38" s="23" t="s">
        <v>1206</v>
      </c>
      <c r="F38" s="24">
        <v>39170</v>
      </c>
    </row>
    <row r="39" spans="1:6" x14ac:dyDescent="0.2">
      <c r="A39" s="31">
        <v>3107</v>
      </c>
      <c r="B39" s="23" t="s">
        <v>1256</v>
      </c>
      <c r="C39" s="23" t="s">
        <v>1446</v>
      </c>
      <c r="D39" s="23" t="s">
        <v>863</v>
      </c>
      <c r="E39" s="87" t="s">
        <v>1831</v>
      </c>
      <c r="F39" s="24">
        <v>39170</v>
      </c>
    </row>
    <row r="40" spans="1:6" x14ac:dyDescent="0.2">
      <c r="A40" s="31">
        <v>3207</v>
      </c>
      <c r="B40" s="23" t="s">
        <v>1257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1258</v>
      </c>
      <c r="C41" s="23" t="s">
        <v>1158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1259</v>
      </c>
      <c r="C42" s="98" t="s">
        <v>1138</v>
      </c>
      <c r="D42" s="23" t="s">
        <v>863</v>
      </c>
      <c r="E42" s="63" t="s">
        <v>877</v>
      </c>
      <c r="F42" s="24">
        <v>39182</v>
      </c>
    </row>
    <row r="43" spans="1:6" x14ac:dyDescent="0.2">
      <c r="A43" s="31">
        <v>3507</v>
      </c>
      <c r="B43" s="23" t="s">
        <v>1260</v>
      </c>
      <c r="C43" s="23" t="s">
        <v>1447</v>
      </c>
      <c r="D43" s="23" t="s">
        <v>862</v>
      </c>
      <c r="E43" s="1" t="s">
        <v>1716</v>
      </c>
      <c r="F43" s="24">
        <v>39182</v>
      </c>
    </row>
    <row r="44" spans="1:6" x14ac:dyDescent="0.2">
      <c r="A44" s="31">
        <v>3607</v>
      </c>
      <c r="B44" s="23" t="s">
        <v>1261</v>
      </c>
      <c r="C44" s="98" t="s">
        <v>1138</v>
      </c>
      <c r="D44" s="23" t="s">
        <v>1198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1262</v>
      </c>
      <c r="C45" s="98" t="s">
        <v>1138</v>
      </c>
      <c r="D45" s="23" t="s">
        <v>1198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1263</v>
      </c>
      <c r="C46" s="98" t="s">
        <v>1138</v>
      </c>
      <c r="D46" s="23" t="s">
        <v>1198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1264</v>
      </c>
      <c r="C47" s="78" t="s">
        <v>2245</v>
      </c>
      <c r="D47" s="23" t="s">
        <v>1198</v>
      </c>
      <c r="E47" s="1" t="s">
        <v>1716</v>
      </c>
      <c r="F47" s="24">
        <v>39198</v>
      </c>
    </row>
    <row r="48" spans="1:6" x14ac:dyDescent="0.2">
      <c r="A48" s="31">
        <v>4007</v>
      </c>
      <c r="B48" s="23" t="s">
        <v>1265</v>
      </c>
      <c r="C48" s="23" t="s">
        <v>1444</v>
      </c>
      <c r="D48" s="23" t="s">
        <v>863</v>
      </c>
      <c r="E48" s="87" t="s">
        <v>1722</v>
      </c>
      <c r="F48" s="24">
        <v>39199</v>
      </c>
    </row>
    <row r="49" spans="1:6" x14ac:dyDescent="0.2">
      <c r="A49" s="31">
        <v>4107</v>
      </c>
      <c r="B49" s="23" t="s">
        <v>1266</v>
      </c>
      <c r="C49" s="22" t="s">
        <v>1663</v>
      </c>
      <c r="D49" s="23" t="s">
        <v>862</v>
      </c>
      <c r="E49" s="22" t="s">
        <v>1188</v>
      </c>
      <c r="F49" s="24">
        <v>39206</v>
      </c>
    </row>
    <row r="50" spans="1:6" x14ac:dyDescent="0.2">
      <c r="A50" s="31">
        <v>4207</v>
      </c>
      <c r="B50" s="23" t="s">
        <v>1267</v>
      </c>
      <c r="C50" s="23" t="s">
        <v>1450</v>
      </c>
      <c r="D50" s="23" t="s">
        <v>863</v>
      </c>
      <c r="E50" s="23" t="s">
        <v>1208</v>
      </c>
      <c r="F50" s="24">
        <v>39210</v>
      </c>
    </row>
    <row r="51" spans="1:6" x14ac:dyDescent="0.2">
      <c r="A51" s="31">
        <v>4307</v>
      </c>
      <c r="B51" s="23" t="s">
        <v>1268</v>
      </c>
      <c r="C51" s="23" t="s">
        <v>1450</v>
      </c>
      <c r="D51" s="23" t="s">
        <v>863</v>
      </c>
      <c r="E51" s="23" t="s">
        <v>1208</v>
      </c>
      <c r="F51" s="24">
        <v>39210</v>
      </c>
    </row>
    <row r="52" spans="1:6" x14ac:dyDescent="0.2">
      <c r="A52" s="31">
        <v>4407</v>
      </c>
      <c r="B52" s="23" t="s">
        <v>1269</v>
      </c>
      <c r="C52" s="22" t="s">
        <v>115</v>
      </c>
      <c r="D52" s="23" t="s">
        <v>862</v>
      </c>
      <c r="E52" s="22" t="s">
        <v>1728</v>
      </c>
      <c r="F52" s="24">
        <v>39212</v>
      </c>
    </row>
    <row r="53" spans="1:6" x14ac:dyDescent="0.2">
      <c r="A53" s="31">
        <v>4507</v>
      </c>
      <c r="B53" s="23" t="s">
        <v>1270</v>
      </c>
      <c r="C53" s="22" t="s">
        <v>1667</v>
      </c>
      <c r="D53" s="23" t="s">
        <v>863</v>
      </c>
      <c r="E53" s="23" t="s">
        <v>1209</v>
      </c>
      <c r="F53" s="24">
        <v>39212</v>
      </c>
    </row>
    <row r="54" spans="1:6" x14ac:dyDescent="0.2">
      <c r="A54" s="31">
        <v>4607</v>
      </c>
      <c r="B54" s="23" t="s">
        <v>1271</v>
      </c>
      <c r="C54" s="23" t="s">
        <v>1159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1272</v>
      </c>
      <c r="C55" s="23" t="s">
        <v>1452</v>
      </c>
      <c r="D55" s="23" t="s">
        <v>863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1273</v>
      </c>
      <c r="C56" s="78" t="s">
        <v>854</v>
      </c>
      <c r="D56" s="23" t="s">
        <v>862</v>
      </c>
      <c r="E56" s="22" t="s">
        <v>1183</v>
      </c>
      <c r="F56" s="24">
        <v>39218</v>
      </c>
    </row>
    <row r="57" spans="1:6" x14ac:dyDescent="0.2">
      <c r="A57" s="31">
        <v>4907</v>
      </c>
      <c r="B57" s="23" t="s">
        <v>1274</v>
      </c>
      <c r="C57" s="22" t="s">
        <v>115</v>
      </c>
      <c r="D57" s="23" t="s">
        <v>863</v>
      </c>
      <c r="E57" s="63" t="s">
        <v>797</v>
      </c>
      <c r="F57" s="24">
        <v>39219</v>
      </c>
    </row>
    <row r="58" spans="1:6" x14ac:dyDescent="0.2">
      <c r="A58" s="31">
        <v>5007</v>
      </c>
      <c r="B58" s="23" t="s">
        <v>1275</v>
      </c>
      <c r="C58" s="23" t="s">
        <v>1148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1276</v>
      </c>
      <c r="C59" s="23" t="s">
        <v>1454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1277</v>
      </c>
      <c r="C60" s="23" t="s">
        <v>1158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1278</v>
      </c>
      <c r="C61" s="22" t="s">
        <v>864</v>
      </c>
      <c r="D61" s="23" t="s">
        <v>862</v>
      </c>
      <c r="E61" s="22" t="s">
        <v>1188</v>
      </c>
      <c r="F61" s="24">
        <v>39232</v>
      </c>
    </row>
    <row r="62" spans="1:6" x14ac:dyDescent="0.2">
      <c r="A62" s="31">
        <v>5407</v>
      </c>
      <c r="B62" s="23" t="s">
        <v>1279</v>
      </c>
      <c r="C62" s="23" t="s">
        <v>1171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1280</v>
      </c>
      <c r="C63" s="23" t="s">
        <v>1158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1281</v>
      </c>
      <c r="C64" s="23" t="s">
        <v>1447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1282</v>
      </c>
      <c r="C65" s="23" t="s">
        <v>1456</v>
      </c>
      <c r="D65" s="23" t="s">
        <v>862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1283</v>
      </c>
      <c r="C66" s="81" t="s">
        <v>2219</v>
      </c>
      <c r="D66" s="23" t="s">
        <v>1198</v>
      </c>
      <c r="E66" s="63" t="s">
        <v>877</v>
      </c>
      <c r="F66" s="24">
        <v>39232</v>
      </c>
    </row>
    <row r="67" spans="1:6" x14ac:dyDescent="0.2">
      <c r="A67" s="31">
        <v>5907</v>
      </c>
      <c r="B67" s="23" t="s">
        <v>1284</v>
      </c>
      <c r="C67" s="81" t="s">
        <v>2219</v>
      </c>
      <c r="D67" s="23" t="s">
        <v>1198</v>
      </c>
      <c r="E67" s="63" t="s">
        <v>877</v>
      </c>
      <c r="F67" s="24">
        <v>39232</v>
      </c>
    </row>
    <row r="68" spans="1:6" x14ac:dyDescent="0.2">
      <c r="A68" s="31">
        <v>6007</v>
      </c>
      <c r="B68" s="23" t="s">
        <v>1285</v>
      </c>
      <c r="C68" s="78" t="s">
        <v>2240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1721</v>
      </c>
      <c r="F69" s="24">
        <v>39239</v>
      </c>
    </row>
    <row r="70" spans="1:6" x14ac:dyDescent="0.2">
      <c r="A70" s="31">
        <v>6107</v>
      </c>
      <c r="B70" s="23" t="s">
        <v>1286</v>
      </c>
      <c r="C70" s="23" t="s">
        <v>1457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1287</v>
      </c>
      <c r="C71" s="78" t="s">
        <v>2225</v>
      </c>
      <c r="D71" s="23" t="s">
        <v>863</v>
      </c>
      <c r="E71" s="63" t="s">
        <v>877</v>
      </c>
      <c r="F71" s="24">
        <v>39239</v>
      </c>
    </row>
    <row r="72" spans="1:6" x14ac:dyDescent="0.2">
      <c r="A72" s="31">
        <v>6307</v>
      </c>
      <c r="B72" s="23" t="s">
        <v>1288</v>
      </c>
      <c r="C72" s="23" t="s">
        <v>1440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1289</v>
      </c>
      <c r="C73" s="23" t="s">
        <v>1165</v>
      </c>
      <c r="D73" s="23" t="s">
        <v>863</v>
      </c>
      <c r="E73" s="22" t="s">
        <v>1721</v>
      </c>
      <c r="F73" s="24">
        <v>39248</v>
      </c>
    </row>
    <row r="74" spans="1:6" x14ac:dyDescent="0.2">
      <c r="A74" s="31">
        <v>6507</v>
      </c>
      <c r="B74" s="23" t="s">
        <v>1290</v>
      </c>
      <c r="C74" s="23" t="s">
        <v>1165</v>
      </c>
      <c r="D74" s="23" t="s">
        <v>863</v>
      </c>
      <c r="E74" s="22" t="s">
        <v>1721</v>
      </c>
      <c r="F74" s="24">
        <v>39248</v>
      </c>
    </row>
    <row r="75" spans="1:6" x14ac:dyDescent="0.2">
      <c r="A75" s="31">
        <v>6607</v>
      </c>
      <c r="B75" s="23" t="s">
        <v>1291</v>
      </c>
      <c r="C75" s="23" t="s">
        <v>1435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1292</v>
      </c>
      <c r="C76" s="98" t="s">
        <v>1138</v>
      </c>
      <c r="D76" s="23" t="s">
        <v>1198</v>
      </c>
      <c r="E76" s="23" t="s">
        <v>1211</v>
      </c>
      <c r="F76" s="24">
        <v>39255</v>
      </c>
    </row>
    <row r="77" spans="1:6" x14ac:dyDescent="0.2">
      <c r="A77" s="31">
        <v>6807</v>
      </c>
      <c r="B77" s="23" t="s">
        <v>1293</v>
      </c>
      <c r="C77" s="23" t="s">
        <v>1146</v>
      </c>
      <c r="D77" s="23" t="s">
        <v>863</v>
      </c>
      <c r="E77" s="87" t="s">
        <v>805</v>
      </c>
      <c r="F77" s="24">
        <v>39255</v>
      </c>
    </row>
    <row r="78" spans="1:6" x14ac:dyDescent="0.2">
      <c r="A78" s="31">
        <v>6907</v>
      </c>
      <c r="B78" s="23" t="s">
        <v>1294</v>
      </c>
      <c r="C78" s="23" t="s">
        <v>1458</v>
      </c>
      <c r="D78" s="23" t="s">
        <v>863</v>
      </c>
      <c r="E78" s="23" t="s">
        <v>1212</v>
      </c>
      <c r="F78" s="24">
        <v>39255</v>
      </c>
    </row>
    <row r="79" spans="1:6" x14ac:dyDescent="0.2">
      <c r="A79" s="31">
        <v>7007</v>
      </c>
      <c r="B79" s="23" t="s">
        <v>1295</v>
      </c>
      <c r="C79" s="78" t="s">
        <v>2210</v>
      </c>
      <c r="D79" s="23" t="s">
        <v>863</v>
      </c>
      <c r="E79" s="87" t="s">
        <v>805</v>
      </c>
      <c r="F79" s="24">
        <v>39258</v>
      </c>
    </row>
    <row r="80" spans="1:6" x14ac:dyDescent="0.2">
      <c r="A80" s="31">
        <v>7107</v>
      </c>
      <c r="B80" s="23" t="s">
        <v>1296</v>
      </c>
      <c r="C80" s="23" t="s">
        <v>1431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1297</v>
      </c>
      <c r="C81" s="23" t="s">
        <v>1159</v>
      </c>
      <c r="D81" s="23" t="s">
        <v>863</v>
      </c>
      <c r="E81" s="22" t="s">
        <v>1721</v>
      </c>
      <c r="F81" s="24">
        <v>39261</v>
      </c>
    </row>
    <row r="82" spans="1:6" x14ac:dyDescent="0.2">
      <c r="A82" s="31">
        <v>7307</v>
      </c>
      <c r="B82" s="23" t="s">
        <v>1298</v>
      </c>
      <c r="C82" s="22" t="s">
        <v>1663</v>
      </c>
      <c r="D82" s="23" t="s">
        <v>863</v>
      </c>
      <c r="E82" s="22" t="s">
        <v>1728</v>
      </c>
      <c r="F82" s="24">
        <v>39273</v>
      </c>
    </row>
    <row r="83" spans="1:6" x14ac:dyDescent="0.2">
      <c r="A83" s="31">
        <v>7407</v>
      </c>
      <c r="B83" s="23" t="s">
        <v>1299</v>
      </c>
      <c r="C83" s="23" t="s">
        <v>1459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1300</v>
      </c>
      <c r="C84" s="23" t="s">
        <v>1447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1301</v>
      </c>
      <c r="C85" s="82" t="s">
        <v>1460</v>
      </c>
      <c r="D85" s="23" t="s">
        <v>862</v>
      </c>
      <c r="E85" s="22" t="s">
        <v>1194</v>
      </c>
      <c r="F85" s="24">
        <v>39290</v>
      </c>
    </row>
    <row r="86" spans="1:6" x14ac:dyDescent="0.2">
      <c r="A86" s="31">
        <v>7707</v>
      </c>
      <c r="B86" s="23" t="s">
        <v>1302</v>
      </c>
      <c r="C86" s="23" t="s">
        <v>1454</v>
      </c>
      <c r="D86" s="23" t="s">
        <v>862</v>
      </c>
      <c r="E86" s="1" t="s">
        <v>1213</v>
      </c>
      <c r="F86" s="24">
        <v>39290</v>
      </c>
    </row>
    <row r="87" spans="1:6" x14ac:dyDescent="0.2">
      <c r="A87" s="31">
        <v>7807</v>
      </c>
      <c r="B87" s="23" t="s">
        <v>1303</v>
      </c>
      <c r="C87" s="23" t="s">
        <v>851</v>
      </c>
      <c r="D87" s="23" t="s">
        <v>862</v>
      </c>
      <c r="E87" s="1" t="s">
        <v>1213</v>
      </c>
      <c r="F87" s="24">
        <v>39293</v>
      </c>
    </row>
    <row r="88" spans="1:6" x14ac:dyDescent="0.2">
      <c r="A88" s="31">
        <v>7907</v>
      </c>
      <c r="B88" s="23" t="s">
        <v>1304</v>
      </c>
      <c r="C88" s="78" t="s">
        <v>2221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1305</v>
      </c>
      <c r="C89" s="78" t="s">
        <v>2229</v>
      </c>
      <c r="D89" s="23" t="s">
        <v>863</v>
      </c>
      <c r="E89" s="87" t="s">
        <v>805</v>
      </c>
      <c r="F89" s="24">
        <v>39295</v>
      </c>
    </row>
    <row r="90" spans="1:6" x14ac:dyDescent="0.2">
      <c r="A90" s="31">
        <v>8107</v>
      </c>
      <c r="B90" s="23" t="s">
        <v>1306</v>
      </c>
      <c r="C90" s="23" t="s">
        <v>1155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1307</v>
      </c>
      <c r="C91" s="22" t="s">
        <v>1679</v>
      </c>
      <c r="D91" s="23" t="s">
        <v>863</v>
      </c>
      <c r="E91" s="87" t="s">
        <v>805</v>
      </c>
      <c r="F91" s="24">
        <v>39297</v>
      </c>
    </row>
    <row r="92" spans="1:6" x14ac:dyDescent="0.2">
      <c r="A92" s="31">
        <v>8307</v>
      </c>
      <c r="B92" s="23" t="s">
        <v>1308</v>
      </c>
      <c r="C92" s="23" t="s">
        <v>1179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1309</v>
      </c>
      <c r="C93" s="23" t="s">
        <v>1179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1310</v>
      </c>
      <c r="C94" s="23" t="s">
        <v>1179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1311</v>
      </c>
      <c r="C95" s="22" t="s">
        <v>1672</v>
      </c>
      <c r="D95" s="23" t="s">
        <v>863</v>
      </c>
      <c r="E95" s="22" t="s">
        <v>1721</v>
      </c>
      <c r="F95" s="24">
        <v>39302</v>
      </c>
    </row>
    <row r="96" spans="1:6" x14ac:dyDescent="0.2">
      <c r="A96" s="31">
        <v>8707</v>
      </c>
      <c r="B96" s="23" t="s">
        <v>1312</v>
      </c>
      <c r="C96" s="22" t="s">
        <v>1672</v>
      </c>
      <c r="D96" s="23" t="s">
        <v>863</v>
      </c>
      <c r="E96" s="22" t="s">
        <v>1721</v>
      </c>
      <c r="F96" s="24">
        <v>39302</v>
      </c>
    </row>
    <row r="97" spans="1:6" x14ac:dyDescent="0.2">
      <c r="A97" s="31">
        <v>8807</v>
      </c>
      <c r="B97" s="23" t="s">
        <v>1313</v>
      </c>
      <c r="C97" s="22" t="s">
        <v>1672</v>
      </c>
      <c r="D97" s="23" t="s">
        <v>863</v>
      </c>
      <c r="E97" s="22" t="s">
        <v>1721</v>
      </c>
      <c r="F97" s="24">
        <v>39302</v>
      </c>
    </row>
    <row r="98" spans="1:6" x14ac:dyDescent="0.2">
      <c r="A98" s="31">
        <v>8907</v>
      </c>
      <c r="B98" s="23" t="s">
        <v>1314</v>
      </c>
      <c r="C98" s="22" t="s">
        <v>1663</v>
      </c>
      <c r="D98" s="23" t="s">
        <v>863</v>
      </c>
      <c r="E98" s="22" t="s">
        <v>1728</v>
      </c>
      <c r="F98" s="24">
        <v>39302</v>
      </c>
    </row>
    <row r="99" spans="1:6" x14ac:dyDescent="0.2">
      <c r="A99" s="31">
        <v>9007</v>
      </c>
      <c r="B99" s="23" t="s">
        <v>1315</v>
      </c>
      <c r="C99" s="22" t="s">
        <v>1663</v>
      </c>
      <c r="D99" s="23" t="s">
        <v>863</v>
      </c>
      <c r="E99" s="22" t="s">
        <v>1728</v>
      </c>
      <c r="F99" s="24">
        <v>39302</v>
      </c>
    </row>
    <row r="100" spans="1:6" x14ac:dyDescent="0.2">
      <c r="A100" s="31">
        <v>9107</v>
      </c>
      <c r="B100" s="23" t="s">
        <v>1316</v>
      </c>
      <c r="C100" s="78" t="s">
        <v>2228</v>
      </c>
      <c r="D100" s="23" t="s">
        <v>863</v>
      </c>
      <c r="E100" s="22" t="s">
        <v>1721</v>
      </c>
      <c r="F100" s="24">
        <v>39303</v>
      </c>
    </row>
    <row r="101" spans="1:6" x14ac:dyDescent="0.2">
      <c r="A101" s="31">
        <v>9207</v>
      </c>
      <c r="B101" s="23" t="s">
        <v>1317</v>
      </c>
      <c r="C101" s="23" t="s">
        <v>1146</v>
      </c>
      <c r="D101" s="23" t="s">
        <v>863</v>
      </c>
      <c r="E101" s="22" t="s">
        <v>1728</v>
      </c>
      <c r="F101" s="24">
        <v>39303</v>
      </c>
    </row>
    <row r="102" spans="1:6" x14ac:dyDescent="0.2">
      <c r="A102" s="31">
        <v>9307</v>
      </c>
      <c r="B102" s="23" t="s">
        <v>1318</v>
      </c>
      <c r="C102" s="23" t="s">
        <v>1158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1319</v>
      </c>
      <c r="C103" s="23" t="s">
        <v>1158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1320</v>
      </c>
      <c r="C104" s="78" t="s">
        <v>2242</v>
      </c>
      <c r="D104" s="23" t="s">
        <v>863</v>
      </c>
      <c r="E104" s="87" t="s">
        <v>1722</v>
      </c>
      <c r="F104" s="24">
        <v>39308</v>
      </c>
    </row>
    <row r="105" spans="1:6" x14ac:dyDescent="0.2">
      <c r="A105" s="31">
        <v>9707</v>
      </c>
      <c r="B105" s="23" t="s">
        <v>1322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1321</v>
      </c>
      <c r="C106" s="78" t="s">
        <v>2210</v>
      </c>
      <c r="D106" s="23" t="s">
        <v>863</v>
      </c>
      <c r="E106" s="22" t="s">
        <v>1728</v>
      </c>
      <c r="F106" s="24">
        <v>39311</v>
      </c>
    </row>
    <row r="107" spans="1:6" x14ac:dyDescent="0.2">
      <c r="A107" s="31">
        <v>9807</v>
      </c>
      <c r="B107" s="23" t="s">
        <v>1323</v>
      </c>
      <c r="C107" s="22" t="s">
        <v>1679</v>
      </c>
      <c r="D107" s="23" t="s">
        <v>863</v>
      </c>
      <c r="E107" s="87" t="s">
        <v>805</v>
      </c>
      <c r="F107" s="24">
        <v>39317</v>
      </c>
    </row>
    <row r="108" spans="1:6" x14ac:dyDescent="0.2">
      <c r="A108" s="31">
        <v>9907</v>
      </c>
      <c r="B108" s="23" t="s">
        <v>1324</v>
      </c>
      <c r="C108" s="22" t="s">
        <v>1679</v>
      </c>
      <c r="D108" s="23" t="s">
        <v>863</v>
      </c>
      <c r="E108" s="87" t="s">
        <v>805</v>
      </c>
      <c r="F108" s="24">
        <v>39317</v>
      </c>
    </row>
    <row r="109" spans="1:6" x14ac:dyDescent="0.2">
      <c r="A109" s="31">
        <v>10007</v>
      </c>
      <c r="B109" s="23" t="s">
        <v>1325</v>
      </c>
      <c r="C109" s="22" t="s">
        <v>1679</v>
      </c>
      <c r="D109" s="23" t="s">
        <v>863</v>
      </c>
      <c r="E109" s="87" t="s">
        <v>805</v>
      </c>
      <c r="F109" s="24">
        <v>39317</v>
      </c>
    </row>
    <row r="110" spans="1:6" x14ac:dyDescent="0.2">
      <c r="A110" s="31">
        <v>10107</v>
      </c>
      <c r="B110" s="23" t="s">
        <v>1326</v>
      </c>
      <c r="C110" s="23" t="s">
        <v>1462</v>
      </c>
      <c r="D110" s="23" t="s">
        <v>1026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1327</v>
      </c>
      <c r="C111" s="24" t="s">
        <v>1158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1328</v>
      </c>
      <c r="C112" s="23" t="s">
        <v>1146</v>
      </c>
      <c r="D112" s="23" t="s">
        <v>863</v>
      </c>
      <c r="E112" s="87" t="s">
        <v>805</v>
      </c>
      <c r="F112" s="24">
        <v>39318</v>
      </c>
    </row>
    <row r="113" spans="1:6" x14ac:dyDescent="0.2">
      <c r="A113" s="31">
        <v>10407</v>
      </c>
      <c r="B113" s="23" t="s">
        <v>1329</v>
      </c>
      <c r="C113" s="22" t="s">
        <v>1665</v>
      </c>
      <c r="D113" s="23" t="s">
        <v>863</v>
      </c>
      <c r="E113" s="23" t="s">
        <v>1211</v>
      </c>
      <c r="F113" s="24">
        <v>39318</v>
      </c>
    </row>
    <row r="114" spans="1:6" x14ac:dyDescent="0.2">
      <c r="A114" s="31">
        <v>10507</v>
      </c>
      <c r="B114" s="23" t="s">
        <v>1330</v>
      </c>
      <c r="C114" s="23" t="s">
        <v>1146</v>
      </c>
      <c r="D114" s="23" t="s">
        <v>863</v>
      </c>
      <c r="E114" s="22" t="s">
        <v>1728</v>
      </c>
      <c r="F114" s="24">
        <v>39318</v>
      </c>
    </row>
    <row r="115" spans="1:6" x14ac:dyDescent="0.2">
      <c r="A115" s="31">
        <v>10607</v>
      </c>
      <c r="B115" s="23" t="s">
        <v>1331</v>
      </c>
      <c r="C115" s="78" t="s">
        <v>2210</v>
      </c>
      <c r="D115" s="23" t="s">
        <v>863</v>
      </c>
      <c r="E115" s="22" t="s">
        <v>1728</v>
      </c>
      <c r="F115" s="24">
        <v>39318</v>
      </c>
    </row>
    <row r="116" spans="1:6" x14ac:dyDescent="0.2">
      <c r="A116" s="31">
        <v>10707</v>
      </c>
      <c r="B116" s="23" t="s">
        <v>1332</v>
      </c>
      <c r="C116" s="63" t="s">
        <v>1890</v>
      </c>
      <c r="D116" s="23" t="s">
        <v>1026</v>
      </c>
      <c r="E116" s="22" t="s">
        <v>1721</v>
      </c>
      <c r="F116" s="24">
        <v>39318</v>
      </c>
    </row>
    <row r="117" spans="1:6" x14ac:dyDescent="0.2">
      <c r="A117" s="31">
        <v>10807</v>
      </c>
      <c r="B117" s="23" t="s">
        <v>1333</v>
      </c>
      <c r="C117" s="23" t="s">
        <v>1001</v>
      </c>
      <c r="D117" s="23" t="s">
        <v>862</v>
      </c>
      <c r="E117" s="22" t="s">
        <v>1188</v>
      </c>
      <c r="F117" s="24">
        <v>39321</v>
      </c>
    </row>
    <row r="118" spans="1:6" x14ac:dyDescent="0.2">
      <c r="A118" s="31">
        <v>10907</v>
      </c>
      <c r="B118" s="23" t="s">
        <v>1334</v>
      </c>
      <c r="C118" s="23" t="s">
        <v>1148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1335</v>
      </c>
      <c r="C119" s="81" t="s">
        <v>2216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1336</v>
      </c>
      <c r="C120" s="24" t="s">
        <v>1463</v>
      </c>
      <c r="D120" s="23" t="s">
        <v>1026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1337</v>
      </c>
      <c r="C121" s="24" t="s">
        <v>1176</v>
      </c>
      <c r="D121" s="23" t="s">
        <v>1026</v>
      </c>
      <c r="E121" s="23" t="s">
        <v>1215</v>
      </c>
      <c r="F121" s="24">
        <v>39325</v>
      </c>
    </row>
    <row r="122" spans="1:6" x14ac:dyDescent="0.2">
      <c r="A122" s="31">
        <v>11307</v>
      </c>
      <c r="B122" s="23" t="s">
        <v>1338</v>
      </c>
      <c r="C122" s="98" t="s">
        <v>1138</v>
      </c>
      <c r="D122" s="23" t="s">
        <v>1026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1339</v>
      </c>
      <c r="C123" s="22" t="s">
        <v>843</v>
      </c>
      <c r="D123" s="23" t="s">
        <v>1026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1340</v>
      </c>
      <c r="C124" s="22" t="s">
        <v>1669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1341</v>
      </c>
      <c r="C125" s="24" t="s">
        <v>1464</v>
      </c>
      <c r="D125" s="23" t="s">
        <v>863</v>
      </c>
      <c r="E125" s="22" t="s">
        <v>1183</v>
      </c>
      <c r="F125" s="24">
        <v>39325</v>
      </c>
    </row>
    <row r="126" spans="1:6" x14ac:dyDescent="0.2">
      <c r="A126" s="31">
        <v>11707</v>
      </c>
      <c r="B126" s="23" t="s">
        <v>1342</v>
      </c>
      <c r="C126" s="23" t="s">
        <v>1464</v>
      </c>
      <c r="D126" s="23" t="s">
        <v>863</v>
      </c>
      <c r="E126" s="22" t="s">
        <v>1183</v>
      </c>
      <c r="F126" s="24">
        <v>39325</v>
      </c>
    </row>
    <row r="127" spans="1:6" x14ac:dyDescent="0.2">
      <c r="A127" s="31">
        <v>11807</v>
      </c>
      <c r="B127" s="23" t="s">
        <v>1343</v>
      </c>
      <c r="C127" s="78" t="s">
        <v>854</v>
      </c>
      <c r="D127" s="23" t="s">
        <v>863</v>
      </c>
      <c r="E127" s="22" t="s">
        <v>1183</v>
      </c>
      <c r="F127" s="24">
        <v>39325</v>
      </c>
    </row>
    <row r="128" spans="1:6" x14ac:dyDescent="0.2">
      <c r="A128" s="31">
        <v>11907</v>
      </c>
      <c r="B128" s="23" t="s">
        <v>1344</v>
      </c>
      <c r="C128" s="23" t="s">
        <v>1176</v>
      </c>
      <c r="D128" s="23" t="s">
        <v>863</v>
      </c>
      <c r="E128" s="87" t="s">
        <v>805</v>
      </c>
      <c r="F128" s="24">
        <v>39325</v>
      </c>
    </row>
    <row r="129" spans="1:6" x14ac:dyDescent="0.2">
      <c r="A129" s="31">
        <v>12007</v>
      </c>
      <c r="B129" s="23" t="s">
        <v>1345</v>
      </c>
      <c r="C129" s="22" t="s">
        <v>1665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1346</v>
      </c>
      <c r="C130" s="22" t="s">
        <v>1679</v>
      </c>
      <c r="D130" s="23" t="s">
        <v>863</v>
      </c>
      <c r="E130" s="87" t="s">
        <v>805</v>
      </c>
      <c r="F130" s="24">
        <v>39325</v>
      </c>
    </row>
    <row r="131" spans="1:6" x14ac:dyDescent="0.2">
      <c r="A131" s="31">
        <v>12207</v>
      </c>
      <c r="B131" s="23" t="s">
        <v>1347</v>
      </c>
      <c r="C131" s="98" t="s">
        <v>1138</v>
      </c>
      <c r="D131" s="23" t="s">
        <v>863</v>
      </c>
      <c r="E131" s="22" t="s">
        <v>1721</v>
      </c>
      <c r="F131" s="24">
        <v>39325</v>
      </c>
    </row>
    <row r="132" spans="1:6" x14ac:dyDescent="0.2">
      <c r="A132" s="31">
        <v>12307</v>
      </c>
      <c r="B132" s="23" t="s">
        <v>1348</v>
      </c>
      <c r="C132" s="82" t="s">
        <v>1676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1349</v>
      </c>
      <c r="C133" s="23" t="s">
        <v>1176</v>
      </c>
      <c r="D133" s="23" t="s">
        <v>863</v>
      </c>
      <c r="E133" s="87" t="s">
        <v>805</v>
      </c>
      <c r="F133" s="24">
        <v>39328</v>
      </c>
    </row>
    <row r="134" spans="1:6" x14ac:dyDescent="0.2">
      <c r="A134" s="31">
        <v>12507</v>
      </c>
      <c r="B134" s="23" t="s">
        <v>1350</v>
      </c>
      <c r="C134" s="82" t="s">
        <v>1676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1351</v>
      </c>
      <c r="C135" s="98" t="s">
        <v>1138</v>
      </c>
      <c r="D135" s="23" t="s">
        <v>863</v>
      </c>
      <c r="E135" s="63" t="s">
        <v>877</v>
      </c>
      <c r="F135" s="24">
        <v>39328</v>
      </c>
    </row>
    <row r="136" spans="1:6" x14ac:dyDescent="0.2">
      <c r="A136" s="31">
        <v>12707</v>
      </c>
      <c r="B136" s="23" t="s">
        <v>1352</v>
      </c>
      <c r="C136" s="23" t="s">
        <v>982</v>
      </c>
      <c r="D136" s="23" t="s">
        <v>1198</v>
      </c>
      <c r="E136" s="22" t="s">
        <v>1188</v>
      </c>
      <c r="F136" s="24">
        <v>39328</v>
      </c>
    </row>
    <row r="137" spans="1:6" x14ac:dyDescent="0.2">
      <c r="A137" s="31">
        <v>12807</v>
      </c>
      <c r="B137" s="23" t="s">
        <v>1353</v>
      </c>
      <c r="C137" s="23" t="s">
        <v>982</v>
      </c>
      <c r="D137" s="23" t="s">
        <v>1198</v>
      </c>
      <c r="E137" s="22" t="s">
        <v>1188</v>
      </c>
      <c r="F137" s="24">
        <v>39328</v>
      </c>
    </row>
    <row r="138" spans="1:6" x14ac:dyDescent="0.2">
      <c r="A138" s="31">
        <v>12907</v>
      </c>
      <c r="B138" s="23" t="s">
        <v>1354</v>
      </c>
      <c r="C138" s="23" t="s">
        <v>1467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1355</v>
      </c>
      <c r="C139" s="23" t="s">
        <v>1437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1356</v>
      </c>
      <c r="C140" s="23" t="s">
        <v>1437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1357</v>
      </c>
      <c r="C141" s="23" t="s">
        <v>1158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1358</v>
      </c>
      <c r="C142" s="78" t="s">
        <v>2236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1359</v>
      </c>
      <c r="C143" s="23" t="s">
        <v>997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1360</v>
      </c>
      <c r="C144" s="98" t="s">
        <v>1138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1361</v>
      </c>
      <c r="C145" s="23" t="s">
        <v>1468</v>
      </c>
      <c r="D145" s="23" t="s">
        <v>863</v>
      </c>
      <c r="E145" s="23" t="s">
        <v>1218</v>
      </c>
      <c r="F145" s="24">
        <v>39342</v>
      </c>
    </row>
    <row r="146" spans="1:6" ht="38.25" x14ac:dyDescent="0.2">
      <c r="A146" s="31">
        <v>13707</v>
      </c>
      <c r="B146" s="23" t="s">
        <v>1362</v>
      </c>
      <c r="C146" s="23" t="s">
        <v>1468</v>
      </c>
      <c r="D146" s="23" t="s">
        <v>863</v>
      </c>
      <c r="E146" s="23" t="s">
        <v>1218</v>
      </c>
      <c r="F146" s="24">
        <v>39342</v>
      </c>
    </row>
    <row r="147" spans="1:6" ht="38.25" x14ac:dyDescent="0.2">
      <c r="A147" s="31">
        <v>13807</v>
      </c>
      <c r="B147" s="23" t="s">
        <v>1363</v>
      </c>
      <c r="C147" s="23" t="s">
        <v>1468</v>
      </c>
      <c r="D147" s="23" t="s">
        <v>863</v>
      </c>
      <c r="E147" s="23" t="s">
        <v>1218</v>
      </c>
      <c r="F147" s="24">
        <v>39342</v>
      </c>
    </row>
    <row r="148" spans="1:6" x14ac:dyDescent="0.2">
      <c r="A148" s="31">
        <v>13907</v>
      </c>
      <c r="B148" s="23" t="s">
        <v>1364</v>
      </c>
      <c r="C148" s="22" t="s">
        <v>1665</v>
      </c>
      <c r="D148" s="23" t="s">
        <v>863</v>
      </c>
      <c r="E148" s="87" t="s">
        <v>825</v>
      </c>
      <c r="F148" s="24">
        <v>39342</v>
      </c>
    </row>
    <row r="149" spans="1:6" x14ac:dyDescent="0.2">
      <c r="A149" s="31">
        <v>14007</v>
      </c>
      <c r="B149" s="23" t="s">
        <v>1365</v>
      </c>
      <c r="C149" s="98" t="s">
        <v>1138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1366</v>
      </c>
      <c r="C150" s="23" t="s">
        <v>1015</v>
      </c>
      <c r="D150" s="23" t="s">
        <v>863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1367</v>
      </c>
      <c r="C151" s="9" t="s">
        <v>147</v>
      </c>
      <c r="D151" s="23" t="s">
        <v>1198</v>
      </c>
      <c r="E151" s="22" t="s">
        <v>1194</v>
      </c>
      <c r="F151" s="24">
        <v>39351</v>
      </c>
    </row>
    <row r="152" spans="1:6" x14ac:dyDescent="0.2">
      <c r="A152" s="31">
        <v>14307</v>
      </c>
      <c r="B152" s="23" t="s">
        <v>1368</v>
      </c>
      <c r="C152" s="78" t="s">
        <v>2225</v>
      </c>
      <c r="D152" s="23" t="s">
        <v>863</v>
      </c>
      <c r="E152" s="63" t="s">
        <v>877</v>
      </c>
      <c r="F152" s="24">
        <v>39356</v>
      </c>
    </row>
    <row r="153" spans="1:6" x14ac:dyDescent="0.2">
      <c r="A153" s="31">
        <v>14507</v>
      </c>
      <c r="B153" s="23" t="s">
        <v>1369</v>
      </c>
      <c r="C153" s="63" t="s">
        <v>195</v>
      </c>
      <c r="D153" s="23" t="s">
        <v>862</v>
      </c>
      <c r="E153" s="87" t="s">
        <v>1722</v>
      </c>
      <c r="F153" s="24">
        <v>39356</v>
      </c>
    </row>
    <row r="154" spans="1:6" x14ac:dyDescent="0.2">
      <c r="A154" s="31">
        <v>14607</v>
      </c>
      <c r="B154" s="23" t="s">
        <v>1370</v>
      </c>
      <c r="C154" s="98" t="s">
        <v>1138</v>
      </c>
      <c r="D154" s="23" t="s">
        <v>1026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1371</v>
      </c>
      <c r="C155" s="23" t="s">
        <v>1469</v>
      </c>
      <c r="D155" s="23" t="s">
        <v>1026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1372</v>
      </c>
      <c r="C156" s="23" t="s">
        <v>1462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1373</v>
      </c>
      <c r="C157" s="23" t="s">
        <v>991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1374</v>
      </c>
      <c r="C158" s="22" t="s">
        <v>1665</v>
      </c>
      <c r="D158" s="23" t="s">
        <v>1026</v>
      </c>
      <c r="E158" s="23" t="s">
        <v>1219</v>
      </c>
      <c r="F158" s="24">
        <v>39374</v>
      </c>
    </row>
    <row r="159" spans="1:6" x14ac:dyDescent="0.2">
      <c r="A159" s="31">
        <v>15107</v>
      </c>
      <c r="B159" s="23" t="s">
        <v>1375</v>
      </c>
      <c r="C159" s="23" t="s">
        <v>1159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1376</v>
      </c>
      <c r="C160" s="23" t="s">
        <v>1470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1377</v>
      </c>
      <c r="C161" s="23" t="s">
        <v>991</v>
      </c>
      <c r="D161" s="23" t="s">
        <v>863</v>
      </c>
      <c r="E161" s="63" t="s">
        <v>877</v>
      </c>
      <c r="F161" s="24">
        <v>39380</v>
      </c>
    </row>
    <row r="162" spans="1:6" x14ac:dyDescent="0.2">
      <c r="A162" s="31">
        <v>15407</v>
      </c>
      <c r="B162" s="23" t="s">
        <v>1378</v>
      </c>
      <c r="C162" s="23" t="s">
        <v>1438</v>
      </c>
      <c r="D162" s="23" t="s">
        <v>863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1379</v>
      </c>
      <c r="C163" s="22" t="s">
        <v>1665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1380</v>
      </c>
      <c r="C164" s="23" t="s">
        <v>991</v>
      </c>
      <c r="D164" s="23" t="s">
        <v>863</v>
      </c>
      <c r="E164" s="63" t="s">
        <v>877</v>
      </c>
      <c r="F164" s="24">
        <v>39386</v>
      </c>
    </row>
    <row r="165" spans="1:6" x14ac:dyDescent="0.2">
      <c r="A165" s="31">
        <v>15707</v>
      </c>
      <c r="B165" s="23" t="s">
        <v>1381</v>
      </c>
      <c r="C165" s="23" t="s">
        <v>991</v>
      </c>
      <c r="D165" s="23" t="s">
        <v>863</v>
      </c>
      <c r="E165" s="63" t="s">
        <v>877</v>
      </c>
      <c r="F165" s="24">
        <v>39386</v>
      </c>
    </row>
    <row r="166" spans="1:6" x14ac:dyDescent="0.2">
      <c r="A166" s="31">
        <v>15807</v>
      </c>
      <c r="B166" s="23" t="s">
        <v>1382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1383</v>
      </c>
      <c r="C167" s="23" t="s">
        <v>1471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1384</v>
      </c>
      <c r="C168" s="22" t="s">
        <v>1669</v>
      </c>
      <c r="D168" s="23" t="s">
        <v>862</v>
      </c>
      <c r="E168" s="63" t="s">
        <v>877</v>
      </c>
      <c r="F168" s="24">
        <v>39392</v>
      </c>
    </row>
    <row r="169" spans="1:6" x14ac:dyDescent="0.2">
      <c r="A169" s="31">
        <v>16107</v>
      </c>
      <c r="B169" s="23" t="s">
        <v>1385</v>
      </c>
      <c r="C169" s="23" t="s">
        <v>1447</v>
      </c>
      <c r="D169" s="23" t="s">
        <v>1198</v>
      </c>
      <c r="E169" s="1" t="s">
        <v>1716</v>
      </c>
      <c r="F169" s="24">
        <v>39394</v>
      </c>
    </row>
    <row r="170" spans="1:6" x14ac:dyDescent="0.2">
      <c r="A170" s="31">
        <v>16207</v>
      </c>
      <c r="B170" s="23" t="s">
        <v>1386</v>
      </c>
      <c r="C170" s="23" t="s">
        <v>1447</v>
      </c>
      <c r="D170" s="23" t="s">
        <v>1198</v>
      </c>
      <c r="E170" s="1" t="s">
        <v>1716</v>
      </c>
      <c r="F170" s="24">
        <v>39394</v>
      </c>
    </row>
    <row r="171" spans="1:6" x14ac:dyDescent="0.2">
      <c r="A171" s="31">
        <v>16307</v>
      </c>
      <c r="B171" s="23" t="s">
        <v>1387</v>
      </c>
      <c r="C171" s="23" t="s">
        <v>1139</v>
      </c>
      <c r="D171" s="23" t="s">
        <v>1198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1388</v>
      </c>
      <c r="C172" s="9" t="s">
        <v>147</v>
      </c>
      <c r="D172" s="23" t="s">
        <v>863</v>
      </c>
      <c r="E172" s="22" t="s">
        <v>1194</v>
      </c>
      <c r="F172" s="24">
        <v>39398</v>
      </c>
    </row>
    <row r="173" spans="1:6" x14ac:dyDescent="0.2">
      <c r="A173" s="31">
        <v>16507</v>
      </c>
      <c r="B173" s="23" t="s">
        <v>1389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1390</v>
      </c>
      <c r="C174" s="82" t="s">
        <v>1460</v>
      </c>
      <c r="D174" s="23" t="s">
        <v>863</v>
      </c>
      <c r="E174" s="22" t="s">
        <v>1194</v>
      </c>
      <c r="F174" s="24">
        <v>39399</v>
      </c>
    </row>
    <row r="175" spans="1:6" x14ac:dyDescent="0.2">
      <c r="A175" s="31">
        <v>16707</v>
      </c>
      <c r="B175" s="23" t="s">
        <v>1391</v>
      </c>
      <c r="C175" s="82" t="s">
        <v>1460</v>
      </c>
      <c r="D175" s="23" t="s">
        <v>862</v>
      </c>
      <c r="E175" s="22" t="s">
        <v>1182</v>
      </c>
      <c r="F175" s="24">
        <v>39408</v>
      </c>
    </row>
    <row r="176" spans="1:6" x14ac:dyDescent="0.2">
      <c r="A176" s="31">
        <v>16807</v>
      </c>
      <c r="B176" s="23" t="s">
        <v>1392</v>
      </c>
      <c r="C176" s="82" t="s">
        <v>1460</v>
      </c>
      <c r="D176" s="23" t="s">
        <v>862</v>
      </c>
      <c r="E176" s="22" t="s">
        <v>1727</v>
      </c>
      <c r="F176" s="24">
        <v>39408</v>
      </c>
    </row>
    <row r="177" spans="1:6" x14ac:dyDescent="0.2">
      <c r="A177" s="31">
        <v>16907</v>
      </c>
      <c r="B177" s="23" t="s">
        <v>1393</v>
      </c>
      <c r="C177" s="78" t="s">
        <v>854</v>
      </c>
      <c r="D177" s="23" t="s">
        <v>1198</v>
      </c>
      <c r="E177" s="22" t="s">
        <v>1183</v>
      </c>
      <c r="F177" s="24">
        <v>39409</v>
      </c>
    </row>
    <row r="178" spans="1:6" x14ac:dyDescent="0.2">
      <c r="A178" s="31">
        <v>17007</v>
      </c>
      <c r="B178" s="23" t="s">
        <v>1394</v>
      </c>
      <c r="C178" s="23" t="s">
        <v>991</v>
      </c>
      <c r="D178" s="23" t="s">
        <v>862</v>
      </c>
      <c r="E178" s="23" t="s">
        <v>1221</v>
      </c>
      <c r="F178" s="24">
        <v>39414</v>
      </c>
    </row>
    <row r="179" spans="1:6" ht="25.5" x14ac:dyDescent="0.2">
      <c r="A179" s="31">
        <v>17107</v>
      </c>
      <c r="B179" s="23" t="s">
        <v>1395</v>
      </c>
      <c r="C179" s="23" t="s">
        <v>1159</v>
      </c>
      <c r="D179" s="23" t="s">
        <v>862</v>
      </c>
      <c r="E179" s="63" t="s">
        <v>877</v>
      </c>
      <c r="F179" s="24">
        <v>39414</v>
      </c>
    </row>
    <row r="180" spans="1:6" x14ac:dyDescent="0.2">
      <c r="A180" s="31">
        <v>17207</v>
      </c>
      <c r="B180" s="23" t="s">
        <v>1396</v>
      </c>
      <c r="C180" s="22" t="s">
        <v>843</v>
      </c>
      <c r="D180" s="23" t="s">
        <v>862</v>
      </c>
      <c r="E180" s="23" t="s">
        <v>1222</v>
      </c>
      <c r="F180" s="24">
        <v>39414</v>
      </c>
    </row>
    <row r="181" spans="1:6" x14ac:dyDescent="0.2">
      <c r="A181" s="31">
        <v>17307</v>
      </c>
      <c r="B181" s="23" t="s">
        <v>1397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1398</v>
      </c>
      <c r="C182" s="23" t="s">
        <v>839</v>
      </c>
      <c r="D182" s="23" t="s">
        <v>862</v>
      </c>
      <c r="E182" s="22" t="s">
        <v>1183</v>
      </c>
      <c r="F182" s="24">
        <v>39416</v>
      </c>
    </row>
    <row r="183" spans="1:6" x14ac:dyDescent="0.2">
      <c r="A183" s="31">
        <v>17507</v>
      </c>
      <c r="B183" s="23" t="s">
        <v>1399</v>
      </c>
      <c r="C183" s="22" t="s">
        <v>1669</v>
      </c>
      <c r="D183" s="23" t="s">
        <v>862</v>
      </c>
      <c r="E183" s="22" t="s">
        <v>1183</v>
      </c>
      <c r="F183" s="24">
        <v>39421</v>
      </c>
    </row>
    <row r="184" spans="1:6" x14ac:dyDescent="0.2">
      <c r="A184" s="31">
        <v>17607</v>
      </c>
      <c r="B184" s="23" t="s">
        <v>1400</v>
      </c>
      <c r="C184" s="24" t="s">
        <v>1437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1401</v>
      </c>
      <c r="C185" s="24" t="s">
        <v>1472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1403</v>
      </c>
      <c r="C186" s="1" t="s">
        <v>146</v>
      </c>
      <c r="D186" s="23" t="s">
        <v>1026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1402</v>
      </c>
      <c r="C187" s="1" t="s">
        <v>841</v>
      </c>
      <c r="D187" s="23" t="s">
        <v>1198</v>
      </c>
      <c r="E187" s="22" t="s">
        <v>1183</v>
      </c>
      <c r="F187" s="24">
        <v>39422</v>
      </c>
    </row>
    <row r="188" spans="1:6" x14ac:dyDescent="0.2">
      <c r="A188" s="31">
        <v>18007</v>
      </c>
      <c r="B188" s="23" t="s">
        <v>1404</v>
      </c>
      <c r="C188" s="23" t="s">
        <v>1454</v>
      </c>
      <c r="D188" s="23" t="s">
        <v>863</v>
      </c>
      <c r="E188" s="1" t="s">
        <v>1213</v>
      </c>
      <c r="F188" s="24">
        <v>39423</v>
      </c>
    </row>
    <row r="189" spans="1:6" x14ac:dyDescent="0.2">
      <c r="A189" s="31">
        <v>18107</v>
      </c>
      <c r="B189" s="23" t="s">
        <v>1405</v>
      </c>
      <c r="C189" s="78" t="s">
        <v>2214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1406</v>
      </c>
      <c r="C190" s="23" t="s">
        <v>1454</v>
      </c>
      <c r="D190" s="23" t="s">
        <v>863</v>
      </c>
      <c r="E190" s="1" t="s">
        <v>1213</v>
      </c>
      <c r="F190" s="24">
        <v>39426</v>
      </c>
    </row>
    <row r="191" spans="1:6" x14ac:dyDescent="0.2">
      <c r="A191" s="31">
        <v>18307</v>
      </c>
      <c r="B191" s="23" t="s">
        <v>1407</v>
      </c>
      <c r="C191" s="22" t="s">
        <v>1679</v>
      </c>
      <c r="D191" s="23" t="s">
        <v>863</v>
      </c>
      <c r="E191" s="23" t="s">
        <v>1224</v>
      </c>
      <c r="F191" s="24">
        <v>39427</v>
      </c>
    </row>
    <row r="192" spans="1:6" x14ac:dyDescent="0.2">
      <c r="A192" s="31">
        <v>18407</v>
      </c>
      <c r="B192" s="23" t="s">
        <v>1408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1409</v>
      </c>
      <c r="C193" s="22" t="s">
        <v>1679</v>
      </c>
      <c r="D193" s="23" t="s">
        <v>863</v>
      </c>
      <c r="E193" s="63" t="s">
        <v>797</v>
      </c>
      <c r="F193" s="24">
        <v>39433</v>
      </c>
    </row>
    <row r="194" spans="1:6" x14ac:dyDescent="0.2">
      <c r="A194" s="31">
        <v>18607</v>
      </c>
      <c r="B194" s="23" t="s">
        <v>1410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1411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1412</v>
      </c>
      <c r="C196" s="23" t="s">
        <v>1146</v>
      </c>
      <c r="D196" s="23" t="s">
        <v>863</v>
      </c>
      <c r="E196" s="87" t="s">
        <v>805</v>
      </c>
      <c r="F196" s="24">
        <v>39433</v>
      </c>
    </row>
    <row r="197" spans="1:6" x14ac:dyDescent="0.2">
      <c r="A197" s="31">
        <v>18907</v>
      </c>
      <c r="B197" s="23" t="s">
        <v>1413</v>
      </c>
      <c r="C197" s="23" t="s">
        <v>1146</v>
      </c>
      <c r="D197" s="23" t="s">
        <v>863</v>
      </c>
      <c r="E197" s="87" t="s">
        <v>805</v>
      </c>
      <c r="F197" s="24">
        <v>39433</v>
      </c>
    </row>
    <row r="198" spans="1:6" x14ac:dyDescent="0.2">
      <c r="A198" s="31">
        <v>19007</v>
      </c>
      <c r="B198" s="23" t="s">
        <v>1414</v>
      </c>
      <c r="C198" s="22" t="s">
        <v>1663</v>
      </c>
      <c r="D198" s="23" t="s">
        <v>1198</v>
      </c>
      <c r="E198" s="22" t="s">
        <v>1188</v>
      </c>
      <c r="F198" s="24">
        <v>39433</v>
      </c>
    </row>
    <row r="199" spans="1:6" x14ac:dyDescent="0.2">
      <c r="A199" s="31">
        <v>19107</v>
      </c>
      <c r="B199" s="23" t="s">
        <v>1415</v>
      </c>
      <c r="C199" s="23" t="s">
        <v>1474</v>
      </c>
      <c r="D199" s="23" t="s">
        <v>862</v>
      </c>
      <c r="E199" s="22" t="s">
        <v>1734</v>
      </c>
      <c r="F199" s="24">
        <v>39433</v>
      </c>
    </row>
    <row r="200" spans="1:6" x14ac:dyDescent="0.2">
      <c r="A200" s="31">
        <v>19207</v>
      </c>
      <c r="B200" s="23" t="s">
        <v>1416</v>
      </c>
      <c r="C200" s="82" t="s">
        <v>1460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1417</v>
      </c>
      <c r="C201" s="23" t="s">
        <v>1179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1418</v>
      </c>
      <c r="C202" s="1" t="s">
        <v>840</v>
      </c>
      <c r="D202" s="23" t="s">
        <v>863</v>
      </c>
      <c r="E202" s="63" t="s">
        <v>797</v>
      </c>
      <c r="F202" s="24">
        <v>39436</v>
      </c>
    </row>
    <row r="203" spans="1:6" x14ac:dyDescent="0.2">
      <c r="A203" s="31">
        <v>19507</v>
      </c>
      <c r="B203" s="23" t="s">
        <v>1419</v>
      </c>
      <c r="C203" s="24" t="s">
        <v>1475</v>
      </c>
      <c r="D203" s="23" t="s">
        <v>863</v>
      </c>
      <c r="E203" s="22" t="s">
        <v>1721</v>
      </c>
      <c r="F203" s="24">
        <v>39436</v>
      </c>
    </row>
    <row r="204" spans="1:6" x14ac:dyDescent="0.2">
      <c r="A204" s="31">
        <v>19607</v>
      </c>
      <c r="B204" s="23" t="s">
        <v>1420</v>
      </c>
      <c r="C204" s="22" t="s">
        <v>1680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1421</v>
      </c>
      <c r="C205" s="22" t="s">
        <v>1672</v>
      </c>
      <c r="D205" s="23" t="s">
        <v>1198</v>
      </c>
      <c r="E205" s="22" t="s">
        <v>1188</v>
      </c>
      <c r="F205" s="24">
        <v>39436</v>
      </c>
    </row>
    <row r="206" spans="1:6" x14ac:dyDescent="0.2">
      <c r="A206" s="31">
        <v>19807</v>
      </c>
      <c r="B206" s="23" t="s">
        <v>1422</v>
      </c>
      <c r="C206" s="82" t="s">
        <v>1676</v>
      </c>
      <c r="D206" s="23" t="s">
        <v>862</v>
      </c>
      <c r="E206" s="22" t="s">
        <v>1194</v>
      </c>
      <c r="F206" s="24">
        <v>39436</v>
      </c>
    </row>
    <row r="207" spans="1:6" x14ac:dyDescent="0.2">
      <c r="A207" s="31">
        <v>19907</v>
      </c>
      <c r="B207" s="23" t="s">
        <v>1423</v>
      </c>
      <c r="C207" s="23" t="s">
        <v>1007</v>
      </c>
      <c r="D207" s="23" t="s">
        <v>863</v>
      </c>
      <c r="E207" s="23" t="s">
        <v>1225</v>
      </c>
      <c r="F207" s="24">
        <v>39436</v>
      </c>
    </row>
    <row r="208" spans="1:6" x14ac:dyDescent="0.2">
      <c r="A208" s="31">
        <v>20007</v>
      </c>
      <c r="B208" s="23" t="s">
        <v>1424</v>
      </c>
      <c r="C208" s="23" t="s">
        <v>991</v>
      </c>
      <c r="D208" s="23" t="s">
        <v>863</v>
      </c>
      <c r="E208" s="63" t="s">
        <v>877</v>
      </c>
      <c r="F208" s="24">
        <v>39437</v>
      </c>
    </row>
    <row r="209" spans="1:6" x14ac:dyDescent="0.2">
      <c r="A209" s="31">
        <v>20107</v>
      </c>
      <c r="B209" s="23" t="s">
        <v>1425</v>
      </c>
      <c r="C209" s="23" t="s">
        <v>1139</v>
      </c>
      <c r="D209" s="23" t="s">
        <v>863</v>
      </c>
      <c r="E209" s="87" t="s">
        <v>1722</v>
      </c>
      <c r="F209" s="24">
        <v>39437</v>
      </c>
    </row>
    <row r="210" spans="1:6" x14ac:dyDescent="0.2">
      <c r="A210" s="31">
        <v>20207</v>
      </c>
      <c r="B210" s="23" t="s">
        <v>1426</v>
      </c>
      <c r="C210" s="22" t="s">
        <v>1669</v>
      </c>
      <c r="D210" s="23" t="s">
        <v>1198</v>
      </c>
      <c r="E210" s="63" t="s">
        <v>877</v>
      </c>
      <c r="F210" s="24">
        <v>39440</v>
      </c>
    </row>
    <row r="211" spans="1:6" x14ac:dyDescent="0.2">
      <c r="A211" s="31">
        <v>20307</v>
      </c>
      <c r="B211" s="23" t="s">
        <v>1427</v>
      </c>
      <c r="C211" s="23" t="s">
        <v>991</v>
      </c>
      <c r="D211" s="23" t="s">
        <v>863</v>
      </c>
      <c r="E211" s="63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28" workbookViewId="0">
      <selection activeCell="D77" sqref="D7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ht="13.5" thickBot="1" x14ac:dyDescent="0.25">
      <c r="A7" s="228"/>
      <c r="B7" s="231" t="s">
        <v>1204</v>
      </c>
      <c r="C7" s="229"/>
      <c r="D7" s="229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1031</v>
      </c>
      <c r="C9" s="23" t="s">
        <v>1137</v>
      </c>
      <c r="D9" s="23" t="s">
        <v>1026</v>
      </c>
      <c r="E9" s="22" t="s">
        <v>1728</v>
      </c>
      <c r="F9" s="24">
        <v>38728</v>
      </c>
    </row>
    <row r="10" spans="1:9" ht="13.5" thickBot="1" x14ac:dyDescent="0.25">
      <c r="A10" s="31">
        <v>206</v>
      </c>
      <c r="B10" s="23" t="s">
        <v>1032</v>
      </c>
      <c r="C10" s="23" t="s">
        <v>1137</v>
      </c>
      <c r="D10" s="23" t="s">
        <v>863</v>
      </c>
      <c r="E10" s="22" t="s">
        <v>1728</v>
      </c>
      <c r="F10" s="24">
        <v>38728</v>
      </c>
    </row>
    <row r="11" spans="1:9" x14ac:dyDescent="0.2">
      <c r="A11" s="31">
        <v>306</v>
      </c>
      <c r="B11" s="23" t="s">
        <v>1033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1203</v>
      </c>
      <c r="I11" s="15">
        <f>COUNTIF($D$9:$D$5003,"PTE")</f>
        <v>12</v>
      </c>
    </row>
    <row r="12" spans="1:9" x14ac:dyDescent="0.2">
      <c r="A12" s="31">
        <v>406</v>
      </c>
      <c r="B12" s="23" t="s">
        <v>1034</v>
      </c>
      <c r="C12" s="78" t="s">
        <v>2218</v>
      </c>
      <c r="D12" s="23" t="s">
        <v>863</v>
      </c>
      <c r="E12" s="23" t="s">
        <v>812</v>
      </c>
      <c r="F12" s="24">
        <v>38741</v>
      </c>
      <c r="H12" s="33" t="s">
        <v>1202</v>
      </c>
      <c r="I12" s="17">
        <f>COUNTIF($D$9:$D$5003,"PT")</f>
        <v>25</v>
      </c>
    </row>
    <row r="13" spans="1:9" x14ac:dyDescent="0.2">
      <c r="A13" s="31">
        <v>506</v>
      </c>
      <c r="B13" s="23" t="s">
        <v>1035</v>
      </c>
      <c r="C13" s="98" t="s">
        <v>1138</v>
      </c>
      <c r="D13" s="24" t="s">
        <v>863</v>
      </c>
      <c r="E13" s="22" t="s">
        <v>1182</v>
      </c>
      <c r="F13" s="24">
        <v>38744</v>
      </c>
      <c r="H13" s="33" t="s">
        <v>1201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1139</v>
      </c>
      <c r="D14" s="23" t="s">
        <v>1026</v>
      </c>
      <c r="E14" s="22" t="s">
        <v>1182</v>
      </c>
      <c r="F14" s="24">
        <v>38744</v>
      </c>
      <c r="H14" s="33" t="s">
        <v>1200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1036</v>
      </c>
      <c r="C15" s="78" t="s">
        <v>2218</v>
      </c>
      <c r="D15" s="23" t="s">
        <v>863</v>
      </c>
      <c r="E15" s="22" t="s">
        <v>1721</v>
      </c>
      <c r="F15" s="24">
        <v>38757</v>
      </c>
      <c r="H15" s="32" t="s">
        <v>1199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1037</v>
      </c>
      <c r="C16" s="23" t="s">
        <v>1139</v>
      </c>
      <c r="D16" s="23" t="s">
        <v>863</v>
      </c>
      <c r="E16" s="22" t="s">
        <v>1182</v>
      </c>
      <c r="F16" s="24">
        <v>38763</v>
      </c>
    </row>
    <row r="17" spans="1:9" ht="13.5" thickBot="1" x14ac:dyDescent="0.25">
      <c r="A17" s="31">
        <v>906</v>
      </c>
      <c r="B17" s="23" t="s">
        <v>1038</v>
      </c>
      <c r="C17" s="23" t="s">
        <v>1140</v>
      </c>
      <c r="D17" s="23" t="s">
        <v>1026</v>
      </c>
      <c r="E17" s="22" t="s">
        <v>803</v>
      </c>
      <c r="F17" s="24">
        <v>38770</v>
      </c>
      <c r="H17" s="35" t="s">
        <v>1205</v>
      </c>
      <c r="I17" s="36">
        <f>SUM(I11:I15)</f>
        <v>110</v>
      </c>
    </row>
    <row r="18" spans="1:9" x14ac:dyDescent="0.2">
      <c r="A18" s="31">
        <v>1006</v>
      </c>
      <c r="B18" s="23" t="s">
        <v>1039</v>
      </c>
      <c r="C18" s="23" t="s">
        <v>1141</v>
      </c>
      <c r="D18" s="23" t="s">
        <v>1026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1040</v>
      </c>
      <c r="C19" s="22" t="s">
        <v>1663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1041</v>
      </c>
      <c r="C20" s="23" t="s">
        <v>1143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1042</v>
      </c>
      <c r="C21" s="23" t="s">
        <v>1144</v>
      </c>
      <c r="D21" s="23" t="s">
        <v>1026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1043</v>
      </c>
      <c r="C22" s="23" t="s">
        <v>1145</v>
      </c>
      <c r="D22" s="23" t="s">
        <v>1026</v>
      </c>
      <c r="E22" s="87" t="s">
        <v>1722</v>
      </c>
      <c r="F22" s="24">
        <v>38792</v>
      </c>
    </row>
    <row r="23" spans="1:9" x14ac:dyDescent="0.2">
      <c r="A23" s="31">
        <v>1506</v>
      </c>
      <c r="B23" s="23" t="s">
        <v>1044</v>
      </c>
      <c r="C23" s="23" t="s">
        <v>1145</v>
      </c>
      <c r="D23" s="23" t="s">
        <v>863</v>
      </c>
      <c r="E23" s="87" t="s">
        <v>1722</v>
      </c>
      <c r="F23" s="24">
        <v>38792</v>
      </c>
    </row>
    <row r="24" spans="1:9" x14ac:dyDescent="0.2">
      <c r="A24" s="31">
        <v>1606</v>
      </c>
      <c r="B24" s="23" t="s">
        <v>1045</v>
      </c>
      <c r="C24" s="78" t="s">
        <v>2234</v>
      </c>
      <c r="D24" s="23" t="s">
        <v>863</v>
      </c>
      <c r="E24" s="22" t="s">
        <v>1728</v>
      </c>
      <c r="F24" s="24">
        <v>38798</v>
      </c>
    </row>
    <row r="25" spans="1:9" x14ac:dyDescent="0.2">
      <c r="A25" s="31">
        <v>1706</v>
      </c>
      <c r="B25" s="23" t="s">
        <v>1046</v>
      </c>
      <c r="C25" s="23" t="s">
        <v>1144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1047</v>
      </c>
      <c r="C26" s="23" t="s">
        <v>1146</v>
      </c>
      <c r="D26" s="23" t="s">
        <v>863</v>
      </c>
      <c r="E26" s="87" t="s">
        <v>805</v>
      </c>
      <c r="F26" s="24">
        <v>38805</v>
      </c>
    </row>
    <row r="27" spans="1:9" x14ac:dyDescent="0.2">
      <c r="A27" s="31">
        <v>1906</v>
      </c>
      <c r="B27" s="23" t="s">
        <v>1048</v>
      </c>
      <c r="C27" s="98" t="s">
        <v>1138</v>
      </c>
      <c r="D27" s="23" t="s">
        <v>863</v>
      </c>
      <c r="E27" s="63" t="s">
        <v>877</v>
      </c>
      <c r="F27" s="24">
        <v>38806</v>
      </c>
    </row>
    <row r="28" spans="1:9" x14ac:dyDescent="0.2">
      <c r="A28" s="31">
        <v>2006</v>
      </c>
      <c r="B28" s="78" t="s">
        <v>1892</v>
      </c>
      <c r="C28" s="23" t="s">
        <v>1147</v>
      </c>
      <c r="D28" s="23" t="s">
        <v>863</v>
      </c>
      <c r="E28" s="22" t="s">
        <v>1721</v>
      </c>
      <c r="F28" s="24">
        <v>38810</v>
      </c>
    </row>
    <row r="29" spans="1:9" x14ac:dyDescent="0.2">
      <c r="A29" s="31">
        <v>2106</v>
      </c>
      <c r="B29" s="23" t="s">
        <v>1049</v>
      </c>
      <c r="C29" s="23" t="s">
        <v>1148</v>
      </c>
      <c r="D29" s="23" t="s">
        <v>1026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1050</v>
      </c>
      <c r="C30" s="22" t="s">
        <v>1669</v>
      </c>
      <c r="D30" s="23" t="s">
        <v>1026</v>
      </c>
      <c r="E30" s="22" t="s">
        <v>1183</v>
      </c>
      <c r="F30" s="24">
        <v>38824</v>
      </c>
    </row>
    <row r="31" spans="1:9" ht="25.5" x14ac:dyDescent="0.2">
      <c r="A31" s="31">
        <v>2306</v>
      </c>
      <c r="B31" s="23" t="s">
        <v>1051</v>
      </c>
      <c r="C31" s="22" t="s">
        <v>843</v>
      </c>
      <c r="D31" s="23" t="s">
        <v>862</v>
      </c>
      <c r="E31" s="63" t="s">
        <v>877</v>
      </c>
      <c r="F31" s="24">
        <v>38826</v>
      </c>
    </row>
    <row r="32" spans="1:9" x14ac:dyDescent="0.2">
      <c r="A32" s="31">
        <v>2406</v>
      </c>
      <c r="B32" s="23" t="s">
        <v>1052</v>
      </c>
      <c r="C32" s="23" t="s">
        <v>1149</v>
      </c>
      <c r="D32" s="23" t="s">
        <v>1026</v>
      </c>
      <c r="E32" s="1" t="s">
        <v>1723</v>
      </c>
      <c r="F32" s="24">
        <v>38840</v>
      </c>
    </row>
    <row r="33" spans="1:6" x14ac:dyDescent="0.2">
      <c r="A33" s="31">
        <v>2506</v>
      </c>
      <c r="B33" s="23" t="s">
        <v>1053</v>
      </c>
      <c r="C33" s="78" t="s">
        <v>2223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1054</v>
      </c>
      <c r="C34" s="22" t="s">
        <v>1669</v>
      </c>
      <c r="D34" s="23" t="s">
        <v>863</v>
      </c>
      <c r="E34" s="22" t="s">
        <v>1183</v>
      </c>
      <c r="F34" s="24">
        <v>38849</v>
      </c>
    </row>
    <row r="35" spans="1:6" x14ac:dyDescent="0.2">
      <c r="A35" s="31">
        <v>2706</v>
      </c>
      <c r="B35" s="23" t="s">
        <v>1055</v>
      </c>
      <c r="C35" s="23" t="s">
        <v>1150</v>
      </c>
      <c r="D35" s="23" t="s">
        <v>863</v>
      </c>
      <c r="E35" s="63" t="s">
        <v>877</v>
      </c>
      <c r="F35" s="24">
        <v>38867</v>
      </c>
    </row>
    <row r="36" spans="1:6" ht="25.5" x14ac:dyDescent="0.2">
      <c r="A36" s="31">
        <v>2806</v>
      </c>
      <c r="B36" s="23" t="s">
        <v>1056</v>
      </c>
      <c r="C36" s="23" t="s">
        <v>1151</v>
      </c>
      <c r="D36" s="23" t="s">
        <v>1199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1057</v>
      </c>
      <c r="C37" s="23" t="s">
        <v>1152</v>
      </c>
      <c r="D37" s="23" t="s">
        <v>1026</v>
      </c>
      <c r="E37" s="23" t="s">
        <v>1184</v>
      </c>
      <c r="F37" s="24">
        <v>38867</v>
      </c>
    </row>
    <row r="38" spans="1:6" x14ac:dyDescent="0.2">
      <c r="A38" s="31">
        <v>3006</v>
      </c>
      <c r="B38" s="23" t="s">
        <v>1058</v>
      </c>
      <c r="C38" s="23" t="s">
        <v>1153</v>
      </c>
      <c r="D38" s="23" t="s">
        <v>1026</v>
      </c>
      <c r="E38" s="23" t="s">
        <v>1184</v>
      </c>
      <c r="F38" s="24">
        <v>38867</v>
      </c>
    </row>
    <row r="39" spans="1:6" x14ac:dyDescent="0.2">
      <c r="A39" s="31">
        <v>3206</v>
      </c>
      <c r="B39" s="23" t="s">
        <v>1060</v>
      </c>
      <c r="C39" s="98" t="s">
        <v>1138</v>
      </c>
      <c r="D39" s="23" t="s">
        <v>863</v>
      </c>
      <c r="E39" s="63" t="s">
        <v>877</v>
      </c>
      <c r="F39" s="24">
        <v>38874</v>
      </c>
    </row>
    <row r="40" spans="1:6" x14ac:dyDescent="0.2">
      <c r="A40" s="31">
        <v>3306</v>
      </c>
      <c r="B40" s="23" t="s">
        <v>1061</v>
      </c>
      <c r="C40" s="23" t="s">
        <v>1149</v>
      </c>
      <c r="D40" s="23" t="s">
        <v>863</v>
      </c>
      <c r="E40" s="1" t="s">
        <v>1723</v>
      </c>
      <c r="F40" s="24">
        <v>38887</v>
      </c>
    </row>
    <row r="41" spans="1:6" x14ac:dyDescent="0.2">
      <c r="A41" s="31">
        <v>3406</v>
      </c>
      <c r="B41" s="23" t="s">
        <v>1062</v>
      </c>
      <c r="C41" s="22" t="s">
        <v>843</v>
      </c>
      <c r="D41" s="23" t="s">
        <v>1198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1063</v>
      </c>
      <c r="C42" s="23" t="s">
        <v>1154</v>
      </c>
      <c r="D42" s="23" t="s">
        <v>863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1064</v>
      </c>
      <c r="C43" s="23" t="s">
        <v>1155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1065</v>
      </c>
      <c r="C44" s="78" t="s">
        <v>854</v>
      </c>
      <c r="D44" s="23" t="s">
        <v>1026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1066</v>
      </c>
      <c r="C45" s="82" t="s">
        <v>1460</v>
      </c>
      <c r="D45" s="23" t="s">
        <v>863</v>
      </c>
      <c r="E45" s="22" t="s">
        <v>1182</v>
      </c>
      <c r="F45" s="24">
        <v>38911</v>
      </c>
    </row>
    <row r="46" spans="1:6" x14ac:dyDescent="0.2">
      <c r="A46" s="31">
        <v>3906</v>
      </c>
      <c r="B46" s="23" t="s">
        <v>1067</v>
      </c>
      <c r="C46" s="23" t="s">
        <v>1157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1068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1069</v>
      </c>
      <c r="C48" s="78" t="s">
        <v>2237</v>
      </c>
      <c r="D48" s="23" t="s">
        <v>863</v>
      </c>
      <c r="E48" s="87" t="s">
        <v>1722</v>
      </c>
      <c r="F48" s="24">
        <v>38915</v>
      </c>
    </row>
    <row r="49" spans="1:6" x14ac:dyDescent="0.2">
      <c r="A49" s="31">
        <v>4206</v>
      </c>
      <c r="B49" s="23" t="s">
        <v>1070</v>
      </c>
      <c r="C49" s="22" t="s">
        <v>1669</v>
      </c>
      <c r="D49" s="23" t="s">
        <v>862</v>
      </c>
      <c r="E49" s="1" t="s">
        <v>1716</v>
      </c>
      <c r="F49" s="24">
        <v>38915</v>
      </c>
    </row>
    <row r="50" spans="1:6" x14ac:dyDescent="0.2">
      <c r="A50" s="31">
        <v>4306</v>
      </c>
      <c r="B50" s="23" t="s">
        <v>1071</v>
      </c>
      <c r="C50" s="78" t="s">
        <v>2245</v>
      </c>
      <c r="D50" s="23" t="s">
        <v>862</v>
      </c>
      <c r="E50" s="1" t="s">
        <v>1716</v>
      </c>
      <c r="F50" s="24">
        <v>38915</v>
      </c>
    </row>
    <row r="51" spans="1:6" x14ac:dyDescent="0.2">
      <c r="A51" s="31">
        <v>4406</v>
      </c>
      <c r="B51" s="23" t="s">
        <v>1072</v>
      </c>
      <c r="C51" s="22" t="s">
        <v>1666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1073</v>
      </c>
      <c r="C52" s="1" t="s">
        <v>599</v>
      </c>
      <c r="D52" s="23" t="s">
        <v>1026</v>
      </c>
      <c r="E52" s="87" t="s">
        <v>1722</v>
      </c>
      <c r="F52" s="24">
        <v>38922</v>
      </c>
    </row>
    <row r="53" spans="1:6" x14ac:dyDescent="0.2">
      <c r="A53" s="31">
        <v>4605</v>
      </c>
      <c r="B53" s="23" t="s">
        <v>1074</v>
      </c>
      <c r="C53" s="23" t="s">
        <v>1159</v>
      </c>
      <c r="D53" s="23" t="s">
        <v>1026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1075</v>
      </c>
      <c r="C54" s="23" t="s">
        <v>1159</v>
      </c>
      <c r="D54" s="23" t="s">
        <v>1026</v>
      </c>
      <c r="E54" s="22" t="s">
        <v>1721</v>
      </c>
      <c r="F54" s="24">
        <v>38930</v>
      </c>
    </row>
    <row r="55" spans="1:6" x14ac:dyDescent="0.2">
      <c r="A55" s="31">
        <v>4806</v>
      </c>
      <c r="B55" s="23" t="s">
        <v>1076</v>
      </c>
      <c r="C55" s="23" t="s">
        <v>1160</v>
      </c>
      <c r="D55" s="23" t="s">
        <v>1026</v>
      </c>
      <c r="E55" s="22" t="s">
        <v>1721</v>
      </c>
      <c r="F55" s="24">
        <v>38930</v>
      </c>
    </row>
    <row r="56" spans="1:6" ht="25.5" x14ac:dyDescent="0.2">
      <c r="A56" s="31">
        <v>4906</v>
      </c>
      <c r="B56" s="23" t="s">
        <v>1077</v>
      </c>
      <c r="C56" s="23" t="s">
        <v>1161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1078</v>
      </c>
      <c r="C57" s="63" t="s">
        <v>195</v>
      </c>
      <c r="D57" s="23" t="s">
        <v>1198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1079</v>
      </c>
      <c r="C58" s="23" t="s">
        <v>982</v>
      </c>
      <c r="D58" s="23" t="s">
        <v>862</v>
      </c>
      <c r="E58" s="22" t="s">
        <v>1188</v>
      </c>
      <c r="F58" s="24">
        <v>38938</v>
      </c>
    </row>
    <row r="59" spans="1:6" x14ac:dyDescent="0.2">
      <c r="A59" s="31">
        <v>5206</v>
      </c>
      <c r="B59" s="23" t="s">
        <v>1080</v>
      </c>
      <c r="C59" s="22" t="s">
        <v>1669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1081</v>
      </c>
      <c r="C60" s="23" t="s">
        <v>1162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1082</v>
      </c>
      <c r="C61" s="23" t="s">
        <v>1162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1083</v>
      </c>
      <c r="C62" s="23" t="s">
        <v>1162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1084</v>
      </c>
      <c r="C63" s="23" t="s">
        <v>1163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1085</v>
      </c>
      <c r="C64" s="23" t="s">
        <v>1159</v>
      </c>
      <c r="D64" s="23" t="s">
        <v>1026</v>
      </c>
      <c r="E64" s="23" t="s">
        <v>1189</v>
      </c>
      <c r="F64" s="24">
        <v>38943</v>
      </c>
    </row>
    <row r="65" spans="1:6" x14ac:dyDescent="0.2">
      <c r="A65" s="31">
        <v>5806</v>
      </c>
      <c r="B65" s="23" t="s">
        <v>1086</v>
      </c>
      <c r="C65" s="1" t="s">
        <v>848</v>
      </c>
      <c r="D65" s="24" t="s">
        <v>863</v>
      </c>
      <c r="E65" s="22" t="s">
        <v>1721</v>
      </c>
      <c r="F65" s="24">
        <v>38954</v>
      </c>
    </row>
    <row r="66" spans="1:6" x14ac:dyDescent="0.2">
      <c r="A66" s="31">
        <v>5906</v>
      </c>
      <c r="B66" s="23" t="s">
        <v>1087</v>
      </c>
      <c r="C66" s="1" t="s">
        <v>848</v>
      </c>
      <c r="D66" s="23" t="s">
        <v>1026</v>
      </c>
      <c r="E66" s="22" t="s">
        <v>1721</v>
      </c>
      <c r="F66" s="24">
        <v>38965</v>
      </c>
    </row>
    <row r="67" spans="1:6" x14ac:dyDescent="0.2">
      <c r="A67" s="31">
        <v>6006</v>
      </c>
      <c r="B67" s="23" t="s">
        <v>1088</v>
      </c>
      <c r="C67" s="22" t="s">
        <v>1677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1089</v>
      </c>
      <c r="C68" s="78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1090</v>
      </c>
      <c r="C69" s="23" t="s">
        <v>1165</v>
      </c>
      <c r="D69" s="23" t="s">
        <v>1026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1091</v>
      </c>
      <c r="C70" s="78" t="s">
        <v>2210</v>
      </c>
      <c r="D70" s="23" t="s">
        <v>863</v>
      </c>
      <c r="E70" s="87" t="s">
        <v>805</v>
      </c>
      <c r="F70" s="24">
        <v>38989</v>
      </c>
    </row>
    <row r="71" spans="1:6" x14ac:dyDescent="0.2">
      <c r="A71" s="31">
        <v>6506</v>
      </c>
      <c r="B71" s="23" t="s">
        <v>1092</v>
      </c>
      <c r="C71" s="23" t="s">
        <v>1166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1093</v>
      </c>
      <c r="C72" s="23" t="s">
        <v>330</v>
      </c>
      <c r="D72" s="23" t="s">
        <v>863</v>
      </c>
      <c r="E72" s="87" t="s">
        <v>805</v>
      </c>
      <c r="F72" s="24">
        <v>38999</v>
      </c>
    </row>
    <row r="73" spans="1:6" ht="25.5" x14ac:dyDescent="0.2">
      <c r="A73" s="31">
        <v>6706</v>
      </c>
      <c r="B73" s="23" t="s">
        <v>1094</v>
      </c>
      <c r="C73" s="23" t="s">
        <v>1167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1095</v>
      </c>
      <c r="C74" s="23" t="s">
        <v>1168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1096</v>
      </c>
      <c r="C75" s="23" t="s">
        <v>851</v>
      </c>
      <c r="D75" s="23" t="s">
        <v>862</v>
      </c>
      <c r="E75" s="1" t="s">
        <v>1716</v>
      </c>
      <c r="F75" s="24">
        <v>39008</v>
      </c>
    </row>
    <row r="76" spans="1:6" x14ac:dyDescent="0.2">
      <c r="A76" s="31">
        <v>7006</v>
      </c>
      <c r="B76" s="23" t="s">
        <v>1097</v>
      </c>
      <c r="C76" s="23" t="s">
        <v>1169</v>
      </c>
      <c r="D76" s="23" t="s">
        <v>1026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1098</v>
      </c>
      <c r="C77" s="23" t="s">
        <v>839</v>
      </c>
      <c r="D77" s="23" t="s">
        <v>862</v>
      </c>
      <c r="E77" s="22" t="s">
        <v>1188</v>
      </c>
      <c r="F77" s="24">
        <v>39008</v>
      </c>
    </row>
    <row r="78" spans="1:6" x14ac:dyDescent="0.2">
      <c r="A78" s="31">
        <v>7206</v>
      </c>
      <c r="B78" s="23" t="s">
        <v>1099</v>
      </c>
      <c r="C78" s="23" t="s">
        <v>1169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1100</v>
      </c>
      <c r="C79" s="22" t="s">
        <v>1669</v>
      </c>
      <c r="D79" s="23" t="s">
        <v>1198</v>
      </c>
      <c r="E79" s="1" t="s">
        <v>1716</v>
      </c>
      <c r="F79" s="24">
        <v>39022</v>
      </c>
    </row>
    <row r="80" spans="1:6" x14ac:dyDescent="0.2">
      <c r="A80" s="31">
        <v>7406</v>
      </c>
      <c r="B80" s="23" t="s">
        <v>1101</v>
      </c>
      <c r="C80" s="22" t="s">
        <v>1669</v>
      </c>
      <c r="D80" s="23" t="s">
        <v>1198</v>
      </c>
      <c r="E80" s="1" t="s">
        <v>1716</v>
      </c>
      <c r="F80" s="24">
        <v>39022</v>
      </c>
    </row>
    <row r="81" spans="1:6" x14ac:dyDescent="0.2">
      <c r="A81" s="31">
        <v>7506</v>
      </c>
      <c r="B81" s="23" t="s">
        <v>1102</v>
      </c>
      <c r="C81" s="23" t="s">
        <v>636</v>
      </c>
      <c r="D81" s="23" t="s">
        <v>1026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1103</v>
      </c>
      <c r="C82" s="23" t="s">
        <v>1171</v>
      </c>
      <c r="D82" s="23" t="s">
        <v>1026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1104</v>
      </c>
      <c r="C83" s="23" t="s">
        <v>1435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1105</v>
      </c>
      <c r="C84" s="23" t="s">
        <v>1435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1106</v>
      </c>
      <c r="C85" s="23" t="s">
        <v>1435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1107</v>
      </c>
      <c r="C86" s="23" t="s">
        <v>1172</v>
      </c>
      <c r="D86" s="23" t="s">
        <v>863</v>
      </c>
      <c r="E86" s="1" t="s">
        <v>1723</v>
      </c>
      <c r="F86" s="24">
        <v>39037</v>
      </c>
    </row>
    <row r="87" spans="1:6" x14ac:dyDescent="0.2">
      <c r="A87" s="31">
        <v>8106</v>
      </c>
      <c r="B87" s="23" t="s">
        <v>1108</v>
      </c>
      <c r="C87" s="23" t="s">
        <v>1153</v>
      </c>
      <c r="D87" s="23" t="s">
        <v>863</v>
      </c>
      <c r="E87" s="23" t="s">
        <v>1191</v>
      </c>
      <c r="F87" s="24">
        <v>39038</v>
      </c>
    </row>
    <row r="88" spans="1:6" x14ac:dyDescent="0.2">
      <c r="A88" s="31">
        <v>8206</v>
      </c>
      <c r="B88" s="23" t="s">
        <v>1109</v>
      </c>
      <c r="C88" s="22" t="s">
        <v>843</v>
      </c>
      <c r="D88" s="23" t="s">
        <v>863</v>
      </c>
      <c r="E88" s="63" t="s">
        <v>877</v>
      </c>
      <c r="F88" s="24">
        <v>39038</v>
      </c>
    </row>
    <row r="89" spans="1:6" x14ac:dyDescent="0.2">
      <c r="A89" s="31">
        <v>8306</v>
      </c>
      <c r="B89" s="23" t="s">
        <v>1110</v>
      </c>
      <c r="C89" s="23" t="s">
        <v>1165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1111</v>
      </c>
      <c r="C90" s="78" t="s">
        <v>2245</v>
      </c>
      <c r="D90" s="23" t="s">
        <v>1198</v>
      </c>
      <c r="E90" s="1" t="s">
        <v>1716</v>
      </c>
      <c r="F90" s="24">
        <v>39055</v>
      </c>
    </row>
    <row r="91" spans="1:6" x14ac:dyDescent="0.2">
      <c r="A91" s="31">
        <v>8506</v>
      </c>
      <c r="B91" s="23" t="s">
        <v>1112</v>
      </c>
      <c r="C91" s="98" t="s">
        <v>1138</v>
      </c>
      <c r="D91" s="23" t="s">
        <v>1198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1113</v>
      </c>
      <c r="C92" s="22" t="s">
        <v>1667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1114</v>
      </c>
      <c r="C93" s="23" t="s">
        <v>1153</v>
      </c>
      <c r="D93" s="23" t="s">
        <v>863</v>
      </c>
      <c r="E93" s="23" t="s">
        <v>1191</v>
      </c>
      <c r="F93" s="24">
        <v>39063</v>
      </c>
    </row>
    <row r="94" spans="1:6" x14ac:dyDescent="0.2">
      <c r="A94" s="31">
        <v>8806</v>
      </c>
      <c r="B94" s="23" t="s">
        <v>1115</v>
      </c>
      <c r="C94" s="78" t="s">
        <v>2233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1116</v>
      </c>
      <c r="C95" s="23" t="s">
        <v>1137</v>
      </c>
      <c r="D95" s="23" t="s">
        <v>862</v>
      </c>
      <c r="E95" s="22" t="s">
        <v>1734</v>
      </c>
      <c r="F95" s="24">
        <v>39071</v>
      </c>
    </row>
    <row r="96" spans="1:6" x14ac:dyDescent="0.2">
      <c r="A96" s="31">
        <v>9006</v>
      </c>
      <c r="B96" s="23" t="s">
        <v>1117</v>
      </c>
      <c r="C96" s="23" t="s">
        <v>1173</v>
      </c>
      <c r="D96" s="23" t="s">
        <v>862</v>
      </c>
      <c r="E96" s="87" t="s">
        <v>1722</v>
      </c>
      <c r="F96" s="24">
        <v>39071</v>
      </c>
    </row>
    <row r="97" spans="1:6" x14ac:dyDescent="0.2">
      <c r="A97" s="31">
        <v>9106</v>
      </c>
      <c r="B97" s="23" t="s">
        <v>1118</v>
      </c>
      <c r="C97" s="98" t="s">
        <v>1138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1119</v>
      </c>
      <c r="C98" s="63" t="s">
        <v>196</v>
      </c>
      <c r="D98" s="23" t="s">
        <v>1026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1120</v>
      </c>
      <c r="C99" s="98" t="s">
        <v>1138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1121</v>
      </c>
      <c r="C100" s="23" t="s">
        <v>1157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1122</v>
      </c>
      <c r="C101" s="23" t="s">
        <v>1174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1123</v>
      </c>
      <c r="C102" s="78" t="s">
        <v>2211</v>
      </c>
      <c r="D102" s="23" t="s">
        <v>863</v>
      </c>
      <c r="E102" s="87" t="s">
        <v>825</v>
      </c>
      <c r="F102" s="24">
        <v>39072</v>
      </c>
    </row>
    <row r="103" spans="1:6" x14ac:dyDescent="0.2">
      <c r="A103" s="31">
        <v>9806</v>
      </c>
      <c r="B103" s="23" t="s">
        <v>1124</v>
      </c>
      <c r="C103" s="23" t="s">
        <v>1175</v>
      </c>
      <c r="D103" s="23" t="s">
        <v>862</v>
      </c>
      <c r="E103" s="23" t="s">
        <v>1193</v>
      </c>
      <c r="F103" s="24">
        <v>39072</v>
      </c>
    </row>
    <row r="104" spans="1:6" x14ac:dyDescent="0.2">
      <c r="A104" s="31">
        <v>9906</v>
      </c>
      <c r="B104" s="23" t="s">
        <v>1125</v>
      </c>
      <c r="C104" s="78" t="s">
        <v>2244</v>
      </c>
      <c r="D104" s="23" t="s">
        <v>863</v>
      </c>
      <c r="E104" s="87" t="s">
        <v>1722</v>
      </c>
      <c r="F104" s="24">
        <v>39072</v>
      </c>
    </row>
    <row r="105" spans="1:6" x14ac:dyDescent="0.2">
      <c r="A105" s="31">
        <v>10006</v>
      </c>
      <c r="B105" s="23" t="s">
        <v>1126</v>
      </c>
      <c r="C105" s="23" t="s">
        <v>1176</v>
      </c>
      <c r="D105" s="23" t="s">
        <v>863</v>
      </c>
      <c r="E105" s="87" t="s">
        <v>805</v>
      </c>
      <c r="F105" s="24">
        <v>39072</v>
      </c>
    </row>
    <row r="106" spans="1:6" x14ac:dyDescent="0.2">
      <c r="A106" s="31">
        <v>10106</v>
      </c>
      <c r="B106" s="23" t="s">
        <v>1127</v>
      </c>
      <c r="C106" s="23" t="s">
        <v>1177</v>
      </c>
      <c r="D106" s="23" t="s">
        <v>1026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1128</v>
      </c>
      <c r="C107" s="22" t="s">
        <v>864</v>
      </c>
      <c r="D107" s="23" t="s">
        <v>862</v>
      </c>
      <c r="E107" s="22" t="s">
        <v>1194</v>
      </c>
      <c r="F107" s="24">
        <v>39073</v>
      </c>
    </row>
    <row r="108" spans="1:6" x14ac:dyDescent="0.2">
      <c r="A108" s="31">
        <v>10306</v>
      </c>
      <c r="B108" s="23" t="s">
        <v>1129</v>
      </c>
      <c r="C108" s="23" t="s">
        <v>1435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1130</v>
      </c>
      <c r="C109" s="98" t="s">
        <v>1138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1131</v>
      </c>
      <c r="C110" s="23" t="s">
        <v>1179</v>
      </c>
      <c r="D110" s="23" t="s">
        <v>1026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1132</v>
      </c>
      <c r="C111" s="22" t="s">
        <v>843</v>
      </c>
      <c r="D111" s="23" t="s">
        <v>863</v>
      </c>
      <c r="E111" s="22" t="s">
        <v>1728</v>
      </c>
      <c r="F111" s="24">
        <v>39077</v>
      </c>
    </row>
    <row r="112" spans="1:6" x14ac:dyDescent="0.2">
      <c r="A112" s="31">
        <v>10706</v>
      </c>
      <c r="B112" s="23" t="s">
        <v>1133</v>
      </c>
      <c r="C112" s="23" t="s">
        <v>1435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1134</v>
      </c>
      <c r="C113" s="23" t="s">
        <v>1177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1135</v>
      </c>
      <c r="C114" s="22" t="s">
        <v>843</v>
      </c>
      <c r="D114" s="23" t="s">
        <v>863</v>
      </c>
      <c r="E114" s="22" t="s">
        <v>1728</v>
      </c>
      <c r="F114" s="24">
        <v>39080</v>
      </c>
    </row>
    <row r="115" spans="1:6" x14ac:dyDescent="0.2">
      <c r="A115" s="31">
        <v>11006</v>
      </c>
      <c r="B115" s="23" t="s">
        <v>1136</v>
      </c>
      <c r="C115" s="98" t="s">
        <v>1138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1134</v>
      </c>
      <c r="C116" s="23" t="s">
        <v>1180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1135</v>
      </c>
      <c r="C117" s="23" t="s">
        <v>987</v>
      </c>
      <c r="D117" s="23" t="s">
        <v>863</v>
      </c>
      <c r="E117" s="23" t="s">
        <v>1196</v>
      </c>
      <c r="F117" s="24">
        <v>39080</v>
      </c>
    </row>
    <row r="118" spans="1:6" x14ac:dyDescent="0.2">
      <c r="A118" s="31">
        <v>11006</v>
      </c>
      <c r="B118" s="23" t="s">
        <v>1136</v>
      </c>
      <c r="C118" s="23" t="s">
        <v>1011</v>
      </c>
      <c r="D118" s="23" t="s">
        <v>863</v>
      </c>
      <c r="E118" s="23" t="s">
        <v>1197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61" workbookViewId="0">
      <selection activeCell="B87" sqref="B8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205" t="s">
        <v>833</v>
      </c>
      <c r="C1" s="205"/>
      <c r="D1" s="205"/>
      <c r="E1" s="205"/>
      <c r="F1" s="10"/>
      <c r="G1" s="10"/>
      <c r="H1" s="5"/>
    </row>
    <row r="2" spans="1:9" ht="15" x14ac:dyDescent="0.25">
      <c r="B2" s="205" t="s">
        <v>834</v>
      </c>
      <c r="C2" s="205"/>
      <c r="D2" s="205"/>
      <c r="E2" s="205"/>
      <c r="F2" s="10"/>
      <c r="G2" s="10"/>
      <c r="H2" s="6"/>
    </row>
    <row r="3" spans="1:9" ht="15" x14ac:dyDescent="0.25">
      <c r="B3" s="205" t="s">
        <v>835</v>
      </c>
      <c r="C3" s="205"/>
      <c r="D3" s="205"/>
      <c r="E3" s="205"/>
      <c r="F3" s="10"/>
      <c r="G3" s="10"/>
      <c r="H3" s="7"/>
    </row>
    <row r="4" spans="1:9" x14ac:dyDescent="0.2">
      <c r="B4" s="205" t="s">
        <v>2495</v>
      </c>
      <c r="C4" s="205"/>
      <c r="D4" s="205"/>
      <c r="E4" s="20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982</v>
      </c>
      <c r="D8" s="23" t="s">
        <v>1026</v>
      </c>
      <c r="E8" s="22" t="s">
        <v>1728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983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1672</v>
      </c>
      <c r="D10" s="23" t="s">
        <v>863</v>
      </c>
      <c r="E10" s="22" t="s">
        <v>1721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984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7" t="s">
        <v>1722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985</v>
      </c>
      <c r="D14" s="23" t="s">
        <v>863</v>
      </c>
      <c r="E14" s="22" t="s">
        <v>1730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985</v>
      </c>
      <c r="D15" s="23" t="s">
        <v>863</v>
      </c>
      <c r="E15" s="22" t="s">
        <v>1730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985</v>
      </c>
      <c r="D16" s="23" t="s">
        <v>863</v>
      </c>
      <c r="E16" s="22" t="s">
        <v>1730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986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1026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988</v>
      </c>
      <c r="D19" s="23" t="s">
        <v>863</v>
      </c>
      <c r="E19" s="87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7" t="s">
        <v>1722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989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989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989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990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990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1139</v>
      </c>
      <c r="D26" s="23" t="s">
        <v>1026</v>
      </c>
      <c r="E26" s="22" t="s">
        <v>1182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991</v>
      </c>
      <c r="D27" s="23" t="s">
        <v>863</v>
      </c>
      <c r="E27" s="63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991</v>
      </c>
      <c r="D28" s="23" t="s">
        <v>863</v>
      </c>
      <c r="E28" s="63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991</v>
      </c>
      <c r="D29" s="23" t="s">
        <v>863</v>
      </c>
      <c r="E29" s="63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1139</v>
      </c>
      <c r="D30" s="23" t="s">
        <v>1026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8" t="s">
        <v>2213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992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8" t="s">
        <v>2227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993</v>
      </c>
      <c r="D34" s="23" t="s">
        <v>1026</v>
      </c>
      <c r="E34" s="87" t="s">
        <v>1722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994</v>
      </c>
      <c r="D35" s="23" t="s">
        <v>1026</v>
      </c>
      <c r="E35" s="87" t="s">
        <v>1722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1665</v>
      </c>
      <c r="D36" s="23" t="s">
        <v>1026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996</v>
      </c>
      <c r="D37" s="23" t="s">
        <v>1026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3" t="s">
        <v>1806</v>
      </c>
      <c r="D38" s="23" t="s">
        <v>863</v>
      </c>
      <c r="E38" s="87" t="s">
        <v>1722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997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1155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1059</v>
      </c>
      <c r="C41" s="23" t="s">
        <v>1150</v>
      </c>
      <c r="D41" s="23" t="s">
        <v>863</v>
      </c>
      <c r="E41" s="63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998</v>
      </c>
      <c r="D42" s="23" t="s">
        <v>863</v>
      </c>
      <c r="E42" s="23" t="s">
        <v>1218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999</v>
      </c>
      <c r="D43" s="23" t="s">
        <v>1026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1000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1001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1002</v>
      </c>
      <c r="D46" s="23" t="s">
        <v>1026</v>
      </c>
      <c r="E46" s="87" t="s">
        <v>1722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1003</v>
      </c>
      <c r="D47" s="23" t="s">
        <v>1026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1004</v>
      </c>
      <c r="D48" s="23" t="s">
        <v>1026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1005</v>
      </c>
      <c r="D49" s="23" t="s">
        <v>1026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1006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1004</v>
      </c>
      <c r="D51" s="23" t="s">
        <v>1026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1013</v>
      </c>
      <c r="D52" s="23" t="s">
        <v>1026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1013</v>
      </c>
      <c r="D53" s="23" t="s">
        <v>1026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1007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982</v>
      </c>
      <c r="D55" s="23" t="s">
        <v>863</v>
      </c>
      <c r="E55" s="22" t="s">
        <v>1728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8" t="s">
        <v>2220</v>
      </c>
      <c r="D57" s="23" t="s">
        <v>863</v>
      </c>
      <c r="E57" s="63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8" t="s">
        <v>2220</v>
      </c>
      <c r="D58" s="23" t="s">
        <v>863</v>
      </c>
      <c r="E58" s="63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1008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7" t="s">
        <v>2071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1010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98" t="s">
        <v>1138</v>
      </c>
      <c r="D62" s="23" t="s">
        <v>1026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1012</v>
      </c>
      <c r="D63" s="23" t="s">
        <v>1026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98" t="s">
        <v>1138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1013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1013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1171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1014</v>
      </c>
      <c r="D68" s="23" t="s">
        <v>863</v>
      </c>
      <c r="E68" s="63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8" t="s">
        <v>2239</v>
      </c>
      <c r="D69" s="23" t="s">
        <v>863</v>
      </c>
      <c r="E69" s="87" t="s">
        <v>1722</v>
      </c>
      <c r="F69" s="24">
        <v>38611</v>
      </c>
    </row>
    <row r="70" spans="1:6" x14ac:dyDescent="0.2">
      <c r="A70" s="31">
        <v>6205</v>
      </c>
      <c r="B70" s="23" t="s">
        <v>954</v>
      </c>
      <c r="C70" s="98" t="s">
        <v>1138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7" t="s">
        <v>1429</v>
      </c>
      <c r="D71" s="23" t="s">
        <v>1026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1015</v>
      </c>
      <c r="D72" s="23" t="s">
        <v>863</v>
      </c>
      <c r="E72" s="1" t="s">
        <v>1723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1016</v>
      </c>
      <c r="D73" s="23" t="s">
        <v>1026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3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1669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1018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1007</v>
      </c>
      <c r="D77" s="25" t="s">
        <v>863</v>
      </c>
      <c r="E77" s="22" t="s">
        <v>1717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1667</v>
      </c>
      <c r="D78" s="25" t="s">
        <v>863</v>
      </c>
      <c r="E78" s="22" t="s">
        <v>1717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1667</v>
      </c>
      <c r="D79" s="25" t="s">
        <v>863</v>
      </c>
      <c r="E79" s="22" t="s">
        <v>1717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1019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98" t="s">
        <v>1138</v>
      </c>
      <c r="D81" s="25" t="s">
        <v>1026</v>
      </c>
      <c r="E81" s="22" t="s">
        <v>1728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1002</v>
      </c>
      <c r="D82" s="25" t="s">
        <v>863</v>
      </c>
      <c r="E82" s="87" t="s">
        <v>1722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0" t="s">
        <v>2215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1020</v>
      </c>
      <c r="D85" s="25" t="s">
        <v>1026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1021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80" t="s">
        <v>3512</v>
      </c>
      <c r="C87" s="23" t="s">
        <v>1147</v>
      </c>
      <c r="D87" s="25" t="s">
        <v>1026</v>
      </c>
      <c r="E87" s="87" t="s">
        <v>1722</v>
      </c>
      <c r="F87" s="26">
        <v>38702</v>
      </c>
    </row>
    <row r="88" spans="1:6" x14ac:dyDescent="0.2">
      <c r="A88" s="49">
        <v>8005</v>
      </c>
      <c r="B88" s="25" t="s">
        <v>971</v>
      </c>
      <c r="C88" s="23" t="s">
        <v>1139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972</v>
      </c>
      <c r="C89" s="25" t="s">
        <v>1022</v>
      </c>
      <c r="D89" s="25" t="s">
        <v>863</v>
      </c>
      <c r="E89" s="23" t="s">
        <v>1218</v>
      </c>
      <c r="F89" s="26">
        <v>38705</v>
      </c>
    </row>
    <row r="90" spans="1:6" x14ac:dyDescent="0.2">
      <c r="A90" s="49">
        <v>8205</v>
      </c>
      <c r="B90" s="25" t="s">
        <v>973</v>
      </c>
      <c r="C90" s="25" t="s">
        <v>1023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974</v>
      </c>
      <c r="C91" s="25" t="s">
        <v>1023</v>
      </c>
      <c r="D91" s="25" t="s">
        <v>1026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975</v>
      </c>
      <c r="C92" s="25" t="s">
        <v>1025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976</v>
      </c>
      <c r="C93" s="1" t="s">
        <v>590</v>
      </c>
      <c r="D93" s="25" t="s">
        <v>1026</v>
      </c>
      <c r="E93" s="87" t="s">
        <v>1722</v>
      </c>
      <c r="F93" s="26">
        <v>38706</v>
      </c>
    </row>
    <row r="94" spans="1:6" x14ac:dyDescent="0.2">
      <c r="A94" s="49">
        <v>8705</v>
      </c>
      <c r="B94" s="25" t="s">
        <v>977</v>
      </c>
      <c r="C94" s="22" t="s">
        <v>1677</v>
      </c>
      <c r="D94" s="25" t="s">
        <v>1026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978</v>
      </c>
      <c r="C95" s="25" t="s">
        <v>2247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979</v>
      </c>
      <c r="C96" s="23" t="s">
        <v>989</v>
      </c>
      <c r="D96" s="25" t="s">
        <v>1026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980</v>
      </c>
      <c r="C97" s="25" t="s">
        <v>1024</v>
      </c>
      <c r="D97" s="25" t="s">
        <v>863</v>
      </c>
      <c r="E97" s="22" t="s">
        <v>1194</v>
      </c>
      <c r="F97" s="26">
        <v>38713</v>
      </c>
    </row>
    <row r="98" spans="1:6" x14ac:dyDescent="0.2">
      <c r="A98" s="49">
        <v>9105</v>
      </c>
      <c r="B98" s="25" t="s">
        <v>981</v>
      </c>
      <c r="C98" s="25" t="s">
        <v>1025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07"/>
  <sheetViews>
    <sheetView zoomScale="70" zoomScaleNormal="70" workbookViewId="0">
      <selection activeCell="O203" sqref="O203"/>
    </sheetView>
  </sheetViews>
  <sheetFormatPr defaultRowHeight="12.75" x14ac:dyDescent="0.2"/>
  <cols>
    <col min="1" max="1" width="29.85546875" style="104" customWidth="1"/>
    <col min="2" max="12" width="9.7109375" style="104" customWidth="1"/>
    <col min="13" max="14" width="9.140625" style="104"/>
    <col min="15" max="15" width="9.85546875" style="104" customWidth="1"/>
    <col min="16" max="16" width="3.7109375" style="104" customWidth="1"/>
    <col min="17" max="16384" width="9.140625" style="104"/>
  </cols>
  <sheetData>
    <row r="2" spans="1:17" ht="15.75" x14ac:dyDescent="0.25">
      <c r="B2" s="186" t="s">
        <v>2365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200"/>
      <c r="N2" s="200"/>
      <c r="O2" s="200"/>
    </row>
    <row r="3" spans="1:17" ht="15.75" x14ac:dyDescent="0.25">
      <c r="B3" s="186" t="s">
        <v>2442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201"/>
      <c r="N3" s="201"/>
      <c r="O3" s="201"/>
    </row>
    <row r="4" spans="1:17" ht="15.75" x14ac:dyDescent="0.25">
      <c r="B4" s="186" t="s">
        <v>835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201"/>
      <c r="N4" s="201"/>
      <c r="O4" s="201"/>
    </row>
    <row r="5" spans="1:17" ht="15.75" x14ac:dyDescent="0.25">
      <c r="B5" s="186" t="s">
        <v>2495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200"/>
      <c r="N5" s="200"/>
      <c r="O5" s="200"/>
    </row>
    <row r="6" spans="1:17" ht="13.5" thickBot="1" x14ac:dyDescent="0.25"/>
    <row r="7" spans="1:17" ht="21" thickBot="1" x14ac:dyDescent="0.35">
      <c r="A7" s="179"/>
      <c r="B7" s="202" t="s">
        <v>2364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3"/>
      <c r="O7" s="204"/>
    </row>
    <row r="8" spans="1:17" ht="15.75" thickBot="1" x14ac:dyDescent="0.3">
      <c r="A8" s="164" t="s">
        <v>792</v>
      </c>
      <c r="B8" s="163">
        <v>2005</v>
      </c>
      <c r="C8" s="163">
        <v>2006</v>
      </c>
      <c r="D8" s="163">
        <v>2007</v>
      </c>
      <c r="E8" s="163">
        <v>2008</v>
      </c>
      <c r="F8" s="163">
        <v>2009</v>
      </c>
      <c r="G8" s="163">
        <v>2010</v>
      </c>
      <c r="H8" s="163">
        <v>2011</v>
      </c>
      <c r="I8" s="163">
        <v>2012</v>
      </c>
      <c r="J8" s="163">
        <v>2013</v>
      </c>
      <c r="K8" s="163">
        <v>2014</v>
      </c>
      <c r="L8" s="163">
        <v>2015</v>
      </c>
      <c r="M8" s="163">
        <v>2016</v>
      </c>
      <c r="N8" s="163">
        <v>2017</v>
      </c>
      <c r="O8" s="163">
        <v>2018</v>
      </c>
      <c r="Q8" s="163" t="s">
        <v>1205</v>
      </c>
    </row>
    <row r="9" spans="1:17" ht="15" x14ac:dyDescent="0.2">
      <c r="A9" s="164" t="s">
        <v>1725</v>
      </c>
      <c r="B9" s="177">
        <f>COUNTIF('2005'!$E$2:$E$600,$A9)</f>
        <v>0</v>
      </c>
      <c r="C9" s="177">
        <f>COUNTIF('2006'!$E$2:$E$600,$A9)</f>
        <v>0</v>
      </c>
      <c r="D9" s="177">
        <f>COUNTIF('2007'!$E$2:$E$600,$A9)</f>
        <v>0</v>
      </c>
      <c r="E9" s="177">
        <f>COUNTIF('2008'!$E$2:$E$600,$A9)</f>
        <v>1</v>
      </c>
      <c r="F9" s="177">
        <f>COUNTIF('2009'!$E$2:$E$600,$A9)</f>
        <v>0</v>
      </c>
      <c r="G9" s="177">
        <f>COUNTIF('2010'!$E$2:$E$600,$A9)</f>
        <v>0</v>
      </c>
      <c r="H9" s="177">
        <f>COUNTIF('2011'!$E$2:$E$600,$A9)</f>
        <v>0</v>
      </c>
      <c r="I9" s="177">
        <f>COUNTIF('2012'!$E$2:$E$600,$A9)</f>
        <v>0</v>
      </c>
      <c r="J9" s="177">
        <f>COUNTIF('2013'!$E$2:$E$600,$A9)</f>
        <v>0</v>
      </c>
      <c r="K9" s="177">
        <f>COUNTIF('2014'!$E$2:$E$600,$A9)</f>
        <v>0</v>
      </c>
      <c r="L9" s="177">
        <f>COUNTIF('2015'!$E$2:$E$600,$A9)</f>
        <v>0</v>
      </c>
      <c r="M9" s="177">
        <f>COUNTIF('2016'!$E$2:$E$600,$A9)</f>
        <v>1</v>
      </c>
      <c r="N9" s="177">
        <f>COUNTIF('2017'!$E$2:$E$600,$A9)</f>
        <v>0</v>
      </c>
      <c r="O9" s="177">
        <f>COUNTIF('2018'!$E$2:$F$600,$A9)</f>
        <v>0</v>
      </c>
      <c r="Q9" s="177">
        <f t="shared" ref="Q9:Q40" si="0">SUM(B9:N9)</f>
        <v>2</v>
      </c>
    </row>
    <row r="10" spans="1:17" ht="15" x14ac:dyDescent="0.2">
      <c r="A10" s="164" t="s">
        <v>2332</v>
      </c>
      <c r="B10" s="177">
        <f>COUNTIF('2005'!$E$2:$E$600,$A10)</f>
        <v>0</v>
      </c>
      <c r="C10" s="177">
        <f>COUNTIF('2006'!$E$2:$E$600,$A10)</f>
        <v>0</v>
      </c>
      <c r="D10" s="177">
        <f>COUNTIF('2007'!$E$2:$E$600,$A10)</f>
        <v>0</v>
      </c>
      <c r="E10" s="177">
        <f>COUNTIF('2008'!$E$2:$E$600,$A10)</f>
        <v>0</v>
      </c>
      <c r="F10" s="177">
        <f>COUNTIF('2009'!$E$2:$E$600,$A10)</f>
        <v>0</v>
      </c>
      <c r="G10" s="177">
        <f>COUNTIF('2010'!$E$2:$E$600,$A10)</f>
        <v>0</v>
      </c>
      <c r="H10" s="177">
        <f>COUNTIF('2011'!$E$2:$E$600,$A10)</f>
        <v>0</v>
      </c>
      <c r="I10" s="177">
        <f>COUNTIF('2012'!$E$2:$E$600,$A10)</f>
        <v>0</v>
      </c>
      <c r="J10" s="177">
        <f>COUNTIF('2013'!$E$2:$E$600,$A10)</f>
        <v>0</v>
      </c>
      <c r="K10" s="177">
        <f>COUNTIF('2014'!$E$2:$E$600,$A10)</f>
        <v>0</v>
      </c>
      <c r="L10" s="177">
        <f>COUNTIF('2015'!$E$2:$E$600,$A10)</f>
        <v>9</v>
      </c>
      <c r="M10" s="177">
        <f>COUNTIF('2016'!$E$2:$E$600,$A10)</f>
        <v>13</v>
      </c>
      <c r="N10" s="177">
        <f>COUNTIF('2017'!$E$2:$E$600,$A10)</f>
        <v>19</v>
      </c>
      <c r="O10" s="177">
        <f>COUNTIF('2018'!$E$2:$F$600,$A10)</f>
        <v>29</v>
      </c>
      <c r="Q10" s="177">
        <f t="shared" si="0"/>
        <v>41</v>
      </c>
    </row>
    <row r="11" spans="1:17" ht="15" x14ac:dyDescent="0.2">
      <c r="A11" s="164" t="s">
        <v>1732</v>
      </c>
      <c r="B11" s="177">
        <f>COUNTIF('2005'!$E$2:$E$600,$A11)</f>
        <v>0</v>
      </c>
      <c r="C11" s="177">
        <f>COUNTIF('2006'!$E$2:$E$600,$A11)</f>
        <v>0</v>
      </c>
      <c r="D11" s="177">
        <f>COUNTIF('2007'!$E$2:$E$600,$A11)</f>
        <v>0</v>
      </c>
      <c r="E11" s="177">
        <f>COUNTIF('2008'!$E$2:$E$600,$A11)</f>
        <v>1</v>
      </c>
      <c r="F11" s="177">
        <f>COUNTIF('2009'!$E$2:$E$600,$A11)</f>
        <v>0</v>
      </c>
      <c r="G11" s="177">
        <f>COUNTIF('2010'!$E$2:$E$600,$A11)</f>
        <v>0</v>
      </c>
      <c r="H11" s="177">
        <f>COUNTIF('2011'!$E$2:$E$600,$A11)</f>
        <v>0</v>
      </c>
      <c r="I11" s="177">
        <f>COUNTIF('2012'!$E$2:$E$600,$A11)</f>
        <v>0</v>
      </c>
      <c r="J11" s="177">
        <f>COUNTIF('2013'!$E$2:$E$600,$A11)</f>
        <v>0</v>
      </c>
      <c r="K11" s="177">
        <f>COUNTIF('2014'!$E$2:$E$600,$A11)</f>
        <v>0</v>
      </c>
      <c r="L11" s="177">
        <f>COUNTIF('2015'!$E$2:$E$600,$A11)</f>
        <v>0</v>
      </c>
      <c r="M11" s="177">
        <f>COUNTIF('2016'!$E$2:$E$600,$A11)</f>
        <v>0</v>
      </c>
      <c r="N11" s="177">
        <f>COUNTIF('2017'!$E$2:$E$600,$A11)</f>
        <v>0</v>
      </c>
      <c r="O11" s="177">
        <f>COUNTIF('2018'!$E$2:$F$600,$A11)</f>
        <v>0</v>
      </c>
      <c r="Q11" s="177">
        <f t="shared" si="0"/>
        <v>1</v>
      </c>
    </row>
    <row r="12" spans="1:17" ht="15" x14ac:dyDescent="0.2">
      <c r="A12" s="164" t="s">
        <v>3714</v>
      </c>
      <c r="B12" s="177">
        <f>COUNTIF('2005'!$E$2:$E$600,$A12)</f>
        <v>0</v>
      </c>
      <c r="C12" s="177">
        <f>COUNTIF('2006'!$E$2:$E$600,$A12)</f>
        <v>0</v>
      </c>
      <c r="D12" s="177">
        <f>COUNTIF('2007'!$E$2:$E$600,$A12)</f>
        <v>0</v>
      </c>
      <c r="E12" s="177">
        <f>COUNTIF('2008'!$E$2:$E$600,$A12)</f>
        <v>0</v>
      </c>
      <c r="F12" s="177">
        <f>COUNTIF('2009'!$E$2:$E$600,$A12)</f>
        <v>0</v>
      </c>
      <c r="G12" s="177">
        <f>COUNTIF('2010'!$E$2:$E$600,$A12)</f>
        <v>0</v>
      </c>
      <c r="H12" s="177">
        <f>COUNTIF('2011'!$E$2:$E$600,$A12)</f>
        <v>0</v>
      </c>
      <c r="I12" s="177">
        <f>COUNTIF('2012'!$E$2:$E$600,$A12)</f>
        <v>0</v>
      </c>
      <c r="J12" s="177">
        <f>COUNTIF('2013'!$E$2:$E$600,$A12)</f>
        <v>0</v>
      </c>
      <c r="K12" s="177">
        <f>COUNTIF('2014'!$E$2:$E$600,$A12)</f>
        <v>0</v>
      </c>
      <c r="L12" s="177">
        <f>COUNTIF('2015'!$E$2:$E$600,$A12)</f>
        <v>0</v>
      </c>
      <c r="M12" s="177">
        <f>COUNTIF('2016'!$E$2:$E$600,$A12)</f>
        <v>0</v>
      </c>
      <c r="N12" s="177">
        <f>COUNTIF('2017'!$E$2:$E$600,$A12)</f>
        <v>0</v>
      </c>
      <c r="O12" s="177">
        <f>COUNTIF('2018'!$E$2:$F$600,$A12)</f>
        <v>0</v>
      </c>
      <c r="Q12" s="177">
        <f t="shared" si="0"/>
        <v>0</v>
      </c>
    </row>
    <row r="13" spans="1:17" ht="15" x14ac:dyDescent="0.2">
      <c r="A13" s="164" t="s">
        <v>2602</v>
      </c>
      <c r="B13" s="177">
        <f>COUNTIF('2005'!$E$2:$E$600,$A13)</f>
        <v>0</v>
      </c>
      <c r="C13" s="177">
        <f>COUNTIF('2006'!$E$2:$E$600,$A13)</f>
        <v>0</v>
      </c>
      <c r="D13" s="177">
        <f>COUNTIF('2007'!$E$2:$E$600,$A13)</f>
        <v>0</v>
      </c>
      <c r="E13" s="177">
        <f>COUNTIF('2008'!$E$2:$E$600,$A13)</f>
        <v>0</v>
      </c>
      <c r="F13" s="177">
        <f>COUNTIF('2009'!$E$2:$E$600,$A13)</f>
        <v>0</v>
      </c>
      <c r="G13" s="177">
        <f>COUNTIF('2010'!$E$2:$E$600,$A13)</f>
        <v>0</v>
      </c>
      <c r="H13" s="177">
        <f>COUNTIF('2011'!$E$2:$E$600,$A13)</f>
        <v>0</v>
      </c>
      <c r="I13" s="177">
        <f>COUNTIF('2012'!$E$2:$E$600,$A13)</f>
        <v>0</v>
      </c>
      <c r="J13" s="177">
        <f>COUNTIF('2013'!$E$2:$E$600,$A13)</f>
        <v>0</v>
      </c>
      <c r="K13" s="177">
        <f>COUNTIF('2014'!$E$2:$E$600,$A13)</f>
        <v>0</v>
      </c>
      <c r="L13" s="177">
        <f>COUNTIF('2015'!$E$2:$E$600,$A13)</f>
        <v>0</v>
      </c>
      <c r="M13" s="177">
        <f>COUNTIF('2016'!$E$2:$E$600,$A13)</f>
        <v>1</v>
      </c>
      <c r="N13" s="177">
        <f>COUNTIF('2017'!$E$2:$E$600,$A13)</f>
        <v>0</v>
      </c>
      <c r="O13" s="177">
        <f>COUNTIF('2018'!$E$2:$F$600,$A13)</f>
        <v>0</v>
      </c>
      <c r="Q13" s="177">
        <f t="shared" si="0"/>
        <v>1</v>
      </c>
    </row>
    <row r="14" spans="1:17" ht="15" x14ac:dyDescent="0.2">
      <c r="A14" s="164" t="s">
        <v>800</v>
      </c>
      <c r="B14" s="177">
        <f>COUNTIF('2005'!$E$2:$E$600,$A14)</f>
        <v>0</v>
      </c>
      <c r="C14" s="177">
        <f>COUNTIF('2006'!$E$2:$E$600,$A14)</f>
        <v>0</v>
      </c>
      <c r="D14" s="177">
        <f>COUNTIF('2007'!$E$2:$E$600,$A14)</f>
        <v>0</v>
      </c>
      <c r="E14" s="177">
        <f>COUNTIF('2008'!$E$2:$E$600,$A14)</f>
        <v>0</v>
      </c>
      <c r="F14" s="177">
        <f>COUNTIF('2009'!$E$2:$E$600,$A14)</f>
        <v>3</v>
      </c>
      <c r="G14" s="177">
        <f>COUNTIF('2010'!$E$2:$E$600,$A14)</f>
        <v>0</v>
      </c>
      <c r="H14" s="177">
        <f>COUNTIF('2011'!$E$2:$E$600,$A14)</f>
        <v>2</v>
      </c>
      <c r="I14" s="177">
        <f>COUNTIF('2012'!$E$2:$E$600,$A14)</f>
        <v>0</v>
      </c>
      <c r="J14" s="177">
        <f>COUNTIF('2013'!$E$2:$E$600,$A14)</f>
        <v>0</v>
      </c>
      <c r="K14" s="177">
        <f>COUNTIF('2014'!$E$2:$E$600,$A14)</f>
        <v>2</v>
      </c>
      <c r="L14" s="177">
        <f>COUNTIF('2015'!$E$2:$E$600,$A14)</f>
        <v>0</v>
      </c>
      <c r="M14" s="177">
        <f>COUNTIF('2016'!$E$2:$E$600,$A14)</f>
        <v>0</v>
      </c>
      <c r="N14" s="177">
        <f>COUNTIF('2017'!$E$2:$E$600,$A14)</f>
        <v>2</v>
      </c>
      <c r="O14" s="177">
        <f>COUNTIF('2018'!$E$2:$F$600,$A14)</f>
        <v>0</v>
      </c>
      <c r="Q14" s="177">
        <f t="shared" si="0"/>
        <v>9</v>
      </c>
    </row>
    <row r="15" spans="1:17" ht="15" x14ac:dyDescent="0.2">
      <c r="A15" s="164" t="s">
        <v>892</v>
      </c>
      <c r="B15" s="177">
        <f>COUNTIF('2005'!$E$2:$E$600,$A15)</f>
        <v>2</v>
      </c>
      <c r="C15" s="177">
        <f>COUNTIF('2006'!$E$2:$E$600,$A15)</f>
        <v>2</v>
      </c>
      <c r="D15" s="177">
        <f>COUNTIF('2007'!$E$2:$E$600,$A15)</f>
        <v>4</v>
      </c>
      <c r="E15" s="177">
        <f>COUNTIF('2008'!$E$2:$E$600,$A15)</f>
        <v>0</v>
      </c>
      <c r="F15" s="177">
        <f>COUNTIF('2009'!$E$2:$E$600,$A15)</f>
        <v>0</v>
      </c>
      <c r="G15" s="177">
        <f>COUNTIF('2010'!$E$2:$E$600,$A15)</f>
        <v>0</v>
      </c>
      <c r="H15" s="177">
        <f>COUNTIF('2011'!$E$2:$E$600,$A15)</f>
        <v>0</v>
      </c>
      <c r="I15" s="177">
        <f>COUNTIF('2012'!$E$2:$E$600,$A15)</f>
        <v>0</v>
      </c>
      <c r="J15" s="177">
        <f>COUNTIF('2013'!$E$2:$E$600,$A15)</f>
        <v>0</v>
      </c>
      <c r="K15" s="177">
        <f>COUNTIF('2014'!$E$2:$E$600,$A15)</f>
        <v>0</v>
      </c>
      <c r="L15" s="177">
        <f>COUNTIF('2015'!$E$2:$E$600,$A15)</f>
        <v>0</v>
      </c>
      <c r="M15" s="177">
        <f>COUNTIF('2016'!$E$2:$E$600,$A15)</f>
        <v>0</v>
      </c>
      <c r="N15" s="177">
        <f>COUNTIF('2017'!$E$2:$E$600,$A15)</f>
        <v>0</v>
      </c>
      <c r="O15" s="177">
        <f>COUNTIF('2018'!$E$2:$F$600,$A15)</f>
        <v>0</v>
      </c>
      <c r="Q15" s="177">
        <f t="shared" si="0"/>
        <v>8</v>
      </c>
    </row>
    <row r="16" spans="1:17" ht="15" x14ac:dyDescent="0.2">
      <c r="A16" s="164" t="s">
        <v>884</v>
      </c>
      <c r="B16" s="177">
        <f>COUNTIF('2005'!$E$2:$E$600,$A16)</f>
        <v>2</v>
      </c>
      <c r="C16" s="177">
        <f>COUNTIF('2006'!$E$2:$E$600,$A16)</f>
        <v>2</v>
      </c>
      <c r="D16" s="177">
        <f>COUNTIF('2007'!$E$2:$E$600,$A16)</f>
        <v>12</v>
      </c>
      <c r="E16" s="177">
        <f>COUNTIF('2008'!$E$2:$E$600,$A16)</f>
        <v>4</v>
      </c>
      <c r="F16" s="177">
        <f>COUNTIF('2009'!$E$2:$E$600,$A16)</f>
        <v>0</v>
      </c>
      <c r="G16" s="177">
        <f>COUNTIF('2010'!$E$2:$E$600,$A16)</f>
        <v>0</v>
      </c>
      <c r="H16" s="177">
        <f>COUNTIF('2011'!$E$2:$E$600,$A16)</f>
        <v>0</v>
      </c>
      <c r="I16" s="177">
        <f>COUNTIF('2012'!$E$2:$E$600,$A16)</f>
        <v>0</v>
      </c>
      <c r="J16" s="177">
        <f>COUNTIF('2013'!$E$2:$E$600,$A16)</f>
        <v>0</v>
      </c>
      <c r="K16" s="177">
        <f>COUNTIF('2014'!$E$2:$E$600,$A16)</f>
        <v>0</v>
      </c>
      <c r="L16" s="177">
        <f>COUNTIF('2015'!$E$2:$E$600,$A16)</f>
        <v>0</v>
      </c>
      <c r="M16" s="177">
        <f>COUNTIF('2016'!$E$2:$E$600,$A16)</f>
        <v>0</v>
      </c>
      <c r="N16" s="177">
        <f>COUNTIF('2017'!$E$2:$E$600,$A16)</f>
        <v>0</v>
      </c>
      <c r="O16" s="177">
        <f>COUNTIF('2018'!$E$2:$F$600,$A16)</f>
        <v>0</v>
      </c>
      <c r="Q16" s="177">
        <f t="shared" si="0"/>
        <v>20</v>
      </c>
    </row>
    <row r="17" spans="1:17" ht="15" x14ac:dyDescent="0.2">
      <c r="A17" s="164" t="s">
        <v>2841</v>
      </c>
      <c r="B17" s="177">
        <f>COUNTIF('2005'!$E$2:$E$600,$A17)</f>
        <v>0</v>
      </c>
      <c r="C17" s="177">
        <f>COUNTIF('2006'!$E$2:$E$600,$A17)</f>
        <v>0</v>
      </c>
      <c r="D17" s="177">
        <f>COUNTIF('2007'!$E$2:$E$600,$A17)</f>
        <v>0</v>
      </c>
      <c r="E17" s="177">
        <f>COUNTIF('2008'!$E$2:$E$600,$A17)</f>
        <v>0</v>
      </c>
      <c r="F17" s="177">
        <f>COUNTIF('2009'!$E$2:$E$600,$A17)</f>
        <v>0</v>
      </c>
      <c r="G17" s="177">
        <f>COUNTIF('2010'!$E$2:$E$600,$A17)</f>
        <v>0</v>
      </c>
      <c r="H17" s="177">
        <f>COUNTIF('2011'!$E$2:$E$600,$A17)</f>
        <v>0</v>
      </c>
      <c r="I17" s="177">
        <f>COUNTIF('2012'!$E$2:$E$600,$A17)</f>
        <v>0</v>
      </c>
      <c r="J17" s="177">
        <f>COUNTIF('2013'!$E$2:$E$600,$A17)</f>
        <v>0</v>
      </c>
      <c r="K17" s="177">
        <f>COUNTIF('2014'!$E$2:$E$600,$A17)</f>
        <v>0</v>
      </c>
      <c r="L17" s="177">
        <f>COUNTIF('2015'!$E$2:$E$600,$A17)</f>
        <v>0</v>
      </c>
      <c r="M17" s="177">
        <f>COUNTIF('2016'!$E$2:$E$600,$A17)</f>
        <v>1</v>
      </c>
      <c r="N17" s="177">
        <f>COUNTIF('2017'!$E$2:$E$600,$A17)</f>
        <v>0</v>
      </c>
      <c r="O17" s="177">
        <f>COUNTIF('2018'!$E$2:$F$600,$A17)</f>
        <v>2</v>
      </c>
      <c r="Q17" s="177">
        <f t="shared" si="0"/>
        <v>1</v>
      </c>
    </row>
    <row r="18" spans="1:17" ht="15" x14ac:dyDescent="0.2">
      <c r="A18" s="164" t="s">
        <v>2735</v>
      </c>
      <c r="B18" s="177">
        <f>COUNTIF('2005'!$E$2:$E$600,$A18)</f>
        <v>0</v>
      </c>
      <c r="C18" s="177">
        <f>COUNTIF('2006'!$E$2:$E$600,$A18)</f>
        <v>0</v>
      </c>
      <c r="D18" s="177">
        <f>COUNTIF('2007'!$E$2:$E$600,$A18)</f>
        <v>0</v>
      </c>
      <c r="E18" s="177">
        <f>COUNTIF('2008'!$E$2:$E$600,$A18)</f>
        <v>0</v>
      </c>
      <c r="F18" s="177">
        <f>COUNTIF('2009'!$E$2:$E$600,$A18)</f>
        <v>0</v>
      </c>
      <c r="G18" s="177">
        <f>COUNTIF('2010'!$E$2:$E$600,$A18)</f>
        <v>0</v>
      </c>
      <c r="H18" s="177">
        <f>COUNTIF('2011'!$E$2:$E$600,$A18)</f>
        <v>0</v>
      </c>
      <c r="I18" s="177">
        <f>COUNTIF('2012'!$E$2:$E$600,$A18)</f>
        <v>0</v>
      </c>
      <c r="J18" s="177">
        <f>COUNTIF('2013'!$E$2:$E$600,$A18)</f>
        <v>0</v>
      </c>
      <c r="K18" s="177">
        <f>COUNTIF('2014'!$E$2:$E$600,$A18)</f>
        <v>0</v>
      </c>
      <c r="L18" s="177">
        <f>COUNTIF('2015'!$E$2:$E$600,$A18)</f>
        <v>0</v>
      </c>
      <c r="M18" s="177">
        <f>COUNTIF('2016'!$E$2:$E$600,$A18)</f>
        <v>2</v>
      </c>
      <c r="N18" s="177">
        <f>COUNTIF('2017'!$E$2:$E$600,$A18)</f>
        <v>0</v>
      </c>
      <c r="O18" s="177">
        <f>COUNTIF('2018'!$E$2:$F$600,$A18)</f>
        <v>1</v>
      </c>
      <c r="Q18" s="177">
        <f t="shared" si="0"/>
        <v>2</v>
      </c>
    </row>
    <row r="19" spans="1:17" ht="15" x14ac:dyDescent="0.2">
      <c r="A19" s="164" t="s">
        <v>710</v>
      </c>
      <c r="B19" s="177">
        <f>COUNTIF('2005'!$E$2:$E$600,$A19)</f>
        <v>0</v>
      </c>
      <c r="C19" s="177">
        <f>COUNTIF('2006'!$E$2:$E$600,$A19)</f>
        <v>0</v>
      </c>
      <c r="D19" s="177">
        <f>COUNTIF('2007'!$E$2:$E$600,$A19)</f>
        <v>0</v>
      </c>
      <c r="E19" s="177">
        <f>COUNTIF('2008'!$E$2:$E$600,$A19)</f>
        <v>0</v>
      </c>
      <c r="F19" s="177">
        <f>COUNTIF('2009'!$E$2:$E$600,$A19)</f>
        <v>0</v>
      </c>
      <c r="G19" s="177">
        <f>COUNTIF('2010'!$E$2:$E$600,$A19)</f>
        <v>0</v>
      </c>
      <c r="H19" s="177">
        <f>COUNTIF('2011'!$E$2:$E$600,$A19)</f>
        <v>2</v>
      </c>
      <c r="I19" s="177">
        <f>COUNTIF('2012'!$E$2:$E$600,$A19)</f>
        <v>4</v>
      </c>
      <c r="J19" s="177">
        <f>COUNTIF('2013'!$E$2:$E$600,$A19)</f>
        <v>3</v>
      </c>
      <c r="K19" s="177">
        <f>COUNTIF('2014'!$E$2:$E$600,$A19)</f>
        <v>1</v>
      </c>
      <c r="L19" s="177">
        <f>COUNTIF('2015'!$E$2:$E$600,$A19)</f>
        <v>0</v>
      </c>
      <c r="M19" s="177">
        <f>COUNTIF('2016'!$E$2:$E$600,$A19)</f>
        <v>1</v>
      </c>
      <c r="N19" s="177">
        <f>COUNTIF('2017'!$E$2:$E$600,$A19)</f>
        <v>0</v>
      </c>
      <c r="O19" s="177">
        <f>COUNTIF('2018'!$E$2:$F$600,$A19)</f>
        <v>0</v>
      </c>
      <c r="Q19" s="177">
        <f t="shared" si="0"/>
        <v>11</v>
      </c>
    </row>
    <row r="20" spans="1:17" ht="15" x14ac:dyDescent="0.2">
      <c r="A20" s="164" t="s">
        <v>1858</v>
      </c>
      <c r="B20" s="177">
        <f>COUNTIF('2005'!$E$2:$E$600,$A20)</f>
        <v>0</v>
      </c>
      <c r="C20" s="177">
        <f>COUNTIF('2006'!$E$2:$E$600,$A20)</f>
        <v>0</v>
      </c>
      <c r="D20" s="177">
        <f>COUNTIF('2007'!$E$2:$E$600,$A20)</f>
        <v>0</v>
      </c>
      <c r="E20" s="177">
        <f>COUNTIF('2008'!$E$2:$E$600,$A20)</f>
        <v>0</v>
      </c>
      <c r="F20" s="177">
        <f>COUNTIF('2009'!$E$2:$E$600,$A20)</f>
        <v>0</v>
      </c>
      <c r="G20" s="177">
        <f>COUNTIF('2010'!$E$2:$E$600,$A20)</f>
        <v>0</v>
      </c>
      <c r="H20" s="177">
        <f>COUNTIF('2011'!$E$2:$E$600,$A20)</f>
        <v>0</v>
      </c>
      <c r="I20" s="177">
        <f>COUNTIF('2012'!$E$2:$E$600,$A20)</f>
        <v>0</v>
      </c>
      <c r="J20" s="177">
        <f>COUNTIF('2013'!$E$2:$E$600,$A20)</f>
        <v>1</v>
      </c>
      <c r="K20" s="177">
        <f>COUNTIF('2014'!$E$2:$E$600,$A20)</f>
        <v>0</v>
      </c>
      <c r="L20" s="177">
        <f>COUNTIF('2015'!$E$2:$E$600,$A20)</f>
        <v>0</v>
      </c>
      <c r="M20" s="177">
        <f>COUNTIF('2016'!$E$2:$E$600,$A20)</f>
        <v>0</v>
      </c>
      <c r="N20" s="177">
        <f>COUNTIF('2017'!$E$2:$E$600,$A20)</f>
        <v>0</v>
      </c>
      <c r="O20" s="177">
        <f>COUNTIF('2018'!$E$2:$F$600,$A20)</f>
        <v>0</v>
      </c>
      <c r="Q20" s="177">
        <f t="shared" si="0"/>
        <v>1</v>
      </c>
    </row>
    <row r="21" spans="1:17" ht="15" x14ac:dyDescent="0.2">
      <c r="A21" s="164" t="s">
        <v>552</v>
      </c>
      <c r="B21" s="177">
        <f>COUNTIF('2005'!$E$2:$E$600,$A21)</f>
        <v>0</v>
      </c>
      <c r="C21" s="177">
        <f>COUNTIF('2006'!$E$2:$E$600,$A21)</f>
        <v>0</v>
      </c>
      <c r="D21" s="177">
        <f>COUNTIF('2007'!$E$2:$E$600,$A21)</f>
        <v>0</v>
      </c>
      <c r="E21" s="177">
        <f>COUNTIF('2008'!$E$2:$E$600,$A21)</f>
        <v>0</v>
      </c>
      <c r="F21" s="177">
        <f>COUNTIF('2009'!$E$2:$E$600,$A21)</f>
        <v>0</v>
      </c>
      <c r="G21" s="177">
        <f>COUNTIF('2010'!$E$2:$E$600,$A21)</f>
        <v>0</v>
      </c>
      <c r="H21" s="177">
        <f>COUNTIF('2011'!$E$2:$E$600,$A21)</f>
        <v>1</v>
      </c>
      <c r="I21" s="177">
        <f>COUNTIF('2012'!$E$2:$E$600,$A21)</f>
        <v>2</v>
      </c>
      <c r="J21" s="177">
        <f>COUNTIF('2013'!$E$2:$E$600,$A21)</f>
        <v>3</v>
      </c>
      <c r="K21" s="177">
        <f>COUNTIF('2014'!$E$2:$E$600,$A21)</f>
        <v>3</v>
      </c>
      <c r="L21" s="177">
        <f>COUNTIF('2015'!$E$2:$E$600,$A21)</f>
        <v>3</v>
      </c>
      <c r="M21" s="177">
        <f>COUNTIF('2016'!$E$2:$E$600,$A21)</f>
        <v>0</v>
      </c>
      <c r="N21" s="177">
        <f>COUNTIF('2017'!$E$2:$E$600,$A21)</f>
        <v>5</v>
      </c>
      <c r="O21" s="177">
        <f>COUNTIF('2018'!$E$2:$F$600,$A21)</f>
        <v>3</v>
      </c>
      <c r="Q21" s="177">
        <f t="shared" si="0"/>
        <v>17</v>
      </c>
    </row>
    <row r="22" spans="1:17" ht="15" x14ac:dyDescent="0.2">
      <c r="A22" s="164" t="s">
        <v>3713</v>
      </c>
      <c r="B22" s="177">
        <f>COUNTIF('2005'!$E$2:$E$600,$A22)</f>
        <v>0</v>
      </c>
      <c r="C22" s="177">
        <f>COUNTIF('2006'!$E$2:$E$600,$A22)</f>
        <v>0</v>
      </c>
      <c r="D22" s="177">
        <f>COUNTIF('2007'!$E$2:$E$600,$A22)</f>
        <v>0</v>
      </c>
      <c r="E22" s="177">
        <f>COUNTIF('2008'!$E$2:$E$600,$A22)</f>
        <v>0</v>
      </c>
      <c r="F22" s="177">
        <f>COUNTIF('2009'!$E$2:$E$600,$A22)</f>
        <v>0</v>
      </c>
      <c r="G22" s="177">
        <f>COUNTIF('2010'!$E$2:$E$600,$A22)</f>
        <v>0</v>
      </c>
      <c r="H22" s="177">
        <f>COUNTIF('2011'!$E$2:$E$600,$A22)</f>
        <v>0</v>
      </c>
      <c r="I22" s="177">
        <f>COUNTIF('2012'!$E$2:$E$600,$A22)</f>
        <v>0</v>
      </c>
      <c r="J22" s="177">
        <f>COUNTIF('2013'!$E$2:$E$600,$A22)</f>
        <v>0</v>
      </c>
      <c r="K22" s="177">
        <f>COUNTIF('2014'!$E$2:$E$600,$A22)</f>
        <v>0</v>
      </c>
      <c r="L22" s="177">
        <f>COUNTIF('2015'!$E$2:$E$600,$A22)</f>
        <v>0</v>
      </c>
      <c r="M22" s="177">
        <f>COUNTIF('2016'!$E$2:$E$600,$A22)</f>
        <v>0</v>
      </c>
      <c r="N22" s="177">
        <f>COUNTIF('2017'!$E$2:$E$600,$A22)</f>
        <v>0</v>
      </c>
      <c r="O22" s="177">
        <f>COUNTIF('2018'!$E$2:$F$600,$A22)</f>
        <v>0</v>
      </c>
      <c r="Q22" s="177">
        <f t="shared" si="0"/>
        <v>0</v>
      </c>
    </row>
    <row r="23" spans="1:17" ht="15" x14ac:dyDescent="0.2">
      <c r="A23" s="164" t="s">
        <v>885</v>
      </c>
      <c r="B23" s="177">
        <f>COUNTIF('2005'!$E$2:$E$600,$A23)</f>
        <v>1</v>
      </c>
      <c r="C23" s="177">
        <f>COUNTIF('2006'!$E$2:$E$600,$A23)</f>
        <v>0</v>
      </c>
      <c r="D23" s="177">
        <f>COUNTIF('2007'!$E$2:$E$600,$A23)</f>
        <v>0</v>
      </c>
      <c r="E23" s="177">
        <f>COUNTIF('2008'!$E$2:$E$600,$A23)</f>
        <v>0</v>
      </c>
      <c r="F23" s="177">
        <f>COUNTIF('2009'!$E$2:$E$600,$A23)</f>
        <v>0</v>
      </c>
      <c r="G23" s="177">
        <f>COUNTIF('2010'!$E$2:$E$600,$A23)</f>
        <v>0</v>
      </c>
      <c r="H23" s="177">
        <f>COUNTIF('2011'!$E$2:$E$600,$A23)</f>
        <v>0</v>
      </c>
      <c r="I23" s="177">
        <f>COUNTIF('2012'!$E$2:$E$600,$A23)</f>
        <v>0</v>
      </c>
      <c r="J23" s="177">
        <f>COUNTIF('2013'!$E$2:$E$600,$A23)</f>
        <v>0</v>
      </c>
      <c r="K23" s="177">
        <f>COUNTIF('2014'!$E$2:$E$600,$A23)</f>
        <v>0</v>
      </c>
      <c r="L23" s="177">
        <f>COUNTIF('2015'!$E$2:$E$600,$A23)</f>
        <v>0</v>
      </c>
      <c r="M23" s="177">
        <f>COUNTIF('2016'!$E$2:$E$600,$A23)</f>
        <v>0</v>
      </c>
      <c r="N23" s="177">
        <f>COUNTIF('2017'!$E$2:$E$600,$A23)</f>
        <v>0</v>
      </c>
      <c r="O23" s="177">
        <f>COUNTIF('2018'!$E$2:$F$600,$A23)</f>
        <v>0</v>
      </c>
      <c r="Q23" s="177">
        <f t="shared" si="0"/>
        <v>1</v>
      </c>
    </row>
    <row r="24" spans="1:17" ht="15" x14ac:dyDescent="0.2">
      <c r="A24" s="164" t="s">
        <v>297</v>
      </c>
      <c r="B24" s="177">
        <f>COUNTIF('2005'!$E$2:$E$600,$A24)</f>
        <v>0</v>
      </c>
      <c r="C24" s="177">
        <f>COUNTIF('2006'!$E$2:$E$600,$A24)</f>
        <v>0</v>
      </c>
      <c r="D24" s="177">
        <f>COUNTIF('2007'!$E$2:$E$600,$A24)</f>
        <v>0</v>
      </c>
      <c r="E24" s="177">
        <f>COUNTIF('2008'!$E$2:$E$600,$A24)</f>
        <v>0</v>
      </c>
      <c r="F24" s="177">
        <f>COUNTIF('2009'!$E$2:$E$600,$A24)</f>
        <v>0</v>
      </c>
      <c r="G24" s="177">
        <f>COUNTIF('2010'!$E$2:$E$600,$A24)</f>
        <v>0</v>
      </c>
      <c r="H24" s="177">
        <f>COUNTIF('2011'!$E$2:$E$600,$A24)</f>
        <v>0</v>
      </c>
      <c r="I24" s="177">
        <f>COUNTIF('2012'!$E$2:$E$600,$A24)</f>
        <v>0</v>
      </c>
      <c r="J24" s="177">
        <f>COUNTIF('2013'!$E$2:$E$600,$A24)</f>
        <v>1</v>
      </c>
      <c r="K24" s="177">
        <f>COUNTIF('2014'!$E$2:$E$600,$A24)</f>
        <v>0</v>
      </c>
      <c r="L24" s="177">
        <f>COUNTIF('2015'!$E$2:$E$600,$A24)</f>
        <v>0</v>
      </c>
      <c r="M24" s="177">
        <f>COUNTIF('2016'!$E$2:$E$600,$A24)</f>
        <v>0</v>
      </c>
      <c r="N24" s="177">
        <f>COUNTIF('2017'!$E$2:$E$600,$A24)</f>
        <v>0</v>
      </c>
      <c r="O24" s="177">
        <f>COUNTIF('2018'!$E$2:$F$600,$A24)</f>
        <v>0</v>
      </c>
      <c r="Q24" s="177">
        <f t="shared" si="0"/>
        <v>1</v>
      </c>
    </row>
    <row r="25" spans="1:17" ht="15" x14ac:dyDescent="0.2">
      <c r="A25" s="164" t="s">
        <v>718</v>
      </c>
      <c r="B25" s="177">
        <f>COUNTIF('2005'!$E$2:$E$600,$A25)</f>
        <v>0</v>
      </c>
      <c r="C25" s="177">
        <f>COUNTIF('2006'!$E$2:$E$600,$A25)</f>
        <v>0</v>
      </c>
      <c r="D25" s="177">
        <f>COUNTIF('2007'!$E$2:$E$600,$A25)</f>
        <v>0</v>
      </c>
      <c r="E25" s="177">
        <f>COUNTIF('2008'!$E$2:$E$600,$A25)</f>
        <v>0</v>
      </c>
      <c r="F25" s="177">
        <f>COUNTIF('2009'!$E$2:$E$600,$A25)</f>
        <v>0</v>
      </c>
      <c r="G25" s="177">
        <f>COUNTIF('2010'!$E$2:$E$600,$A25)</f>
        <v>0</v>
      </c>
      <c r="H25" s="177">
        <f>COUNTIF('2011'!$E$2:$E$600,$A25)</f>
        <v>1</v>
      </c>
      <c r="I25" s="177">
        <f>COUNTIF('2012'!$E$2:$E$600,$A25)</f>
        <v>1</v>
      </c>
      <c r="J25" s="177">
        <f>COUNTIF('2013'!$E$2:$E$600,$A25)</f>
        <v>1</v>
      </c>
      <c r="K25" s="177">
        <f>COUNTIF('2014'!$E$2:$E$600,$A25)</f>
        <v>1</v>
      </c>
      <c r="L25" s="177">
        <f>COUNTIF('2015'!$E$2:$E$600,$A25)</f>
        <v>1</v>
      </c>
      <c r="M25" s="177">
        <f>COUNTIF('2016'!$E$2:$E$600,$A25)</f>
        <v>1</v>
      </c>
      <c r="N25" s="177">
        <f>COUNTIF('2017'!$E$2:$E$600,$A25)</f>
        <v>1</v>
      </c>
      <c r="O25" s="177">
        <f>COUNTIF('2018'!$E$2:$F$600,$A25)</f>
        <v>0</v>
      </c>
      <c r="Q25" s="177">
        <f t="shared" si="0"/>
        <v>7</v>
      </c>
    </row>
    <row r="26" spans="1:17" ht="15" x14ac:dyDescent="0.2">
      <c r="A26" s="164" t="s">
        <v>3251</v>
      </c>
      <c r="B26" s="177">
        <f>COUNTIF('2005'!$E$2:$E$600,$A26)</f>
        <v>0</v>
      </c>
      <c r="C26" s="177">
        <f>COUNTIF('2006'!$E$2:$E$600,$A26)</f>
        <v>0</v>
      </c>
      <c r="D26" s="177">
        <f>COUNTIF('2007'!$E$2:$E$600,$A26)</f>
        <v>0</v>
      </c>
      <c r="E26" s="177">
        <f>COUNTIF('2008'!$E$2:$E$600,$A26)</f>
        <v>0</v>
      </c>
      <c r="F26" s="177">
        <f>COUNTIF('2009'!$E$2:$E$600,$A26)</f>
        <v>0</v>
      </c>
      <c r="G26" s="177">
        <f>COUNTIF('2010'!$E$2:$E$600,$A26)</f>
        <v>0</v>
      </c>
      <c r="H26" s="177">
        <f>COUNTIF('2011'!$E$2:$E$600,$A26)</f>
        <v>0</v>
      </c>
      <c r="I26" s="177">
        <f>COUNTIF('2012'!$E$2:$E$600,$A26)</f>
        <v>0</v>
      </c>
      <c r="J26" s="177">
        <f>COUNTIF('2013'!$E$2:$E$600,$A26)</f>
        <v>0</v>
      </c>
      <c r="K26" s="177">
        <f>COUNTIF('2014'!$E$2:$E$600,$A26)</f>
        <v>0</v>
      </c>
      <c r="L26" s="177">
        <f>COUNTIF('2015'!$E$2:$E$600,$A26)</f>
        <v>0</v>
      </c>
      <c r="M26" s="177">
        <f>COUNTIF('2016'!$E$2:$E$600,$A26)</f>
        <v>0</v>
      </c>
      <c r="N26" s="177">
        <f>COUNTIF('2017'!$E$2:$E$600,$A26)</f>
        <v>1</v>
      </c>
      <c r="O26" s="177">
        <f>COUNTIF('2018'!$E$2:$F$600,$A26)</f>
        <v>0</v>
      </c>
      <c r="Q26" s="177">
        <f t="shared" si="0"/>
        <v>1</v>
      </c>
    </row>
    <row r="27" spans="1:17" ht="15" x14ac:dyDescent="0.2">
      <c r="A27" s="164" t="s">
        <v>697</v>
      </c>
      <c r="B27" s="177">
        <f>COUNTIF('2005'!$E$2:$E$600,$A27)</f>
        <v>0</v>
      </c>
      <c r="C27" s="177">
        <f>COUNTIF('2006'!$E$2:$E$600,$A27)</f>
        <v>0</v>
      </c>
      <c r="D27" s="177">
        <f>COUNTIF('2007'!$E$2:$E$600,$A27)</f>
        <v>0</v>
      </c>
      <c r="E27" s="177">
        <f>COUNTIF('2008'!$E$2:$E$600,$A27)</f>
        <v>0</v>
      </c>
      <c r="F27" s="177">
        <f>COUNTIF('2009'!$E$2:$E$600,$A27)</f>
        <v>0</v>
      </c>
      <c r="G27" s="177">
        <f>COUNTIF('2010'!$E$2:$E$600,$A27)</f>
        <v>0</v>
      </c>
      <c r="H27" s="177">
        <f>COUNTIF('2011'!$E$2:$E$600,$A27)</f>
        <v>0</v>
      </c>
      <c r="I27" s="177">
        <f>COUNTIF('2012'!$E$2:$E$600,$A27)</f>
        <v>13</v>
      </c>
      <c r="J27" s="177">
        <f>COUNTIF('2013'!$E$2:$E$600,$A27)</f>
        <v>3</v>
      </c>
      <c r="K27" s="177">
        <f>COUNTIF('2014'!$E$2:$E$600,$A27)</f>
        <v>5</v>
      </c>
      <c r="L27" s="177">
        <f>COUNTIF('2015'!$E$2:$E$600,$A27)</f>
        <v>5</v>
      </c>
      <c r="M27" s="177">
        <f>COUNTIF('2016'!$E$2:$E$600,$A27)</f>
        <v>0</v>
      </c>
      <c r="N27" s="177">
        <f>COUNTIF('2017'!$E$2:$E$600,$A27)</f>
        <v>0</v>
      </c>
      <c r="O27" s="177">
        <f>COUNTIF('2018'!$E$2:$F$600,$A27)</f>
        <v>0</v>
      </c>
      <c r="Q27" s="177">
        <f t="shared" si="0"/>
        <v>26</v>
      </c>
    </row>
    <row r="28" spans="1:17" ht="15" x14ac:dyDescent="0.2">
      <c r="A28" s="164" t="s">
        <v>684</v>
      </c>
      <c r="B28" s="177">
        <f>COUNTIF('2005'!$E$2:$E$600,$A28)</f>
        <v>0</v>
      </c>
      <c r="C28" s="177">
        <f>COUNTIF('2006'!$E$2:$E$600,$A28)</f>
        <v>0</v>
      </c>
      <c r="D28" s="177">
        <f>COUNTIF('2007'!$E$2:$E$600,$A28)</f>
        <v>0</v>
      </c>
      <c r="E28" s="177">
        <f>COUNTIF('2008'!$E$2:$E$600,$A28)</f>
        <v>0</v>
      </c>
      <c r="F28" s="177">
        <f>COUNTIF('2009'!$E$2:$E$600,$A28)</f>
        <v>0</v>
      </c>
      <c r="G28" s="177">
        <f>COUNTIF('2010'!$E$2:$E$600,$A28)</f>
        <v>0</v>
      </c>
      <c r="H28" s="177">
        <f>COUNTIF('2011'!$E$2:$E$600,$A28)</f>
        <v>0</v>
      </c>
      <c r="I28" s="177">
        <f>COUNTIF('2012'!$E$2:$E$600,$A28)</f>
        <v>6</v>
      </c>
      <c r="J28" s="177">
        <f>COUNTIF('2013'!$E$2:$E$600,$A28)</f>
        <v>5</v>
      </c>
      <c r="K28" s="177">
        <f>COUNTIF('2014'!$E$2:$E$600,$A28)</f>
        <v>8</v>
      </c>
      <c r="L28" s="177">
        <f>COUNTIF('2015'!$E$2:$E$600,$A28)</f>
        <v>2</v>
      </c>
      <c r="M28" s="177">
        <f>COUNTIF('2016'!$E$2:$E$600,$A28)</f>
        <v>6</v>
      </c>
      <c r="N28" s="177">
        <f>COUNTIF('2017'!$E$2:$E$600,$A28)</f>
        <v>0</v>
      </c>
      <c r="O28" s="177">
        <f>COUNTIF('2018'!$E$2:$F$600,$A28)</f>
        <v>0</v>
      </c>
      <c r="Q28" s="177">
        <f t="shared" si="0"/>
        <v>27</v>
      </c>
    </row>
    <row r="29" spans="1:17" ht="15" x14ac:dyDescent="0.2">
      <c r="A29" s="164" t="s">
        <v>3176</v>
      </c>
      <c r="B29" s="177">
        <f>COUNTIF('2005'!$E$2:$E$600,$A29)</f>
        <v>0</v>
      </c>
      <c r="C29" s="177">
        <f>COUNTIF('2006'!$E$2:$E$600,$A29)</f>
        <v>0</v>
      </c>
      <c r="D29" s="177">
        <f>COUNTIF('2007'!$E$2:$E$600,$A29)</f>
        <v>0</v>
      </c>
      <c r="E29" s="177">
        <f>COUNTIF('2008'!$E$2:$E$600,$A29)</f>
        <v>0</v>
      </c>
      <c r="F29" s="177">
        <f>COUNTIF('2009'!$E$2:$E$600,$A29)</f>
        <v>0</v>
      </c>
      <c r="G29" s="177">
        <f>COUNTIF('2010'!$E$2:$E$600,$A29)</f>
        <v>0</v>
      </c>
      <c r="H29" s="177">
        <f>COUNTIF('2011'!$E$2:$E$600,$A29)</f>
        <v>0</v>
      </c>
      <c r="I29" s="177">
        <f>COUNTIF('2012'!$E$2:$E$600,$A29)</f>
        <v>0</v>
      </c>
      <c r="J29" s="177">
        <f>COUNTIF('2013'!$E$2:$E$600,$A29)</f>
        <v>0</v>
      </c>
      <c r="K29" s="177">
        <f>COUNTIF('2014'!$E$2:$E$600,$A29)</f>
        <v>0</v>
      </c>
      <c r="L29" s="177">
        <f>COUNTIF('2015'!$E$2:$E$600,$A29)</f>
        <v>0</v>
      </c>
      <c r="M29" s="177">
        <f>COUNTIF('2016'!$E$2:$E$600,$A29)</f>
        <v>0</v>
      </c>
      <c r="N29" s="177">
        <f>COUNTIF('2017'!$E$2:$E$600,$A29)</f>
        <v>1</v>
      </c>
      <c r="O29" s="177">
        <f>COUNTIF('2018'!$E$2:$F$600,$A29)</f>
        <v>0</v>
      </c>
      <c r="Q29" s="177">
        <f t="shared" si="0"/>
        <v>1</v>
      </c>
    </row>
    <row r="30" spans="1:17" ht="15" x14ac:dyDescent="0.2">
      <c r="A30" s="164" t="s">
        <v>3350</v>
      </c>
      <c r="B30" s="177">
        <f>COUNTIF('2005'!$E$2:$E$600,$A30)</f>
        <v>0</v>
      </c>
      <c r="C30" s="177">
        <f>COUNTIF('2006'!$E$2:$E$600,$A30)</f>
        <v>0</v>
      </c>
      <c r="D30" s="177">
        <f>COUNTIF('2007'!$E$2:$E$600,$A30)</f>
        <v>0</v>
      </c>
      <c r="E30" s="177">
        <f>COUNTIF('2008'!$E$2:$E$600,$A30)</f>
        <v>0</v>
      </c>
      <c r="F30" s="177">
        <f>COUNTIF('2009'!$E$2:$E$600,$A30)</f>
        <v>0</v>
      </c>
      <c r="G30" s="177">
        <f>COUNTIF('2010'!$E$2:$E$600,$A30)</f>
        <v>0</v>
      </c>
      <c r="H30" s="177">
        <f>COUNTIF('2011'!$E$2:$E$600,$A30)</f>
        <v>0</v>
      </c>
      <c r="I30" s="177">
        <f>COUNTIF('2012'!$E$2:$E$600,$A30)</f>
        <v>0</v>
      </c>
      <c r="J30" s="177">
        <f>COUNTIF('2013'!$E$2:$E$600,$A30)</f>
        <v>0</v>
      </c>
      <c r="K30" s="177">
        <f>COUNTIF('2014'!$E$2:$E$600,$A30)</f>
        <v>0</v>
      </c>
      <c r="L30" s="177">
        <f>COUNTIF('2015'!$E$2:$E$600,$A30)</f>
        <v>0</v>
      </c>
      <c r="M30" s="177">
        <f>COUNTIF('2016'!$E$2:$E$600,$A30)</f>
        <v>0</v>
      </c>
      <c r="N30" s="177">
        <f>COUNTIF('2017'!$E$2:$E$600,$A30)</f>
        <v>1</v>
      </c>
      <c r="O30" s="177">
        <f>COUNTIF('2018'!$E$2:$F$600,$A30)</f>
        <v>0</v>
      </c>
      <c r="Q30" s="177">
        <f t="shared" si="0"/>
        <v>1</v>
      </c>
    </row>
    <row r="31" spans="1:17" ht="15" x14ac:dyDescent="0.2">
      <c r="A31" s="164" t="s">
        <v>882</v>
      </c>
      <c r="B31" s="177">
        <f>COUNTIF('2005'!$E$2:$E$600,$A31)</f>
        <v>1</v>
      </c>
      <c r="C31" s="177">
        <f>COUNTIF('2006'!$E$2:$E$600,$A31)</f>
        <v>0</v>
      </c>
      <c r="D31" s="177">
        <f>COUNTIF('2007'!$E$2:$E$600,$A31)</f>
        <v>0</v>
      </c>
      <c r="E31" s="177">
        <f>COUNTIF('2008'!$E$2:$E$600,$A31)</f>
        <v>0</v>
      </c>
      <c r="F31" s="177">
        <f>COUNTIF('2009'!$E$2:$E$600,$A31)</f>
        <v>0</v>
      </c>
      <c r="G31" s="177">
        <f>COUNTIF('2010'!$E$2:$E$600,$A31)</f>
        <v>0</v>
      </c>
      <c r="H31" s="177">
        <f>COUNTIF('2011'!$E$2:$E$600,$A31)</f>
        <v>0</v>
      </c>
      <c r="I31" s="177">
        <f>COUNTIF('2012'!$E$2:$E$600,$A31)</f>
        <v>0</v>
      </c>
      <c r="J31" s="177">
        <f>COUNTIF('2013'!$E$2:$E$600,$A31)</f>
        <v>0</v>
      </c>
      <c r="K31" s="177">
        <f>COUNTIF('2014'!$E$2:$E$600,$A31)</f>
        <v>0</v>
      </c>
      <c r="L31" s="177">
        <f>COUNTIF('2015'!$E$2:$E$600,$A31)</f>
        <v>0</v>
      </c>
      <c r="M31" s="177">
        <f>COUNTIF('2016'!$E$2:$E$600,$A31)</f>
        <v>0</v>
      </c>
      <c r="N31" s="177">
        <f>COUNTIF('2017'!$E$2:$E$600,$A31)</f>
        <v>0</v>
      </c>
      <c r="O31" s="177">
        <f>COUNTIF('2018'!$E$2:$F$600,$A31)</f>
        <v>0</v>
      </c>
      <c r="Q31" s="177">
        <f t="shared" si="0"/>
        <v>1</v>
      </c>
    </row>
    <row r="32" spans="1:17" ht="15" x14ac:dyDescent="0.2">
      <c r="A32" s="164" t="s">
        <v>2204</v>
      </c>
      <c r="B32" s="177">
        <f>COUNTIF('2005'!$E$2:$E$600,$A32)</f>
        <v>0</v>
      </c>
      <c r="C32" s="177">
        <f>COUNTIF('2006'!$E$2:$E$600,$A32)</f>
        <v>0</v>
      </c>
      <c r="D32" s="177">
        <f>COUNTIF('2007'!$E$2:$E$600,$A32)</f>
        <v>0</v>
      </c>
      <c r="E32" s="177">
        <f>COUNTIF('2008'!$E$2:$E$600,$A32)</f>
        <v>0</v>
      </c>
      <c r="F32" s="177">
        <f>COUNTIF('2009'!$E$2:$E$600,$A32)</f>
        <v>0</v>
      </c>
      <c r="G32" s="177">
        <f>COUNTIF('2010'!$E$2:$E$600,$A32)</f>
        <v>0</v>
      </c>
      <c r="H32" s="177">
        <f>COUNTIF('2011'!$E$2:$E$600,$A32)</f>
        <v>0</v>
      </c>
      <c r="I32" s="177">
        <f>COUNTIF('2012'!$E$2:$E$600,$A32)</f>
        <v>0</v>
      </c>
      <c r="J32" s="177">
        <f>COUNTIF('2013'!$E$2:$E$600,$A32)</f>
        <v>0</v>
      </c>
      <c r="K32" s="177">
        <f>COUNTIF('2014'!$E$2:$E$600,$A32)</f>
        <v>1</v>
      </c>
      <c r="L32" s="177">
        <f>COUNTIF('2015'!$E$2:$E$600,$A32)</f>
        <v>0</v>
      </c>
      <c r="M32" s="177">
        <f>COUNTIF('2016'!$E$2:$E$600,$A32)</f>
        <v>0</v>
      </c>
      <c r="N32" s="177">
        <f>COUNTIF('2017'!$E$2:$E$600,$A32)</f>
        <v>0</v>
      </c>
      <c r="O32" s="177">
        <f>COUNTIF('2018'!$E$2:$F$600,$A32)</f>
        <v>0</v>
      </c>
      <c r="Q32" s="177">
        <f t="shared" si="0"/>
        <v>1</v>
      </c>
    </row>
    <row r="33" spans="1:17" ht="15" x14ac:dyDescent="0.2">
      <c r="A33" s="164" t="s">
        <v>1723</v>
      </c>
      <c r="B33" s="177">
        <f>COUNTIF('2005'!$E$2:$E$600,$A33)</f>
        <v>1</v>
      </c>
      <c r="C33" s="177">
        <f>COUNTIF('2006'!$E$2:$E$600,$A33)</f>
        <v>3</v>
      </c>
      <c r="D33" s="177">
        <f>COUNTIF('2007'!$E$2:$E$600,$A33)</f>
        <v>0</v>
      </c>
      <c r="E33" s="177">
        <f>COUNTIF('2008'!$E$2:$E$600,$A33)</f>
        <v>1</v>
      </c>
      <c r="F33" s="177">
        <f>COUNTIF('2009'!$E$2:$E$600,$A33)</f>
        <v>0</v>
      </c>
      <c r="G33" s="177">
        <f>COUNTIF('2010'!$E$2:$E$600,$A33)</f>
        <v>0</v>
      </c>
      <c r="H33" s="177">
        <f>COUNTIF('2011'!$E$2:$E$600,$A33)</f>
        <v>1</v>
      </c>
      <c r="I33" s="177">
        <f>COUNTIF('2012'!$E$2:$E$600,$A33)</f>
        <v>3</v>
      </c>
      <c r="J33" s="177">
        <f>COUNTIF('2013'!$E$2:$E$600,$A33)</f>
        <v>1</v>
      </c>
      <c r="K33" s="177">
        <f>COUNTIF('2014'!$E$2:$E$600,$A33)</f>
        <v>2</v>
      </c>
      <c r="L33" s="177">
        <f>COUNTIF('2015'!$E$2:$E$600,$A33)</f>
        <v>2</v>
      </c>
      <c r="M33" s="177">
        <f>COUNTIF('2016'!$E$2:$E$600,$A33)</f>
        <v>4</v>
      </c>
      <c r="N33" s="177">
        <f>COUNTIF('2017'!$E$2:$E$600,$A33)</f>
        <v>0</v>
      </c>
      <c r="O33" s="177">
        <f>COUNTIF('2018'!$E$2:$F$600,$A33)</f>
        <v>6</v>
      </c>
      <c r="Q33" s="177">
        <f t="shared" si="0"/>
        <v>18</v>
      </c>
    </row>
    <row r="34" spans="1:17" ht="15" x14ac:dyDescent="0.2">
      <c r="A34" s="164" t="s">
        <v>2303</v>
      </c>
      <c r="B34" s="177">
        <f>COUNTIF('2005'!$E$2:$E$600,$A34)</f>
        <v>0</v>
      </c>
      <c r="C34" s="177">
        <f>COUNTIF('2006'!$E$2:$E$600,$A34)</f>
        <v>0</v>
      </c>
      <c r="D34" s="177">
        <f>COUNTIF('2007'!$E$2:$E$600,$A34)</f>
        <v>0</v>
      </c>
      <c r="E34" s="177">
        <f>COUNTIF('2008'!$E$2:$E$600,$A34)</f>
        <v>0</v>
      </c>
      <c r="F34" s="177">
        <f>COUNTIF('2009'!$E$2:$E$600,$A34)</f>
        <v>0</v>
      </c>
      <c r="G34" s="177">
        <f>COUNTIF('2010'!$E$2:$E$600,$A34)</f>
        <v>0</v>
      </c>
      <c r="H34" s="177">
        <f>COUNTIF('2011'!$E$2:$E$600,$A34)</f>
        <v>0</v>
      </c>
      <c r="I34" s="177">
        <f>COUNTIF('2012'!$E$2:$E$600,$A34)</f>
        <v>0</v>
      </c>
      <c r="J34" s="177">
        <f>COUNTIF('2013'!$E$2:$E$600,$A34)</f>
        <v>0</v>
      </c>
      <c r="K34" s="177">
        <f>COUNTIF('2014'!$E$2:$E$600,$A34)</f>
        <v>0</v>
      </c>
      <c r="L34" s="177">
        <f>COUNTIF('2015'!$E$2:$E$600,$A34)</f>
        <v>2</v>
      </c>
      <c r="M34" s="177">
        <f>COUNTIF('2016'!$E$2:$E$600,$A34)</f>
        <v>0</v>
      </c>
      <c r="N34" s="177">
        <f>COUNTIF('2017'!$E$2:$E$600,$A34)</f>
        <v>0</v>
      </c>
      <c r="O34" s="177">
        <f>COUNTIF('2018'!$E$2:$F$600,$A34)</f>
        <v>0</v>
      </c>
      <c r="Q34" s="177">
        <f t="shared" si="0"/>
        <v>2</v>
      </c>
    </row>
    <row r="35" spans="1:17" ht="15" x14ac:dyDescent="0.2">
      <c r="A35" s="164" t="s">
        <v>889</v>
      </c>
      <c r="B35" s="177">
        <f>COUNTIF('2005'!$E$2:$E$600,$A35)</f>
        <v>1</v>
      </c>
      <c r="C35" s="177">
        <f>COUNTIF('2006'!$E$2:$E$600,$A35)</f>
        <v>1</v>
      </c>
      <c r="D35" s="177">
        <f>COUNTIF('2007'!$E$2:$E$600,$A35)</f>
        <v>4</v>
      </c>
      <c r="E35" s="177">
        <f>COUNTIF('2008'!$E$2:$E$600,$A35)</f>
        <v>1</v>
      </c>
      <c r="F35" s="177">
        <f>COUNTIF('2009'!$E$2:$E$600,$A35)</f>
        <v>0</v>
      </c>
      <c r="G35" s="177">
        <f>COUNTIF('2010'!$E$2:$E$600,$A35)</f>
        <v>0</v>
      </c>
      <c r="H35" s="177">
        <f>COUNTIF('2011'!$E$2:$E$600,$A35)</f>
        <v>1</v>
      </c>
      <c r="I35" s="177">
        <f>COUNTIF('2012'!$E$2:$E$600,$A35)</f>
        <v>1</v>
      </c>
      <c r="J35" s="177">
        <f>COUNTIF('2013'!$E$2:$E$600,$A35)</f>
        <v>1</v>
      </c>
      <c r="K35" s="177">
        <f>COUNTIF('2014'!$E$2:$E$600,$A35)</f>
        <v>2</v>
      </c>
      <c r="L35" s="177">
        <f>COUNTIF('2015'!$E$2:$E$600,$A35)</f>
        <v>0</v>
      </c>
      <c r="M35" s="177">
        <f>COUNTIF('2016'!$E$2:$E$600,$A35)</f>
        <v>3</v>
      </c>
      <c r="N35" s="177">
        <f>COUNTIF('2017'!$E$2:$E$600,$A35)</f>
        <v>1</v>
      </c>
      <c r="O35" s="177">
        <f>COUNTIF('2018'!$E$2:$F$600,$A35)</f>
        <v>0</v>
      </c>
      <c r="Q35" s="177">
        <f t="shared" si="0"/>
        <v>16</v>
      </c>
    </row>
    <row r="36" spans="1:17" ht="15" x14ac:dyDescent="0.2">
      <c r="A36" s="164" t="s">
        <v>784</v>
      </c>
      <c r="B36" s="177">
        <f>COUNTIF('2005'!$E$2:$E$600,$A36)</f>
        <v>0</v>
      </c>
      <c r="C36" s="177">
        <f>COUNTIF('2006'!$E$2:$E$600,$A36)</f>
        <v>0</v>
      </c>
      <c r="D36" s="177">
        <f>COUNTIF('2007'!$E$2:$E$600,$A36)</f>
        <v>0</v>
      </c>
      <c r="E36" s="177">
        <f>COUNTIF('2008'!$E$2:$E$600,$A36)</f>
        <v>0</v>
      </c>
      <c r="F36" s="177">
        <f>COUNTIF('2009'!$E$2:$E$600,$A36)</f>
        <v>0</v>
      </c>
      <c r="G36" s="177">
        <f>COUNTIF('2010'!$E$2:$E$600,$A36)</f>
        <v>0</v>
      </c>
      <c r="H36" s="177">
        <f>COUNTIF('2011'!$E$2:$E$600,$A36)</f>
        <v>0</v>
      </c>
      <c r="I36" s="177">
        <f>COUNTIF('2012'!$E$2:$E$600,$A36)</f>
        <v>1</v>
      </c>
      <c r="J36" s="177">
        <f>COUNTIF('2013'!$E$2:$E$600,$A36)</f>
        <v>0</v>
      </c>
      <c r="K36" s="177">
        <f>COUNTIF('2014'!$E$2:$E$600,$A36)</f>
        <v>0</v>
      </c>
      <c r="L36" s="177">
        <f>COUNTIF('2015'!$E$2:$E$600,$A36)</f>
        <v>0</v>
      </c>
      <c r="M36" s="177">
        <f>COUNTIF('2016'!$E$2:$E$600,$A36)</f>
        <v>0</v>
      </c>
      <c r="N36" s="177">
        <f>COUNTIF('2017'!$E$2:$E$600,$A36)</f>
        <v>0</v>
      </c>
      <c r="O36" s="177">
        <f>COUNTIF('2018'!$E$2:$F$600,$A36)</f>
        <v>0</v>
      </c>
      <c r="Q36" s="177">
        <f t="shared" si="0"/>
        <v>1</v>
      </c>
    </row>
    <row r="37" spans="1:17" ht="15" x14ac:dyDescent="0.2">
      <c r="A37" s="164" t="s">
        <v>2203</v>
      </c>
      <c r="B37" s="177">
        <f>COUNTIF('2005'!$E$2:$E$600,$A37)</f>
        <v>0</v>
      </c>
      <c r="C37" s="177">
        <f>COUNTIF('2006'!$E$2:$E$600,$A37)</f>
        <v>0</v>
      </c>
      <c r="D37" s="177">
        <f>COUNTIF('2007'!$E$2:$E$600,$A37)</f>
        <v>0</v>
      </c>
      <c r="E37" s="177">
        <f>COUNTIF('2008'!$E$2:$E$600,$A37)</f>
        <v>0</v>
      </c>
      <c r="F37" s="177">
        <f>COUNTIF('2009'!$E$2:$E$600,$A37)</f>
        <v>0</v>
      </c>
      <c r="G37" s="177">
        <f>COUNTIF('2010'!$E$2:$E$600,$A37)</f>
        <v>0</v>
      </c>
      <c r="H37" s="177">
        <f>COUNTIF('2011'!$E$2:$E$600,$A37)</f>
        <v>0</v>
      </c>
      <c r="I37" s="177">
        <f>COUNTIF('2012'!$E$2:$E$600,$A37)</f>
        <v>0</v>
      </c>
      <c r="J37" s="177">
        <f>COUNTIF('2013'!$E$2:$E$600,$A37)</f>
        <v>0</v>
      </c>
      <c r="K37" s="177">
        <f>COUNTIF('2014'!$E$2:$E$600,$A37)</f>
        <v>1</v>
      </c>
      <c r="L37" s="177">
        <f>COUNTIF('2015'!$E$2:$E$600,$A37)</f>
        <v>0</v>
      </c>
      <c r="M37" s="177">
        <f>COUNTIF('2016'!$E$2:$E$600,$A37)</f>
        <v>0</v>
      </c>
      <c r="N37" s="177">
        <f>COUNTIF('2017'!$E$2:$E$600,$A37)</f>
        <v>0</v>
      </c>
      <c r="O37" s="177">
        <f>COUNTIF('2018'!$E$2:$F$600,$A37)</f>
        <v>0</v>
      </c>
      <c r="Q37" s="177">
        <f t="shared" si="0"/>
        <v>1</v>
      </c>
    </row>
    <row r="38" spans="1:17" ht="15" x14ac:dyDescent="0.2">
      <c r="A38" s="164" t="s">
        <v>2430</v>
      </c>
      <c r="B38" s="177">
        <f>COUNTIF('2005'!$E$2:$E$600,$A38)</f>
        <v>0</v>
      </c>
      <c r="C38" s="177">
        <f>COUNTIF('2006'!$E$2:$E$600,$A38)</f>
        <v>0</v>
      </c>
      <c r="D38" s="177">
        <f>COUNTIF('2007'!$E$2:$E$600,$A38)</f>
        <v>0</v>
      </c>
      <c r="E38" s="177">
        <f>COUNTIF('2008'!$E$2:$E$600,$A38)</f>
        <v>0</v>
      </c>
      <c r="F38" s="177">
        <f>COUNTIF('2009'!$E$2:$E$600,$A38)</f>
        <v>0</v>
      </c>
      <c r="G38" s="177">
        <f>COUNTIF('2010'!$E$2:$E$600,$A38)</f>
        <v>0</v>
      </c>
      <c r="H38" s="177">
        <f>COUNTIF('2011'!$E$2:$E$600,$A38)</f>
        <v>0</v>
      </c>
      <c r="I38" s="177">
        <f>COUNTIF('2012'!$E$2:$E$600,$A38)</f>
        <v>2</v>
      </c>
      <c r="J38" s="177">
        <f>COUNTIF('2013'!$E$2:$E$600,$A38)</f>
        <v>1</v>
      </c>
      <c r="K38" s="177">
        <f>COUNTIF('2014'!$E$2:$E$600,$A38)</f>
        <v>4</v>
      </c>
      <c r="L38" s="177">
        <f>COUNTIF('2015'!$E$2:$E$600,$A38)</f>
        <v>2</v>
      </c>
      <c r="M38" s="177">
        <f>COUNTIF('2016'!$E$2:$E$600,$A38)</f>
        <v>10</v>
      </c>
      <c r="N38" s="177">
        <f>COUNTIF('2017'!$E$2:$E$600,$A38)</f>
        <v>5</v>
      </c>
      <c r="O38" s="177">
        <f>COUNTIF('2018'!$E$2:$F$600,$A38)</f>
        <v>4</v>
      </c>
      <c r="Q38" s="177">
        <f t="shared" si="0"/>
        <v>24</v>
      </c>
    </row>
    <row r="39" spans="1:17" ht="15" x14ac:dyDescent="0.2">
      <c r="A39" s="164" t="s">
        <v>512</v>
      </c>
      <c r="B39" s="177">
        <f>COUNTIF('2005'!$E$2:$E$600,$A39)</f>
        <v>0</v>
      </c>
      <c r="C39" s="177">
        <f>COUNTIF('2006'!$E$2:$E$600,$A39)</f>
        <v>0</v>
      </c>
      <c r="D39" s="177">
        <f>COUNTIF('2007'!$E$2:$E$600,$A39)</f>
        <v>0</v>
      </c>
      <c r="E39" s="177">
        <f>COUNTIF('2008'!$E$2:$E$600,$A39)</f>
        <v>0</v>
      </c>
      <c r="F39" s="177">
        <f>COUNTIF('2009'!$E$2:$E$600,$A39)</f>
        <v>0</v>
      </c>
      <c r="G39" s="177">
        <f>COUNTIF('2010'!$E$2:$E$600,$A39)</f>
        <v>0</v>
      </c>
      <c r="H39" s="177">
        <f>COUNTIF('2011'!$E$2:$E$600,$A39)</f>
        <v>0</v>
      </c>
      <c r="I39" s="177">
        <f>COUNTIF('2012'!$E$2:$E$600,$A39)</f>
        <v>2</v>
      </c>
      <c r="J39" s="177">
        <f>COUNTIF('2013'!$E$2:$E$600,$A39)</f>
        <v>1</v>
      </c>
      <c r="K39" s="177">
        <f>COUNTIF('2014'!$E$2:$E$600,$A39)</f>
        <v>0</v>
      </c>
      <c r="L39" s="177">
        <f>COUNTIF('2015'!$E$2:$E$600,$A39)</f>
        <v>1</v>
      </c>
      <c r="M39" s="177">
        <f>COUNTIF('2016'!$E$2:$E$600,$A39)</f>
        <v>0</v>
      </c>
      <c r="N39" s="177">
        <f>COUNTIF('2017'!$E$2:$E$600,$A39)</f>
        <v>0</v>
      </c>
      <c r="O39" s="177">
        <f>COUNTIF('2018'!$E$2:$F$600,$A39)</f>
        <v>4</v>
      </c>
      <c r="Q39" s="177">
        <f t="shared" si="0"/>
        <v>4</v>
      </c>
    </row>
    <row r="40" spans="1:17" ht="15" x14ac:dyDescent="0.2">
      <c r="A40" s="164" t="s">
        <v>878</v>
      </c>
      <c r="B40" s="177">
        <f>COUNTIF('2005'!$E$2:$E$600,$A40)</f>
        <v>4</v>
      </c>
      <c r="C40" s="177">
        <f>COUNTIF('2006'!$E$2:$E$600,$A40)</f>
        <v>4</v>
      </c>
      <c r="D40" s="177">
        <f>COUNTIF('2007'!$E$2:$E$600,$A40)</f>
        <v>12</v>
      </c>
      <c r="E40" s="177">
        <f>COUNTIF('2008'!$E$2:$E$600,$A40)</f>
        <v>8</v>
      </c>
      <c r="F40" s="177">
        <f>COUNTIF('2009'!$E$2:$E$600,$A40)</f>
        <v>0</v>
      </c>
      <c r="G40" s="177">
        <f>COUNTIF('2010'!$E$2:$E$600,$A40)</f>
        <v>0</v>
      </c>
      <c r="H40" s="177">
        <f>COUNTIF('2011'!$E$2:$E$600,$A40)</f>
        <v>7</v>
      </c>
      <c r="I40" s="177">
        <f>COUNTIF('2012'!$E$2:$E$600,$A40)</f>
        <v>8</v>
      </c>
      <c r="J40" s="177">
        <f>COUNTIF('2013'!$E$2:$E$600,$A40)</f>
        <v>4</v>
      </c>
      <c r="K40" s="177">
        <f>COUNTIF('2014'!$E$2:$E$600,$A40)</f>
        <v>1</v>
      </c>
      <c r="L40" s="177">
        <f>COUNTIF('2015'!$E$2:$E$600,$A40)</f>
        <v>2</v>
      </c>
      <c r="M40" s="177">
        <f>COUNTIF('2016'!$E$2:$E$600,$A40)</f>
        <v>10</v>
      </c>
      <c r="N40" s="177">
        <f>COUNTIF('2017'!$E$2:$E$600,$A40)</f>
        <v>4</v>
      </c>
      <c r="O40" s="177">
        <f>COUNTIF('2018'!$E$2:$F$600,$A40)</f>
        <v>8</v>
      </c>
      <c r="Q40" s="177">
        <f t="shared" si="0"/>
        <v>64</v>
      </c>
    </row>
    <row r="41" spans="1:17" ht="15" x14ac:dyDescent="0.2">
      <c r="A41" s="164" t="s">
        <v>803</v>
      </c>
      <c r="B41" s="177">
        <f>COUNTIF('2005'!$E$2:$E$600,$A41)</f>
        <v>18</v>
      </c>
      <c r="C41" s="177">
        <f>COUNTIF('2006'!$E$2:$E$600,$A41)</f>
        <v>7</v>
      </c>
      <c r="D41" s="177">
        <f>COUNTIF('2007'!$E$2:$E$600,$A41)</f>
        <v>7</v>
      </c>
      <c r="E41" s="177">
        <f>COUNTIF('2008'!$E$2:$E$600,$A41)</f>
        <v>14</v>
      </c>
      <c r="F41" s="177">
        <f>COUNTIF('2009'!$E$2:$E$600,$A41)</f>
        <v>0</v>
      </c>
      <c r="G41" s="177">
        <f>COUNTIF('2010'!$E$2:$E$600,$A41)</f>
        <v>0</v>
      </c>
      <c r="H41" s="177">
        <f>COUNTIF('2011'!$E$2:$E$600,$A41)</f>
        <v>3</v>
      </c>
      <c r="I41" s="177">
        <f>COUNTIF('2012'!$E$2:$E$600,$A41)</f>
        <v>1</v>
      </c>
      <c r="J41" s="177">
        <f>COUNTIF('2013'!$E$2:$E$600,$A41)</f>
        <v>0</v>
      </c>
      <c r="K41" s="177">
        <f>COUNTIF('2014'!$E$2:$E$600,$A41)</f>
        <v>0</v>
      </c>
      <c r="L41" s="177">
        <f>COUNTIF('2015'!$E$2:$E$600,$A41)</f>
        <v>0</v>
      </c>
      <c r="M41" s="177">
        <f>COUNTIF('2016'!$E$2:$E$600,$A41)</f>
        <v>5</v>
      </c>
      <c r="N41" s="177">
        <f>COUNTIF('2017'!$E$2:$E$600,$A41)</f>
        <v>11</v>
      </c>
      <c r="O41" s="177">
        <f>COUNTIF('2018'!$E$2:$F$600,$A41)</f>
        <v>2</v>
      </c>
      <c r="Q41" s="177">
        <f t="shared" ref="Q41:Q72" si="1">SUM(B41:N41)</f>
        <v>66</v>
      </c>
    </row>
    <row r="42" spans="1:17" ht="15" x14ac:dyDescent="0.2">
      <c r="A42" s="164" t="s">
        <v>675</v>
      </c>
      <c r="B42" s="177">
        <f>COUNTIF('2005'!$E$2:$E$600,$A42)</f>
        <v>0</v>
      </c>
      <c r="C42" s="177">
        <f>COUNTIF('2006'!$E$2:$E$600,$A42)</f>
        <v>0</v>
      </c>
      <c r="D42" s="177">
        <f>COUNTIF('2007'!$E$2:$E$600,$A42)</f>
        <v>0</v>
      </c>
      <c r="E42" s="177">
        <f>COUNTIF('2008'!$E$2:$E$600,$A42)</f>
        <v>0</v>
      </c>
      <c r="F42" s="177">
        <f>COUNTIF('2009'!$E$2:$E$600,$A42)</f>
        <v>0</v>
      </c>
      <c r="G42" s="177">
        <f>COUNTIF('2010'!$E$2:$E$600,$A42)</f>
        <v>0</v>
      </c>
      <c r="H42" s="177">
        <f>COUNTIF('2011'!$E$2:$E$600,$A42)</f>
        <v>0</v>
      </c>
      <c r="I42" s="177">
        <f>COUNTIF('2012'!$E$2:$E$600,$A42)</f>
        <v>1</v>
      </c>
      <c r="J42" s="177">
        <f>COUNTIF('2013'!$E$2:$E$600,$A42)</f>
        <v>1</v>
      </c>
      <c r="K42" s="177">
        <f>COUNTIF('2014'!$E$2:$E$600,$A42)</f>
        <v>0</v>
      </c>
      <c r="L42" s="177">
        <f>COUNTIF('2015'!$E$2:$E$600,$A42)</f>
        <v>0</v>
      </c>
      <c r="M42" s="177">
        <f>COUNTIF('2016'!$E$2:$E$600,$A42)</f>
        <v>1</v>
      </c>
      <c r="N42" s="177">
        <f>COUNTIF('2017'!$E$2:$E$600,$A42)</f>
        <v>2</v>
      </c>
      <c r="O42" s="177">
        <f>COUNTIF('2018'!$E$2:$F$600,$A42)</f>
        <v>0</v>
      </c>
      <c r="Q42" s="177">
        <f t="shared" si="1"/>
        <v>5</v>
      </c>
    </row>
    <row r="43" spans="1:17" ht="15" x14ac:dyDescent="0.2">
      <c r="A43" s="164" t="s">
        <v>2207</v>
      </c>
      <c r="B43" s="177">
        <f>COUNTIF('2005'!$E$2:$E$600,$A43)</f>
        <v>0</v>
      </c>
      <c r="C43" s="177">
        <f>COUNTIF('2006'!$E$2:$E$600,$A43)</f>
        <v>0</v>
      </c>
      <c r="D43" s="177">
        <f>COUNTIF('2007'!$E$2:$E$600,$A43)</f>
        <v>0</v>
      </c>
      <c r="E43" s="177">
        <f>COUNTIF('2008'!$E$2:$E$600,$A43)</f>
        <v>0</v>
      </c>
      <c r="F43" s="177">
        <f>COUNTIF('2009'!$E$2:$E$600,$A43)</f>
        <v>0</v>
      </c>
      <c r="G43" s="177">
        <f>COUNTIF('2010'!$E$2:$E$600,$A43)</f>
        <v>0</v>
      </c>
      <c r="H43" s="177">
        <f>COUNTIF('2011'!$E$2:$E$600,$A43)</f>
        <v>0</v>
      </c>
      <c r="I43" s="177">
        <f>COUNTIF('2012'!$E$2:$E$600,$A43)</f>
        <v>0</v>
      </c>
      <c r="J43" s="177">
        <f>COUNTIF('2013'!$E$2:$E$600,$A43)</f>
        <v>0</v>
      </c>
      <c r="K43" s="177">
        <f>COUNTIF('2014'!$E$2:$E$600,$A43)</f>
        <v>1</v>
      </c>
      <c r="L43" s="177">
        <f>COUNTIF('2015'!$E$2:$E$600,$A43)</f>
        <v>0</v>
      </c>
      <c r="M43" s="177">
        <f>COUNTIF('2016'!$E$2:$E$600,$A43)</f>
        <v>0</v>
      </c>
      <c r="N43" s="177">
        <f>COUNTIF('2017'!$E$2:$E$600,$A43)</f>
        <v>0</v>
      </c>
      <c r="O43" s="177">
        <f>COUNTIF('2018'!$E$2:$F$600,$A43)</f>
        <v>0</v>
      </c>
      <c r="Q43" s="177">
        <f t="shared" si="1"/>
        <v>1</v>
      </c>
    </row>
    <row r="44" spans="1:17" ht="15" x14ac:dyDescent="0.2">
      <c r="A44" s="164" t="s">
        <v>1856</v>
      </c>
      <c r="B44" s="177">
        <f>COUNTIF('2005'!$E$2:$E$600,$A44)</f>
        <v>0</v>
      </c>
      <c r="C44" s="177">
        <f>COUNTIF('2006'!$E$2:$E$600,$A44)</f>
        <v>0</v>
      </c>
      <c r="D44" s="177">
        <f>COUNTIF('2007'!$E$2:$E$600,$A44)</f>
        <v>0</v>
      </c>
      <c r="E44" s="177">
        <f>COUNTIF('2008'!$E$2:$E$600,$A44)</f>
        <v>0</v>
      </c>
      <c r="F44" s="177">
        <f>COUNTIF('2009'!$E$2:$E$600,$A44)</f>
        <v>0</v>
      </c>
      <c r="G44" s="177">
        <f>COUNTIF('2010'!$E$2:$E$600,$A44)</f>
        <v>0</v>
      </c>
      <c r="H44" s="177">
        <f>COUNTIF('2011'!$E$2:$E$600,$A44)</f>
        <v>0</v>
      </c>
      <c r="I44" s="177">
        <f>COUNTIF('2012'!$E$2:$E$600,$A44)</f>
        <v>0</v>
      </c>
      <c r="J44" s="177">
        <f>COUNTIF('2013'!$E$2:$E$600,$A44)</f>
        <v>1</v>
      </c>
      <c r="K44" s="177">
        <f>COUNTIF('2014'!$E$2:$E$600,$A44)</f>
        <v>0</v>
      </c>
      <c r="L44" s="177">
        <f>COUNTIF('2015'!$E$2:$E$600,$A44)</f>
        <v>0</v>
      </c>
      <c r="M44" s="177">
        <f>COUNTIF('2016'!$E$2:$E$600,$A44)</f>
        <v>0</v>
      </c>
      <c r="N44" s="177">
        <f>COUNTIF('2017'!$E$2:$E$600,$A44)</f>
        <v>0</v>
      </c>
      <c r="O44" s="177">
        <f>COUNTIF('2018'!$E$2:$F$600,$A44)</f>
        <v>0</v>
      </c>
      <c r="Q44" s="177">
        <f t="shared" si="1"/>
        <v>1</v>
      </c>
    </row>
    <row r="45" spans="1:17" ht="15" x14ac:dyDescent="0.2">
      <c r="A45" s="164" t="s">
        <v>764</v>
      </c>
      <c r="B45" s="177">
        <f>COUNTIF('2005'!$E$2:$E$600,$A45)</f>
        <v>0</v>
      </c>
      <c r="C45" s="177">
        <f>COUNTIF('2006'!$E$2:$E$600,$A45)</f>
        <v>0</v>
      </c>
      <c r="D45" s="177">
        <f>COUNTIF('2007'!$E$2:$E$600,$A45)</f>
        <v>0</v>
      </c>
      <c r="E45" s="177">
        <f>COUNTIF('2008'!$E$2:$E$600,$A45)</f>
        <v>0</v>
      </c>
      <c r="F45" s="177">
        <f>COUNTIF('2009'!$E$2:$E$600,$A45)</f>
        <v>0</v>
      </c>
      <c r="G45" s="177">
        <f>COUNTIF('2010'!$E$2:$E$600,$A45)</f>
        <v>0</v>
      </c>
      <c r="H45" s="177">
        <f>COUNTIF('2011'!$E$2:$E$600,$A45)</f>
        <v>1</v>
      </c>
      <c r="I45" s="177">
        <f>COUNTIF('2012'!$E$2:$E$600,$A45)</f>
        <v>0</v>
      </c>
      <c r="J45" s="177">
        <f>COUNTIF('2013'!$E$2:$E$600,$A45)</f>
        <v>0</v>
      </c>
      <c r="K45" s="177">
        <f>COUNTIF('2014'!$E$2:$E$600,$A45)</f>
        <v>0</v>
      </c>
      <c r="L45" s="177">
        <f>COUNTIF('2015'!$E$2:$E$600,$A45)</f>
        <v>0</v>
      </c>
      <c r="M45" s="177">
        <f>COUNTIF('2016'!$E$2:$E$600,$A45)</f>
        <v>0</v>
      </c>
      <c r="N45" s="177">
        <f>COUNTIF('2017'!$E$2:$E$600,$A45)</f>
        <v>0</v>
      </c>
      <c r="O45" s="177">
        <f>COUNTIF('2018'!$E$2:$F$600,$A45)</f>
        <v>0</v>
      </c>
      <c r="Q45" s="177">
        <f t="shared" si="1"/>
        <v>1</v>
      </c>
    </row>
    <row r="46" spans="1:17" ht="15" x14ac:dyDescent="0.2">
      <c r="A46" s="164" t="s">
        <v>274</v>
      </c>
      <c r="B46" s="177">
        <f>COUNTIF('2005'!$E$2:$E$600,$A46)</f>
        <v>0</v>
      </c>
      <c r="C46" s="177">
        <f>COUNTIF('2006'!$E$2:$E$600,$A46)</f>
        <v>0</v>
      </c>
      <c r="D46" s="177">
        <f>COUNTIF('2007'!$E$2:$E$600,$A46)</f>
        <v>0</v>
      </c>
      <c r="E46" s="177">
        <f>COUNTIF('2008'!$E$2:$E$600,$A46)</f>
        <v>0</v>
      </c>
      <c r="F46" s="177">
        <f>COUNTIF('2009'!$E$2:$E$600,$A46)</f>
        <v>0</v>
      </c>
      <c r="G46" s="177">
        <f>COUNTIF('2010'!$E$2:$E$600,$A46)</f>
        <v>0</v>
      </c>
      <c r="H46" s="177">
        <f>COUNTIF('2011'!$E$2:$E$600,$A46)</f>
        <v>0</v>
      </c>
      <c r="I46" s="177">
        <f>COUNTIF('2012'!$E$2:$E$600,$A46)</f>
        <v>0</v>
      </c>
      <c r="J46" s="177">
        <f>COUNTIF('2013'!$E$2:$E$600,$A46)</f>
        <v>1</v>
      </c>
      <c r="K46" s="177">
        <f>COUNTIF('2014'!$E$2:$E$600,$A46)</f>
        <v>0</v>
      </c>
      <c r="L46" s="177">
        <f>COUNTIF('2015'!$E$2:$E$600,$A46)</f>
        <v>3</v>
      </c>
      <c r="M46" s="177">
        <f>COUNTIF('2016'!$E$2:$E$600,$A46)</f>
        <v>0</v>
      </c>
      <c r="N46" s="177">
        <f>COUNTIF('2017'!$E$2:$E$600,$A46)</f>
        <v>0</v>
      </c>
      <c r="O46" s="177">
        <f>COUNTIF('2018'!$E$2:$F$600,$A46)</f>
        <v>0</v>
      </c>
      <c r="Q46" s="177">
        <f t="shared" si="1"/>
        <v>4</v>
      </c>
    </row>
    <row r="47" spans="1:17" ht="15" x14ac:dyDescent="0.2">
      <c r="A47" s="164" t="s">
        <v>624</v>
      </c>
      <c r="B47" s="177">
        <f>COUNTIF('2005'!$E$2:$E$600,$A47)</f>
        <v>0</v>
      </c>
      <c r="C47" s="177">
        <f>COUNTIF('2006'!$E$2:$E$600,$A47)</f>
        <v>0</v>
      </c>
      <c r="D47" s="177">
        <f>COUNTIF('2007'!$E$2:$E$600,$A47)</f>
        <v>0</v>
      </c>
      <c r="E47" s="177">
        <f>COUNTIF('2008'!$E$2:$E$600,$A47)</f>
        <v>0</v>
      </c>
      <c r="F47" s="177">
        <f>COUNTIF('2009'!$E$2:$E$600,$A47)</f>
        <v>0</v>
      </c>
      <c r="G47" s="177">
        <f>COUNTIF('2010'!$E$2:$E$600,$A47)</f>
        <v>0</v>
      </c>
      <c r="H47" s="177">
        <f>COUNTIF('2011'!$E$2:$E$600,$A47)</f>
        <v>1</v>
      </c>
      <c r="I47" s="177">
        <f>COUNTIF('2012'!$E$2:$E$600,$A47)</f>
        <v>0</v>
      </c>
      <c r="J47" s="177">
        <f>COUNTIF('2013'!$E$2:$E$600,$A47)</f>
        <v>0</v>
      </c>
      <c r="K47" s="177">
        <f>COUNTIF('2014'!$E$2:$E$600,$A47)</f>
        <v>0</v>
      </c>
      <c r="L47" s="177">
        <f>COUNTIF('2015'!$E$2:$E$600,$A47)</f>
        <v>1</v>
      </c>
      <c r="M47" s="177">
        <f>COUNTIF('2016'!$E$2:$E$600,$A47)</f>
        <v>1</v>
      </c>
      <c r="N47" s="177">
        <f>COUNTIF('2017'!$E$2:$E$600,$A47)</f>
        <v>1</v>
      </c>
      <c r="O47" s="177">
        <f>COUNTIF('2018'!$E$2:$F$600,$A47)</f>
        <v>1</v>
      </c>
      <c r="Q47" s="177">
        <f t="shared" si="1"/>
        <v>4</v>
      </c>
    </row>
    <row r="48" spans="1:17" ht="15" x14ac:dyDescent="0.2">
      <c r="A48" s="164" t="s">
        <v>2535</v>
      </c>
      <c r="B48" s="177">
        <f>COUNTIF('2005'!$E$2:$E$600,$A48)</f>
        <v>0</v>
      </c>
      <c r="C48" s="177">
        <f>COUNTIF('2006'!$E$2:$E$600,$A48)</f>
        <v>0</v>
      </c>
      <c r="D48" s="177">
        <f>COUNTIF('2007'!$E$2:$E$600,$A48)</f>
        <v>0</v>
      </c>
      <c r="E48" s="177">
        <f>COUNTIF('2008'!$E$2:$E$600,$A48)</f>
        <v>0</v>
      </c>
      <c r="F48" s="177">
        <f>COUNTIF('2009'!$E$2:$E$600,$A48)</f>
        <v>0</v>
      </c>
      <c r="G48" s="177">
        <f>COUNTIF('2010'!$E$2:$E$600,$A48)</f>
        <v>0</v>
      </c>
      <c r="H48" s="177">
        <f>COUNTIF('2011'!$E$2:$E$600,$A48)</f>
        <v>0</v>
      </c>
      <c r="I48" s="177">
        <f>COUNTIF('2012'!$E$2:$E$600,$A48)</f>
        <v>0</v>
      </c>
      <c r="J48" s="177">
        <f>COUNTIF('2013'!$E$2:$E$600,$A48)</f>
        <v>0</v>
      </c>
      <c r="K48" s="177">
        <f>COUNTIF('2014'!$E$2:$E$600,$A48)</f>
        <v>0</v>
      </c>
      <c r="L48" s="177">
        <f>COUNTIF('2015'!$E$2:$E$600,$A48)</f>
        <v>0</v>
      </c>
      <c r="M48" s="177">
        <f>COUNTIF('2016'!$E$2:$E$600,$A48)</f>
        <v>1</v>
      </c>
      <c r="N48" s="177">
        <f>COUNTIF('2017'!$E$2:$E$600,$A48)</f>
        <v>0</v>
      </c>
      <c r="O48" s="177">
        <f>COUNTIF('2018'!$E$2:$F$600,$A48)</f>
        <v>0</v>
      </c>
      <c r="Q48" s="177">
        <f t="shared" si="1"/>
        <v>1</v>
      </c>
    </row>
    <row r="49" spans="1:17" ht="15" x14ac:dyDescent="0.2">
      <c r="A49" s="164" t="s">
        <v>419</v>
      </c>
      <c r="B49" s="177">
        <f>COUNTIF('2005'!$E$2:$E$600,$A49)</f>
        <v>0</v>
      </c>
      <c r="C49" s="177">
        <f>COUNTIF('2006'!$E$2:$E$600,$A49)</f>
        <v>0</v>
      </c>
      <c r="D49" s="177">
        <f>COUNTIF('2007'!$E$2:$E$600,$A49)</f>
        <v>0</v>
      </c>
      <c r="E49" s="177">
        <f>COUNTIF('2008'!$E$2:$E$600,$A49)</f>
        <v>0</v>
      </c>
      <c r="F49" s="177">
        <f>COUNTIF('2009'!$E$2:$E$600,$A49)</f>
        <v>0</v>
      </c>
      <c r="G49" s="177">
        <f>COUNTIF('2010'!$E$2:$E$600,$A49)</f>
        <v>0</v>
      </c>
      <c r="H49" s="177">
        <f>COUNTIF('2011'!$E$2:$E$600,$A49)</f>
        <v>0</v>
      </c>
      <c r="I49" s="177">
        <f>COUNTIF('2012'!$E$2:$E$600,$A49)</f>
        <v>1</v>
      </c>
      <c r="J49" s="177">
        <f>COUNTIF('2013'!$E$2:$E$600,$A49)</f>
        <v>0</v>
      </c>
      <c r="K49" s="177">
        <f>COUNTIF('2014'!$E$2:$E$600,$A49)</f>
        <v>0</v>
      </c>
      <c r="L49" s="177">
        <f>COUNTIF('2015'!$E$2:$E$600,$A49)</f>
        <v>0</v>
      </c>
      <c r="M49" s="177">
        <f>COUNTIF('2016'!$E$2:$E$600,$A49)</f>
        <v>0</v>
      </c>
      <c r="N49" s="177">
        <f>COUNTIF('2017'!$E$2:$E$600,$A49)</f>
        <v>0</v>
      </c>
      <c r="O49" s="177">
        <f>COUNTIF('2018'!$E$2:$F$600,$A49)</f>
        <v>0</v>
      </c>
      <c r="Q49" s="177">
        <f t="shared" si="1"/>
        <v>1</v>
      </c>
    </row>
    <row r="50" spans="1:17" ht="15" x14ac:dyDescent="0.2">
      <c r="A50" s="164" t="s">
        <v>2206</v>
      </c>
      <c r="B50" s="177">
        <f>COUNTIF('2005'!$E$2:$E$600,$A50)</f>
        <v>0</v>
      </c>
      <c r="C50" s="177">
        <f>COUNTIF('2006'!$E$2:$E$600,$A50)</f>
        <v>0</v>
      </c>
      <c r="D50" s="177">
        <f>COUNTIF('2007'!$E$2:$E$600,$A50)</f>
        <v>0</v>
      </c>
      <c r="E50" s="177">
        <f>COUNTIF('2008'!$E$2:$E$600,$A50)</f>
        <v>0</v>
      </c>
      <c r="F50" s="177">
        <f>COUNTIF('2009'!$E$2:$E$600,$A50)</f>
        <v>0</v>
      </c>
      <c r="G50" s="177">
        <f>COUNTIF('2010'!$E$2:$E$600,$A50)</f>
        <v>0</v>
      </c>
      <c r="H50" s="177">
        <f>COUNTIF('2011'!$E$2:$E$600,$A50)</f>
        <v>0</v>
      </c>
      <c r="I50" s="177">
        <f>COUNTIF('2012'!$E$2:$E$600,$A50)</f>
        <v>0</v>
      </c>
      <c r="J50" s="177">
        <f>COUNTIF('2013'!$E$2:$E$600,$A50)</f>
        <v>0</v>
      </c>
      <c r="K50" s="177">
        <f>COUNTIF('2014'!$E$2:$E$600,$A50)</f>
        <v>1</v>
      </c>
      <c r="L50" s="177">
        <f>COUNTIF('2015'!$E$2:$E$600,$A50)</f>
        <v>0</v>
      </c>
      <c r="M50" s="177">
        <f>COUNTIF('2016'!$E$2:$E$600,$A50)</f>
        <v>3</v>
      </c>
      <c r="N50" s="177">
        <f>COUNTIF('2017'!$E$2:$E$600,$A50)</f>
        <v>0</v>
      </c>
      <c r="O50" s="177">
        <f>COUNTIF('2018'!$E$2:$F$600,$A50)</f>
        <v>0</v>
      </c>
      <c r="Q50" s="177">
        <f t="shared" si="1"/>
        <v>4</v>
      </c>
    </row>
    <row r="51" spans="1:17" ht="15" x14ac:dyDescent="0.2">
      <c r="A51" s="164" t="s">
        <v>574</v>
      </c>
      <c r="B51" s="177">
        <f>COUNTIF('2005'!$E$2:$E$600,$A51)</f>
        <v>0</v>
      </c>
      <c r="C51" s="177">
        <f>COUNTIF('2006'!$E$2:$E$600,$A51)</f>
        <v>0</v>
      </c>
      <c r="D51" s="177">
        <f>COUNTIF('2007'!$E$2:$E$600,$A51)</f>
        <v>0</v>
      </c>
      <c r="E51" s="177">
        <f>COUNTIF('2008'!$E$2:$E$600,$A51)</f>
        <v>0</v>
      </c>
      <c r="F51" s="177">
        <f>COUNTIF('2009'!$E$2:$E$600,$A51)</f>
        <v>0</v>
      </c>
      <c r="G51" s="177">
        <f>COUNTIF('2010'!$E$2:$E$600,$A51)</f>
        <v>0</v>
      </c>
      <c r="H51" s="177">
        <f>COUNTIF('2011'!$E$2:$E$600,$A51)</f>
        <v>1</v>
      </c>
      <c r="I51" s="177">
        <f>COUNTIF('2012'!$E$2:$E$600,$A51)</f>
        <v>0</v>
      </c>
      <c r="J51" s="177">
        <f>COUNTIF('2013'!$E$2:$E$600,$A51)</f>
        <v>0</v>
      </c>
      <c r="K51" s="177">
        <f>COUNTIF('2014'!$E$2:$E$600,$A51)</f>
        <v>0</v>
      </c>
      <c r="L51" s="177">
        <f>COUNTIF('2015'!$E$2:$E$600,$A51)</f>
        <v>0</v>
      </c>
      <c r="M51" s="177">
        <f>COUNTIF('2016'!$E$2:$E$600,$A51)</f>
        <v>0</v>
      </c>
      <c r="N51" s="177">
        <f>COUNTIF('2017'!$E$2:$E$600,$A51)</f>
        <v>0</v>
      </c>
      <c r="O51" s="177">
        <f>COUNTIF('2018'!$E$2:$F$600,$A51)</f>
        <v>0</v>
      </c>
      <c r="Q51" s="177">
        <f t="shared" si="1"/>
        <v>1</v>
      </c>
    </row>
    <row r="52" spans="1:17" ht="15" x14ac:dyDescent="0.2">
      <c r="A52" s="164" t="s">
        <v>2714</v>
      </c>
      <c r="B52" s="177">
        <f>COUNTIF('2005'!$E$2:$E$600,$A52)</f>
        <v>0</v>
      </c>
      <c r="C52" s="177">
        <f>COUNTIF('2006'!$E$2:$E$600,$A52)</f>
        <v>0</v>
      </c>
      <c r="D52" s="177">
        <f>COUNTIF('2007'!$E$2:$E$600,$A52)</f>
        <v>0</v>
      </c>
      <c r="E52" s="177">
        <f>COUNTIF('2008'!$E$2:$E$600,$A52)</f>
        <v>0</v>
      </c>
      <c r="F52" s="177">
        <f>COUNTIF('2009'!$E$2:$E$600,$A52)</f>
        <v>0</v>
      </c>
      <c r="G52" s="177">
        <f>COUNTIF('2010'!$E$2:$E$600,$A52)</f>
        <v>0</v>
      </c>
      <c r="H52" s="177">
        <f>COUNTIF('2011'!$E$2:$E$600,$A52)</f>
        <v>0</v>
      </c>
      <c r="I52" s="177">
        <f>COUNTIF('2012'!$E$2:$E$600,$A52)</f>
        <v>0</v>
      </c>
      <c r="J52" s="177">
        <f>COUNTIF('2013'!$E$2:$E$600,$A52)</f>
        <v>0</v>
      </c>
      <c r="K52" s="177">
        <f>COUNTIF('2014'!$E$2:$E$600,$A52)</f>
        <v>0</v>
      </c>
      <c r="L52" s="177">
        <f>COUNTIF('2015'!$E$2:$E$600,$A52)</f>
        <v>0</v>
      </c>
      <c r="M52" s="177">
        <f>COUNTIF('2016'!$E$2:$E$600,$A52)</f>
        <v>1</v>
      </c>
      <c r="N52" s="177">
        <f>COUNTIF('2017'!$E$2:$E$600,$A52)</f>
        <v>0</v>
      </c>
      <c r="O52" s="177">
        <f>COUNTIF('2018'!$E$2:$F$600,$A52)</f>
        <v>0</v>
      </c>
      <c r="Q52" s="177">
        <f t="shared" si="1"/>
        <v>1</v>
      </c>
    </row>
    <row r="53" spans="1:17" ht="15" x14ac:dyDescent="0.2">
      <c r="A53" s="164" t="s">
        <v>2205</v>
      </c>
      <c r="B53" s="177">
        <f>COUNTIF('2005'!$E$2:$E$600,$A53)</f>
        <v>0</v>
      </c>
      <c r="C53" s="177">
        <f>COUNTIF('2006'!$E$2:$E$600,$A53)</f>
        <v>0</v>
      </c>
      <c r="D53" s="177">
        <f>COUNTIF('2007'!$E$2:$E$600,$A53)</f>
        <v>0</v>
      </c>
      <c r="E53" s="177">
        <f>COUNTIF('2008'!$E$2:$E$600,$A53)</f>
        <v>0</v>
      </c>
      <c r="F53" s="177">
        <f>COUNTIF('2009'!$E$2:$E$600,$A53)</f>
        <v>0</v>
      </c>
      <c r="G53" s="177">
        <f>COUNTIF('2010'!$E$2:$E$600,$A53)</f>
        <v>0</v>
      </c>
      <c r="H53" s="177">
        <f>COUNTIF('2011'!$E$2:$E$600,$A53)</f>
        <v>0</v>
      </c>
      <c r="I53" s="177">
        <f>COUNTIF('2012'!$E$2:$E$600,$A53)</f>
        <v>0</v>
      </c>
      <c r="J53" s="177">
        <f>COUNTIF('2013'!$E$2:$E$600,$A53)</f>
        <v>0</v>
      </c>
      <c r="K53" s="177">
        <f>COUNTIF('2014'!$E$2:$E$600,$A53)</f>
        <v>1</v>
      </c>
      <c r="L53" s="177">
        <f>COUNTIF('2015'!$E$2:$E$600,$A53)</f>
        <v>1</v>
      </c>
      <c r="M53" s="177">
        <f>COUNTIF('2016'!$E$2:$E$600,$A53)</f>
        <v>0</v>
      </c>
      <c r="N53" s="177">
        <f>COUNTIF('2017'!$E$2:$E$600,$A53)</f>
        <v>0</v>
      </c>
      <c r="O53" s="177">
        <f>COUNTIF('2018'!$E$2:$F$600,$A53)</f>
        <v>0</v>
      </c>
      <c r="Q53" s="177">
        <f t="shared" si="1"/>
        <v>2</v>
      </c>
    </row>
    <row r="54" spans="1:17" ht="15" x14ac:dyDescent="0.2">
      <c r="A54" s="164" t="s">
        <v>2603</v>
      </c>
      <c r="B54" s="177">
        <f>COUNTIF('2005'!$E$2:$E$600,$A54)</f>
        <v>0</v>
      </c>
      <c r="C54" s="177">
        <f>COUNTIF('2006'!$E$2:$E$600,$A54)</f>
        <v>0</v>
      </c>
      <c r="D54" s="177">
        <f>COUNTIF('2007'!$E$2:$E$600,$A54)</f>
        <v>0</v>
      </c>
      <c r="E54" s="177">
        <f>COUNTIF('2008'!$E$2:$E$600,$A54)</f>
        <v>0</v>
      </c>
      <c r="F54" s="177">
        <f>COUNTIF('2009'!$E$2:$E$600,$A54)</f>
        <v>0</v>
      </c>
      <c r="G54" s="177">
        <f>COUNTIF('2010'!$E$2:$E$600,$A54)</f>
        <v>0</v>
      </c>
      <c r="H54" s="177">
        <f>COUNTIF('2011'!$E$2:$E$600,$A54)</f>
        <v>0</v>
      </c>
      <c r="I54" s="177">
        <f>COUNTIF('2012'!$E$2:$E$600,$A54)</f>
        <v>0</v>
      </c>
      <c r="J54" s="177">
        <f>COUNTIF('2013'!$E$2:$E$600,$A54)</f>
        <v>0</v>
      </c>
      <c r="K54" s="177">
        <f>COUNTIF('2014'!$E$2:$E$600,$A54)</f>
        <v>0</v>
      </c>
      <c r="L54" s="177">
        <f>COUNTIF('2015'!$E$2:$E$600,$A54)</f>
        <v>0</v>
      </c>
      <c r="M54" s="177">
        <f>COUNTIF('2016'!$E$2:$E$600,$A54)</f>
        <v>1</v>
      </c>
      <c r="N54" s="177">
        <f>COUNTIF('2017'!$E$2:$E$600,$A54)</f>
        <v>0</v>
      </c>
      <c r="O54" s="177">
        <f>COUNTIF('2018'!$E$2:$F$600,$A54)</f>
        <v>0</v>
      </c>
      <c r="Q54" s="177">
        <f t="shared" si="1"/>
        <v>1</v>
      </c>
    </row>
    <row r="55" spans="1:17" ht="15" x14ac:dyDescent="0.2">
      <c r="A55" s="164" t="s">
        <v>186</v>
      </c>
      <c r="B55" s="177">
        <f>COUNTIF('2005'!$E$2:$E$600,$A55)</f>
        <v>0</v>
      </c>
      <c r="C55" s="177">
        <f>COUNTIF('2006'!$E$2:$E$600,$A55)</f>
        <v>0</v>
      </c>
      <c r="D55" s="177">
        <f>COUNTIF('2007'!$E$2:$E$600,$A55)</f>
        <v>0</v>
      </c>
      <c r="E55" s="177">
        <f>COUNTIF('2008'!$E$2:$E$600,$A55)</f>
        <v>0</v>
      </c>
      <c r="F55" s="177">
        <f>COUNTIF('2009'!$E$2:$E$600,$A55)</f>
        <v>0</v>
      </c>
      <c r="G55" s="177">
        <f>COUNTIF('2010'!$E$2:$E$600,$A55)</f>
        <v>0</v>
      </c>
      <c r="H55" s="177">
        <f>COUNTIF('2011'!$E$2:$E$600,$A55)</f>
        <v>0</v>
      </c>
      <c r="I55" s="177">
        <f>COUNTIF('2012'!$E$2:$E$600,$A55)</f>
        <v>1</v>
      </c>
      <c r="J55" s="177">
        <f>COUNTIF('2013'!$E$2:$E$600,$A55)</f>
        <v>0</v>
      </c>
      <c r="K55" s="177">
        <f>COUNTIF('2014'!$E$2:$E$600,$A55)</f>
        <v>0</v>
      </c>
      <c r="L55" s="177">
        <f>COUNTIF('2015'!$E$2:$E$600,$A55)</f>
        <v>0</v>
      </c>
      <c r="M55" s="177">
        <f>COUNTIF('2016'!$E$2:$E$600,$A55)</f>
        <v>0</v>
      </c>
      <c r="N55" s="177">
        <f>COUNTIF('2017'!$E$2:$E$600,$A55)</f>
        <v>0</v>
      </c>
      <c r="O55" s="177">
        <f>COUNTIF('2018'!$E$2:$F$600,$A55)</f>
        <v>0</v>
      </c>
      <c r="Q55" s="177">
        <f t="shared" si="1"/>
        <v>1</v>
      </c>
    </row>
    <row r="56" spans="1:17" ht="15" x14ac:dyDescent="0.2">
      <c r="A56" s="164" t="s">
        <v>557</v>
      </c>
      <c r="B56" s="177">
        <f>COUNTIF('2005'!$E$2:$E$600,$A56)</f>
        <v>0</v>
      </c>
      <c r="C56" s="177">
        <f>COUNTIF('2006'!$E$2:$E$600,$A56)</f>
        <v>0</v>
      </c>
      <c r="D56" s="177">
        <f>COUNTIF('2007'!$E$2:$E$600,$A56)</f>
        <v>0</v>
      </c>
      <c r="E56" s="177">
        <f>COUNTIF('2008'!$E$2:$E$600,$A56)</f>
        <v>0</v>
      </c>
      <c r="F56" s="177">
        <f>COUNTIF('2009'!$E$2:$E$600,$A56)</f>
        <v>0</v>
      </c>
      <c r="G56" s="177">
        <f>COUNTIF('2010'!$E$2:$E$600,$A56)</f>
        <v>0</v>
      </c>
      <c r="H56" s="177">
        <f>COUNTIF('2011'!$E$2:$E$600,$A56)</f>
        <v>1</v>
      </c>
      <c r="I56" s="177">
        <f>COUNTIF('2012'!$E$2:$E$600,$A56)</f>
        <v>1</v>
      </c>
      <c r="J56" s="177">
        <f>COUNTIF('2013'!$E$2:$E$600,$A56)</f>
        <v>0</v>
      </c>
      <c r="K56" s="177">
        <f>COUNTIF('2014'!$E$2:$E$600,$A56)</f>
        <v>2</v>
      </c>
      <c r="L56" s="177">
        <f>COUNTIF('2015'!$E$2:$E$600,$A56)</f>
        <v>2</v>
      </c>
      <c r="M56" s="177">
        <f>COUNTIF('2016'!$E$2:$E$600,$A56)</f>
        <v>4</v>
      </c>
      <c r="N56" s="177">
        <f>COUNTIF('2017'!$E$2:$E$600,$A56)</f>
        <v>3</v>
      </c>
      <c r="O56" s="177">
        <f>COUNTIF('2018'!$E$2:$F$600,$A56)</f>
        <v>7</v>
      </c>
      <c r="Q56" s="177">
        <f t="shared" si="1"/>
        <v>13</v>
      </c>
    </row>
    <row r="57" spans="1:17" ht="15" x14ac:dyDescent="0.2">
      <c r="A57" s="164" t="s">
        <v>3712</v>
      </c>
      <c r="B57" s="177">
        <f>COUNTIF('2005'!$E$2:$E$600,$A57)</f>
        <v>0</v>
      </c>
      <c r="C57" s="177">
        <f>COUNTIF('2006'!$E$2:$E$600,$A57)</f>
        <v>0</v>
      </c>
      <c r="D57" s="177">
        <f>COUNTIF('2007'!$E$2:$E$600,$A57)</f>
        <v>0</v>
      </c>
      <c r="E57" s="177">
        <f>COUNTIF('2008'!$E$2:$E$600,$A57)</f>
        <v>0</v>
      </c>
      <c r="F57" s="177">
        <f>COUNTIF('2009'!$E$2:$E$600,$A57)</f>
        <v>0</v>
      </c>
      <c r="G57" s="177">
        <f>COUNTIF('2010'!$E$2:$E$600,$A57)</f>
        <v>0</v>
      </c>
      <c r="H57" s="177">
        <f>COUNTIF('2011'!$E$2:$E$600,$A57)</f>
        <v>0</v>
      </c>
      <c r="I57" s="177">
        <f>COUNTIF('2012'!$E$2:$E$600,$A57)</f>
        <v>0</v>
      </c>
      <c r="J57" s="177">
        <f>COUNTIF('2013'!$E$2:$E$600,$A57)</f>
        <v>0</v>
      </c>
      <c r="K57" s="177">
        <f>COUNTIF('2014'!$E$2:$E$600,$A57)</f>
        <v>0</v>
      </c>
      <c r="L57" s="177">
        <f>COUNTIF('2015'!$E$2:$E$600,$A57)</f>
        <v>0</v>
      </c>
      <c r="M57" s="177">
        <f>COUNTIF('2016'!$E$2:$E$600,$A57)</f>
        <v>0</v>
      </c>
      <c r="N57" s="177">
        <f>COUNTIF('2017'!$E$2:$E$600,$A57)</f>
        <v>0</v>
      </c>
      <c r="O57" s="177">
        <f>COUNTIF('2018'!$E$2:$F$600,$A57)</f>
        <v>0</v>
      </c>
      <c r="Q57" s="177">
        <f t="shared" si="1"/>
        <v>0</v>
      </c>
    </row>
    <row r="58" spans="1:17" ht="15" x14ac:dyDescent="0.2">
      <c r="A58" s="164" t="s">
        <v>566</v>
      </c>
      <c r="B58" s="177">
        <f>COUNTIF('2005'!$E$2:$E$600,$A58)</f>
        <v>0</v>
      </c>
      <c r="C58" s="177">
        <f>COUNTIF('2006'!$E$2:$E$600,$A58)</f>
        <v>0</v>
      </c>
      <c r="D58" s="177">
        <f>COUNTIF('2007'!$E$2:$E$600,$A58)</f>
        <v>0</v>
      </c>
      <c r="E58" s="177">
        <f>COUNTIF('2008'!$E$2:$E$600,$A58)</f>
        <v>0</v>
      </c>
      <c r="F58" s="177">
        <f>COUNTIF('2009'!$E$2:$E$600,$A58)</f>
        <v>0</v>
      </c>
      <c r="G58" s="177">
        <f>COUNTIF('2010'!$E$2:$E$600,$A58)</f>
        <v>0</v>
      </c>
      <c r="H58" s="177">
        <f>COUNTIF('2011'!$E$2:$E$600,$A58)</f>
        <v>1</v>
      </c>
      <c r="I58" s="177">
        <f>COUNTIF('2012'!$E$2:$E$600,$A58)</f>
        <v>0</v>
      </c>
      <c r="J58" s="177">
        <f>COUNTIF('2013'!$E$2:$E$600,$A58)</f>
        <v>0</v>
      </c>
      <c r="K58" s="177">
        <f>COUNTIF('2014'!$E$2:$E$600,$A58)</f>
        <v>0</v>
      </c>
      <c r="L58" s="177">
        <f>COUNTIF('2015'!$E$2:$E$600,$A58)</f>
        <v>0</v>
      </c>
      <c r="M58" s="177">
        <f>COUNTIF('2016'!$E$2:$E$600,$A58)</f>
        <v>0</v>
      </c>
      <c r="N58" s="177">
        <f>COUNTIF('2017'!$E$2:$E$600,$A58)</f>
        <v>0</v>
      </c>
      <c r="O58" s="177">
        <f>COUNTIF('2018'!$E$2:$F$600,$A58)</f>
        <v>0</v>
      </c>
      <c r="Q58" s="177">
        <f t="shared" si="1"/>
        <v>1</v>
      </c>
    </row>
    <row r="59" spans="1:17" ht="15" x14ac:dyDescent="0.2">
      <c r="A59" s="164" t="s">
        <v>495</v>
      </c>
      <c r="B59" s="177">
        <f>COUNTIF('2005'!$E$2:$E$600,$A59)</f>
        <v>0</v>
      </c>
      <c r="C59" s="177">
        <f>COUNTIF('2006'!$E$2:$E$600,$A59)</f>
        <v>0</v>
      </c>
      <c r="D59" s="177">
        <f>COUNTIF('2007'!$E$2:$E$600,$A59)</f>
        <v>0</v>
      </c>
      <c r="E59" s="177">
        <f>COUNTIF('2008'!$E$2:$E$600,$A59)</f>
        <v>0</v>
      </c>
      <c r="F59" s="177">
        <f>COUNTIF('2009'!$E$2:$E$600,$A59)</f>
        <v>0</v>
      </c>
      <c r="G59" s="177">
        <f>COUNTIF('2010'!$E$2:$E$600,$A59)</f>
        <v>1</v>
      </c>
      <c r="H59" s="177">
        <f>COUNTIF('2011'!$E$2:$E$600,$A59)</f>
        <v>1</v>
      </c>
      <c r="I59" s="177">
        <f>COUNTIF('2012'!$E$2:$E$600,$A59)</f>
        <v>0</v>
      </c>
      <c r="J59" s="177">
        <f>COUNTIF('2013'!$E$2:$E$600,$A59)</f>
        <v>0</v>
      </c>
      <c r="K59" s="177">
        <f>COUNTIF('2014'!$E$2:$E$600,$A59)</f>
        <v>0</v>
      </c>
      <c r="L59" s="177">
        <f>COUNTIF('2015'!$E$2:$E$600,$A59)</f>
        <v>0</v>
      </c>
      <c r="M59" s="177">
        <f>COUNTIF('2016'!$E$2:$E$600,$A59)</f>
        <v>0</v>
      </c>
      <c r="N59" s="177">
        <f>COUNTIF('2017'!$E$2:$E$600,$A59)</f>
        <v>0</v>
      </c>
      <c r="O59" s="177">
        <f>COUNTIF('2018'!$E$2:$F$600,$A59)</f>
        <v>0</v>
      </c>
      <c r="Q59" s="177">
        <f t="shared" si="1"/>
        <v>2</v>
      </c>
    </row>
    <row r="60" spans="1:17" ht="15" x14ac:dyDescent="0.2">
      <c r="A60" s="164" t="s">
        <v>2655</v>
      </c>
      <c r="B60" s="177">
        <f>COUNTIF('2005'!$E$2:$E$600,$A60)</f>
        <v>0</v>
      </c>
      <c r="C60" s="177">
        <f>COUNTIF('2006'!$E$2:$E$600,$A60)</f>
        <v>0</v>
      </c>
      <c r="D60" s="177">
        <f>COUNTIF('2007'!$E$2:$E$600,$A60)</f>
        <v>0</v>
      </c>
      <c r="E60" s="177">
        <f>COUNTIF('2008'!$E$2:$E$600,$A60)</f>
        <v>0</v>
      </c>
      <c r="F60" s="177">
        <f>COUNTIF('2009'!$E$2:$E$600,$A60)</f>
        <v>0</v>
      </c>
      <c r="G60" s="177">
        <f>COUNTIF('2010'!$E$2:$E$600,$A60)</f>
        <v>0</v>
      </c>
      <c r="H60" s="177">
        <f>COUNTIF('2011'!$E$2:$E$600,$A60)</f>
        <v>0</v>
      </c>
      <c r="I60" s="177">
        <f>COUNTIF('2012'!$E$2:$E$600,$A60)</f>
        <v>0</v>
      </c>
      <c r="J60" s="177">
        <f>COUNTIF('2013'!$E$2:$E$600,$A60)</f>
        <v>0</v>
      </c>
      <c r="K60" s="177">
        <f>COUNTIF('2014'!$E$2:$E$600,$A60)</f>
        <v>0</v>
      </c>
      <c r="L60" s="177">
        <f>COUNTIF('2015'!$E$2:$E$600,$A60)</f>
        <v>0</v>
      </c>
      <c r="M60" s="177">
        <f>COUNTIF('2016'!$E$2:$E$600,$A60)</f>
        <v>2</v>
      </c>
      <c r="N60" s="177">
        <f>COUNTIF('2017'!$E$2:$E$600,$A60)</f>
        <v>0</v>
      </c>
      <c r="O60" s="177">
        <f>COUNTIF('2018'!$E$2:$F$600,$A60)</f>
        <v>3</v>
      </c>
      <c r="Q60" s="177">
        <f t="shared" si="1"/>
        <v>2</v>
      </c>
    </row>
    <row r="61" spans="1:17" ht="15" x14ac:dyDescent="0.2">
      <c r="A61" s="164" t="s">
        <v>1827</v>
      </c>
      <c r="B61" s="177">
        <f>COUNTIF('2005'!$E$2:$E$600,$A61)</f>
        <v>0</v>
      </c>
      <c r="C61" s="177">
        <f>COUNTIF('2006'!$E$2:$E$600,$A61)</f>
        <v>0</v>
      </c>
      <c r="D61" s="177">
        <f>COUNTIF('2007'!$E$2:$E$600,$A61)</f>
        <v>0</v>
      </c>
      <c r="E61" s="177">
        <f>COUNTIF('2008'!$E$2:$E$600,$A61)</f>
        <v>0</v>
      </c>
      <c r="F61" s="177">
        <f>COUNTIF('2009'!$E$2:$E$600,$A61)</f>
        <v>0</v>
      </c>
      <c r="G61" s="177">
        <f>COUNTIF('2010'!$E$2:$E$600,$A61)</f>
        <v>0</v>
      </c>
      <c r="H61" s="177">
        <f>COUNTIF('2011'!$E$2:$E$600,$A61)</f>
        <v>0</v>
      </c>
      <c r="I61" s="177">
        <f>COUNTIF('2012'!$E$2:$E$600,$A61)</f>
        <v>0</v>
      </c>
      <c r="J61" s="177">
        <f>COUNTIF('2013'!$E$2:$E$600,$A61)</f>
        <v>2</v>
      </c>
      <c r="K61" s="177">
        <f>COUNTIF('2014'!$E$2:$E$600,$A61)</f>
        <v>0</v>
      </c>
      <c r="L61" s="177">
        <f>COUNTIF('2015'!$E$2:$E$600,$A61)</f>
        <v>0</v>
      </c>
      <c r="M61" s="177">
        <f>COUNTIF('2016'!$E$2:$E$600,$A61)</f>
        <v>0</v>
      </c>
      <c r="N61" s="177">
        <f>COUNTIF('2017'!$E$2:$E$600,$A61)</f>
        <v>0</v>
      </c>
      <c r="O61" s="177">
        <f>COUNTIF('2018'!$E$2:$F$600,$A61)</f>
        <v>0</v>
      </c>
      <c r="Q61" s="177">
        <f t="shared" si="1"/>
        <v>2</v>
      </c>
    </row>
    <row r="62" spans="1:17" ht="15" x14ac:dyDescent="0.2">
      <c r="A62" s="164" t="s">
        <v>1727</v>
      </c>
      <c r="B62" s="177">
        <f>COUNTIF('2005'!$E$2:$E$600,$A62)</f>
        <v>0</v>
      </c>
      <c r="C62" s="177">
        <f>COUNTIF('2006'!$E$2:$E$600,$A62)</f>
        <v>0</v>
      </c>
      <c r="D62" s="177">
        <f>COUNTIF('2007'!$E$2:$E$600,$A62)</f>
        <v>1</v>
      </c>
      <c r="E62" s="177">
        <f>COUNTIF('2008'!$E$2:$E$600,$A62)</f>
        <v>3</v>
      </c>
      <c r="F62" s="177">
        <f>COUNTIF('2009'!$E$2:$E$600,$A62)</f>
        <v>4</v>
      </c>
      <c r="G62" s="177">
        <f>COUNTIF('2010'!$E$2:$E$600,$A62)</f>
        <v>0</v>
      </c>
      <c r="H62" s="177">
        <f>COUNTIF('2011'!$E$2:$E$600,$A62)</f>
        <v>0</v>
      </c>
      <c r="I62" s="177">
        <f>COUNTIF('2012'!$E$2:$E$600,$A62)</f>
        <v>9</v>
      </c>
      <c r="J62" s="177">
        <f>COUNTIF('2013'!$E$2:$E$600,$A62)</f>
        <v>0</v>
      </c>
      <c r="K62" s="177">
        <f>COUNTIF('2014'!$E$2:$E$600,$A62)</f>
        <v>0</v>
      </c>
      <c r="L62" s="177">
        <f>COUNTIF('2015'!$E$2:$E$600,$A62)</f>
        <v>0</v>
      </c>
      <c r="M62" s="177">
        <f>COUNTIF('2016'!$E$2:$E$600,$A62)</f>
        <v>4</v>
      </c>
      <c r="N62" s="177">
        <f>COUNTIF('2017'!$E$2:$E$600,$A62)</f>
        <v>10</v>
      </c>
      <c r="O62" s="177">
        <f>COUNTIF('2018'!$E$2:$F$600,$A62)</f>
        <v>10</v>
      </c>
      <c r="Q62" s="177">
        <f t="shared" si="1"/>
        <v>31</v>
      </c>
    </row>
    <row r="63" spans="1:17" ht="15" x14ac:dyDescent="0.2">
      <c r="A63" s="164" t="s">
        <v>2360</v>
      </c>
      <c r="B63" s="177">
        <f>COUNTIF('2005'!$E$2:$E$600,$A63)</f>
        <v>0</v>
      </c>
      <c r="C63" s="177">
        <f>COUNTIF('2006'!$E$2:$E$600,$A63)</f>
        <v>0</v>
      </c>
      <c r="D63" s="177">
        <f>COUNTIF('2007'!$E$2:$E$600,$A63)</f>
        <v>0</v>
      </c>
      <c r="E63" s="177">
        <f>COUNTIF('2008'!$E$2:$E$600,$A63)</f>
        <v>0</v>
      </c>
      <c r="F63" s="177">
        <f>COUNTIF('2009'!$E$2:$E$600,$A63)</f>
        <v>0</v>
      </c>
      <c r="G63" s="177">
        <f>COUNTIF('2010'!$E$2:$E$600,$A63)</f>
        <v>0</v>
      </c>
      <c r="H63" s="177">
        <f>COUNTIF('2011'!$E$2:$E$600,$A63)</f>
        <v>0</v>
      </c>
      <c r="I63" s="177">
        <f>COUNTIF('2012'!$E$2:$E$600,$A63)</f>
        <v>0</v>
      </c>
      <c r="J63" s="177">
        <f>COUNTIF('2013'!$E$2:$E$600,$A63)</f>
        <v>0</v>
      </c>
      <c r="K63" s="177">
        <f>COUNTIF('2014'!$E$2:$E$600,$A63)</f>
        <v>0</v>
      </c>
      <c r="L63" s="177">
        <f>COUNTIF('2015'!$E$2:$E$600,$A63)</f>
        <v>1</v>
      </c>
      <c r="M63" s="177">
        <f>COUNTIF('2016'!$E$2:$E$600,$A63)</f>
        <v>0</v>
      </c>
      <c r="N63" s="177">
        <f>COUNTIF('2017'!$E$2:$E$600,$A63)</f>
        <v>0</v>
      </c>
      <c r="O63" s="177">
        <f>COUNTIF('2018'!$E$2:$F$600,$A63)</f>
        <v>0</v>
      </c>
      <c r="Q63" s="177">
        <f t="shared" si="1"/>
        <v>1</v>
      </c>
    </row>
    <row r="64" spans="1:17" ht="15" x14ac:dyDescent="0.2">
      <c r="A64" s="164" t="s">
        <v>3711</v>
      </c>
      <c r="B64" s="177">
        <f>COUNTIF('2005'!$E$2:$E$600,$A64)</f>
        <v>0</v>
      </c>
      <c r="C64" s="177">
        <f>COUNTIF('2006'!$E$2:$E$600,$A64)</f>
        <v>0</v>
      </c>
      <c r="D64" s="177">
        <f>COUNTIF('2007'!$E$2:$E$600,$A64)</f>
        <v>0</v>
      </c>
      <c r="E64" s="177">
        <f>COUNTIF('2008'!$E$2:$E$600,$A64)</f>
        <v>0</v>
      </c>
      <c r="F64" s="177">
        <f>COUNTIF('2009'!$E$2:$E$600,$A64)</f>
        <v>0</v>
      </c>
      <c r="G64" s="177">
        <f>COUNTIF('2010'!$E$2:$E$600,$A64)</f>
        <v>0</v>
      </c>
      <c r="H64" s="177">
        <f>COUNTIF('2011'!$E$2:$E$600,$A64)</f>
        <v>0</v>
      </c>
      <c r="I64" s="177">
        <f>COUNTIF('2012'!$E$2:$E$600,$A64)</f>
        <v>0</v>
      </c>
      <c r="J64" s="177">
        <f>COUNTIF('2013'!$E$2:$E$600,$A64)</f>
        <v>0</v>
      </c>
      <c r="K64" s="177">
        <f>COUNTIF('2014'!$E$2:$E$600,$A64)</f>
        <v>0</v>
      </c>
      <c r="L64" s="177">
        <f>COUNTIF('2015'!$E$2:$E$600,$A64)</f>
        <v>0</v>
      </c>
      <c r="M64" s="177">
        <f>COUNTIF('2016'!$E$2:$E$600,$A64)</f>
        <v>0</v>
      </c>
      <c r="N64" s="177">
        <f>COUNTIF('2017'!$E$2:$E$600,$A64)</f>
        <v>0</v>
      </c>
      <c r="O64" s="177">
        <f>COUNTIF('2018'!$E$2:$F$600,$A64)</f>
        <v>0</v>
      </c>
      <c r="Q64" s="177">
        <f t="shared" si="1"/>
        <v>0</v>
      </c>
    </row>
    <row r="65" spans="1:17" ht="15" x14ac:dyDescent="0.2">
      <c r="A65" s="164" t="s">
        <v>814</v>
      </c>
      <c r="B65" s="177">
        <f>COUNTIF('2005'!$E$2:$E$600,$A65)</f>
        <v>0</v>
      </c>
      <c r="C65" s="177">
        <f>COUNTIF('2006'!$E$2:$E$600,$A65)</f>
        <v>0</v>
      </c>
      <c r="D65" s="177">
        <f>COUNTIF('2007'!$E$2:$E$600,$A65)</f>
        <v>0</v>
      </c>
      <c r="E65" s="177">
        <f>COUNTIF('2008'!$E$2:$E$600,$A65)</f>
        <v>0</v>
      </c>
      <c r="F65" s="177">
        <f>COUNTIF('2009'!$E$2:$E$600,$A65)</f>
        <v>3</v>
      </c>
      <c r="G65" s="177">
        <f>COUNTIF('2010'!$E$2:$E$600,$A65)</f>
        <v>1</v>
      </c>
      <c r="H65" s="177">
        <f>COUNTIF('2011'!$E$2:$E$600,$A65)</f>
        <v>2</v>
      </c>
      <c r="I65" s="177">
        <f>COUNTIF('2012'!$E$2:$E$600,$A65)</f>
        <v>4</v>
      </c>
      <c r="J65" s="177">
        <f>COUNTIF('2013'!$E$2:$E$600,$A65)</f>
        <v>5</v>
      </c>
      <c r="K65" s="177">
        <f>COUNTIF('2014'!$E$2:$E$600,$A65)</f>
        <v>6</v>
      </c>
      <c r="L65" s="177">
        <f>COUNTIF('2015'!$E$2:$E$600,$A65)</f>
        <v>10</v>
      </c>
      <c r="M65" s="177">
        <f>COUNTIF('2016'!$E$2:$E$600,$A65)</f>
        <v>14</v>
      </c>
      <c r="N65" s="177">
        <f>COUNTIF('2017'!$E$2:$E$600,$A65)</f>
        <v>12</v>
      </c>
      <c r="O65" s="177">
        <f>COUNTIF('2018'!$E$2:$F$600,$A65)</f>
        <v>10</v>
      </c>
      <c r="Q65" s="177">
        <f t="shared" si="1"/>
        <v>57</v>
      </c>
    </row>
    <row r="66" spans="1:17" ht="15" x14ac:dyDescent="0.2">
      <c r="A66" s="164" t="s">
        <v>742</v>
      </c>
      <c r="B66" s="177">
        <f>COUNTIF('2005'!$E$2:$E$600,$A66)</f>
        <v>0</v>
      </c>
      <c r="C66" s="177">
        <f>COUNTIF('2006'!$E$2:$E$600,$A66)</f>
        <v>0</v>
      </c>
      <c r="D66" s="177">
        <f>COUNTIF('2007'!$E$2:$E$600,$A66)</f>
        <v>0</v>
      </c>
      <c r="E66" s="177">
        <f>COUNTIF('2008'!$E$2:$E$600,$A66)</f>
        <v>0</v>
      </c>
      <c r="F66" s="177">
        <f>COUNTIF('2009'!$E$2:$E$600,$A66)</f>
        <v>0</v>
      </c>
      <c r="G66" s="177">
        <f>COUNTIF('2010'!$E$2:$E$600,$A66)</f>
        <v>0</v>
      </c>
      <c r="H66" s="177">
        <f>COUNTIF('2011'!$E$2:$E$600,$A66)</f>
        <v>0</v>
      </c>
      <c r="I66" s="177">
        <f>COUNTIF('2012'!$E$2:$E$600,$A66)</f>
        <v>1</v>
      </c>
      <c r="J66" s="177">
        <f>COUNTIF('2013'!$E$2:$E$600,$A66)</f>
        <v>0</v>
      </c>
      <c r="K66" s="177">
        <f>COUNTIF('2014'!$E$2:$E$600,$A66)</f>
        <v>0</v>
      </c>
      <c r="L66" s="177">
        <f>COUNTIF('2015'!$E$2:$E$600,$A66)</f>
        <v>0</v>
      </c>
      <c r="M66" s="177">
        <f>COUNTIF('2016'!$E$2:$E$600,$A66)</f>
        <v>0</v>
      </c>
      <c r="N66" s="177">
        <f>COUNTIF('2017'!$E$2:$E$600,$A66)</f>
        <v>0</v>
      </c>
      <c r="O66" s="177">
        <f>COUNTIF('2018'!$E$2:$F$600,$A66)</f>
        <v>0</v>
      </c>
      <c r="Q66" s="177">
        <f t="shared" si="1"/>
        <v>1</v>
      </c>
    </row>
    <row r="67" spans="1:17" ht="15" x14ac:dyDescent="0.2">
      <c r="A67" s="164" t="s">
        <v>164</v>
      </c>
      <c r="B67" s="177">
        <f>COUNTIF('2005'!$E$2:$E$600,$A67)</f>
        <v>0</v>
      </c>
      <c r="C67" s="177">
        <f>COUNTIF('2006'!$E$2:$E$600,$A67)</f>
        <v>0</v>
      </c>
      <c r="D67" s="177">
        <f>COUNTIF('2007'!$E$2:$E$600,$A67)</f>
        <v>0</v>
      </c>
      <c r="E67" s="177">
        <f>COUNTIF('2008'!$E$2:$E$600,$A67)</f>
        <v>0</v>
      </c>
      <c r="F67" s="177">
        <f>COUNTIF('2009'!$E$2:$E$600,$A67)</f>
        <v>0</v>
      </c>
      <c r="G67" s="177">
        <f>COUNTIF('2010'!$E$2:$E$600,$A67)</f>
        <v>0</v>
      </c>
      <c r="H67" s="177">
        <f>COUNTIF('2011'!$E$2:$E$600,$A67)</f>
        <v>0</v>
      </c>
      <c r="I67" s="177">
        <f>COUNTIF('2012'!$E$2:$E$600,$A67)</f>
        <v>1</v>
      </c>
      <c r="J67" s="177">
        <f>COUNTIF('2013'!$E$2:$E$600,$A67)</f>
        <v>0</v>
      </c>
      <c r="K67" s="177">
        <f>COUNTIF('2014'!$E$2:$E$600,$A67)</f>
        <v>0</v>
      </c>
      <c r="L67" s="177">
        <f>COUNTIF('2015'!$E$2:$E$600,$A67)</f>
        <v>0</v>
      </c>
      <c r="M67" s="177">
        <f>COUNTIF('2016'!$E$2:$E$600,$A67)</f>
        <v>0</v>
      </c>
      <c r="N67" s="177">
        <f>COUNTIF('2017'!$E$2:$E$600,$A67)</f>
        <v>0</v>
      </c>
      <c r="O67" s="177">
        <f>COUNTIF('2018'!$E$2:$F$600,$A67)</f>
        <v>0</v>
      </c>
      <c r="Q67" s="177">
        <f t="shared" si="1"/>
        <v>1</v>
      </c>
    </row>
    <row r="68" spans="1:17" ht="15" x14ac:dyDescent="0.2">
      <c r="A68" s="164" t="s">
        <v>3710</v>
      </c>
      <c r="B68" s="177">
        <f>COUNTIF('2005'!$E$2:$E$600,$A68)</f>
        <v>0</v>
      </c>
      <c r="C68" s="177">
        <f>COUNTIF('2006'!$E$2:$E$600,$A68)</f>
        <v>0</v>
      </c>
      <c r="D68" s="177">
        <f>COUNTIF('2007'!$E$2:$E$600,$A68)</f>
        <v>0</v>
      </c>
      <c r="E68" s="177">
        <f>COUNTIF('2008'!$E$2:$E$600,$A68)</f>
        <v>0</v>
      </c>
      <c r="F68" s="177">
        <f>COUNTIF('2009'!$E$2:$E$600,$A68)</f>
        <v>0</v>
      </c>
      <c r="G68" s="177">
        <f>COUNTIF('2010'!$E$2:$E$600,$A68)</f>
        <v>0</v>
      </c>
      <c r="H68" s="177">
        <f>COUNTIF('2011'!$E$2:$E$600,$A68)</f>
        <v>0</v>
      </c>
      <c r="I68" s="177">
        <f>COUNTIF('2012'!$E$2:$E$600,$A68)</f>
        <v>0</v>
      </c>
      <c r="J68" s="177">
        <f>COUNTIF('2013'!$E$2:$E$600,$A68)</f>
        <v>0</v>
      </c>
      <c r="K68" s="177">
        <f>COUNTIF('2014'!$E$2:$E$600,$A68)</f>
        <v>0</v>
      </c>
      <c r="L68" s="177">
        <f>COUNTIF('2015'!$E$2:$E$600,$A68)</f>
        <v>0</v>
      </c>
      <c r="M68" s="177">
        <f>COUNTIF('2016'!$E$2:$E$600,$A68)</f>
        <v>0</v>
      </c>
      <c r="N68" s="177">
        <f>COUNTIF('2017'!$E$2:$E$600,$A68)</f>
        <v>0</v>
      </c>
      <c r="O68" s="177">
        <f>COUNTIF('2018'!$E$2:$F$600,$A68)</f>
        <v>0</v>
      </c>
      <c r="Q68" s="177">
        <f t="shared" si="1"/>
        <v>0</v>
      </c>
    </row>
    <row r="69" spans="1:17" ht="15" x14ac:dyDescent="0.2">
      <c r="A69" s="164" t="s">
        <v>877</v>
      </c>
      <c r="B69" s="177">
        <f>COUNTIF('2005'!$E$2:$E$600,$A69)</f>
        <v>6</v>
      </c>
      <c r="C69" s="177">
        <f>COUNTIF('2006'!$E$2:$E$600,$A69)</f>
        <v>5</v>
      </c>
      <c r="D69" s="177">
        <f>COUNTIF('2007'!$E$2:$E$600,$A69)</f>
        <v>14</v>
      </c>
      <c r="E69" s="177">
        <f>COUNTIF('2008'!$E$2:$E$600,$A69)</f>
        <v>9</v>
      </c>
      <c r="F69" s="177">
        <f>COUNTIF('2009'!$E$2:$E$600,$A69)</f>
        <v>0</v>
      </c>
      <c r="G69" s="177">
        <f>COUNTIF('2010'!$E$2:$E$600,$A69)</f>
        <v>2</v>
      </c>
      <c r="H69" s="177">
        <f>COUNTIF('2011'!$E$2:$E$600,$A69)</f>
        <v>5</v>
      </c>
      <c r="I69" s="177">
        <f>COUNTIF('2012'!$E$2:$E$600,$A69)</f>
        <v>3</v>
      </c>
      <c r="J69" s="177">
        <f>COUNTIF('2013'!$E$2:$E$600,$A69)</f>
        <v>1</v>
      </c>
      <c r="K69" s="177">
        <f>COUNTIF('2014'!$E$2:$E$600,$A69)</f>
        <v>0</v>
      </c>
      <c r="L69" s="177">
        <f>COUNTIF('2015'!$E$2:$E$600,$A69)</f>
        <v>3</v>
      </c>
      <c r="M69" s="177">
        <f>COUNTIF('2016'!$E$2:$E$600,$A69)</f>
        <v>0</v>
      </c>
      <c r="N69" s="177">
        <f>COUNTIF('2017'!$E$2:$E$600,$A69)</f>
        <v>0</v>
      </c>
      <c r="O69" s="177">
        <f>COUNTIF('2018'!$E$2:$F$600,$A69)</f>
        <v>1</v>
      </c>
      <c r="Q69" s="177">
        <f t="shared" si="1"/>
        <v>48</v>
      </c>
    </row>
    <row r="70" spans="1:17" ht="15" x14ac:dyDescent="0.2">
      <c r="A70" s="164" t="s">
        <v>432</v>
      </c>
      <c r="B70" s="177">
        <f>COUNTIF('2005'!$E$2:$E$600,$A70)</f>
        <v>0</v>
      </c>
      <c r="C70" s="177">
        <f>COUNTIF('2006'!$E$2:$E$600,$A70)</f>
        <v>0</v>
      </c>
      <c r="D70" s="177">
        <f>COUNTIF('2007'!$E$2:$E$600,$A70)</f>
        <v>0</v>
      </c>
      <c r="E70" s="177">
        <f>COUNTIF('2008'!$E$2:$E$600,$A70)</f>
        <v>0</v>
      </c>
      <c r="F70" s="177">
        <f>COUNTIF('2009'!$E$2:$E$600,$A70)</f>
        <v>0</v>
      </c>
      <c r="G70" s="177">
        <f>COUNTIF('2010'!$E$2:$E$600,$A70)</f>
        <v>0</v>
      </c>
      <c r="H70" s="177">
        <f>COUNTIF('2011'!$E$2:$E$600,$A70)</f>
        <v>0</v>
      </c>
      <c r="I70" s="177">
        <f>COUNTIF('2012'!$E$2:$E$600,$A70)</f>
        <v>5</v>
      </c>
      <c r="J70" s="177">
        <f>COUNTIF('2013'!$E$2:$E$600,$A70)</f>
        <v>0</v>
      </c>
      <c r="K70" s="177">
        <f>COUNTIF('2014'!$E$2:$E$600,$A70)</f>
        <v>0</v>
      </c>
      <c r="L70" s="177">
        <f>COUNTIF('2015'!$E$2:$E$600,$A70)</f>
        <v>0</v>
      </c>
      <c r="M70" s="177">
        <f>COUNTIF('2016'!$E$2:$E$600,$A70)</f>
        <v>0</v>
      </c>
      <c r="N70" s="177">
        <f>COUNTIF('2017'!$E$2:$E$600,$A70)</f>
        <v>0</v>
      </c>
      <c r="O70" s="177">
        <f>COUNTIF('2018'!$E$2:$F$600,$A70)</f>
        <v>0</v>
      </c>
      <c r="Q70" s="177">
        <f t="shared" si="1"/>
        <v>5</v>
      </c>
    </row>
    <row r="71" spans="1:17" ht="15" x14ac:dyDescent="0.2">
      <c r="A71" s="164" t="s">
        <v>1734</v>
      </c>
      <c r="B71" s="177">
        <f>COUNTIF('2005'!$E$2:$E$600,$A71)</f>
        <v>0</v>
      </c>
      <c r="C71" s="177">
        <f>COUNTIF('2006'!$E$2:$E$600,$A71)</f>
        <v>1</v>
      </c>
      <c r="D71" s="177">
        <f>COUNTIF('2007'!$E$2:$E$600,$A71)</f>
        <v>2</v>
      </c>
      <c r="E71" s="177">
        <f>COUNTIF('2008'!$E$2:$E$600,$A71)</f>
        <v>5</v>
      </c>
      <c r="F71" s="177">
        <f>COUNTIF('2009'!$E$2:$E$600,$A71)</f>
        <v>2</v>
      </c>
      <c r="G71" s="177">
        <f>COUNTIF('2010'!$E$2:$E$600,$A71)</f>
        <v>0</v>
      </c>
      <c r="H71" s="177">
        <f>COUNTIF('2011'!$E$2:$E$600,$A71)</f>
        <v>0</v>
      </c>
      <c r="I71" s="177">
        <f>COUNTIF('2012'!$E$2:$E$600,$A71)</f>
        <v>0</v>
      </c>
      <c r="J71" s="177">
        <f>COUNTIF('2013'!$E$2:$E$600,$A71)</f>
        <v>0</v>
      </c>
      <c r="K71" s="177">
        <f>COUNTIF('2014'!$E$2:$E$600,$A71)</f>
        <v>1</v>
      </c>
      <c r="L71" s="177">
        <f>COUNTIF('2015'!$E$2:$E$600,$A71)</f>
        <v>2</v>
      </c>
      <c r="M71" s="177">
        <f>COUNTIF('2016'!$E$2:$E$600,$A71)</f>
        <v>0</v>
      </c>
      <c r="N71" s="177">
        <f>COUNTIF('2017'!$E$2:$E$600,$A71)</f>
        <v>1</v>
      </c>
      <c r="O71" s="177">
        <f>COUNTIF('2018'!$E$2:$F$600,$A71)</f>
        <v>0</v>
      </c>
      <c r="Q71" s="177">
        <f t="shared" si="1"/>
        <v>14</v>
      </c>
    </row>
    <row r="72" spans="1:17" ht="15" x14ac:dyDescent="0.2">
      <c r="A72" s="164" t="s">
        <v>821</v>
      </c>
      <c r="B72" s="177">
        <f>COUNTIF('2005'!$E$2:$E$600,$A72)</f>
        <v>0</v>
      </c>
      <c r="C72" s="177">
        <f>COUNTIF('2006'!$E$2:$E$600,$A72)</f>
        <v>0</v>
      </c>
      <c r="D72" s="177">
        <f>COUNTIF('2007'!$E$2:$E$600,$A72)</f>
        <v>0</v>
      </c>
      <c r="E72" s="177">
        <f>COUNTIF('2008'!$E$2:$E$600,$A72)</f>
        <v>0</v>
      </c>
      <c r="F72" s="177">
        <f>COUNTIF('2009'!$E$2:$E$600,$A72)</f>
        <v>0</v>
      </c>
      <c r="G72" s="177">
        <f>COUNTIF('2010'!$E$2:$E$600,$A72)</f>
        <v>0</v>
      </c>
      <c r="H72" s="177">
        <f>COUNTIF('2011'!$E$2:$E$600,$A72)</f>
        <v>1</v>
      </c>
      <c r="I72" s="177">
        <f>COUNTIF('2012'!$E$2:$E$600,$A72)</f>
        <v>0</v>
      </c>
      <c r="J72" s="177">
        <f>COUNTIF('2013'!$E$2:$E$600,$A72)</f>
        <v>0</v>
      </c>
      <c r="K72" s="177">
        <f>COUNTIF('2014'!$E$2:$E$600,$A72)</f>
        <v>0</v>
      </c>
      <c r="L72" s="177">
        <f>COUNTIF('2015'!$E$2:$E$600,$A72)</f>
        <v>0</v>
      </c>
      <c r="M72" s="177">
        <f>COUNTIF('2016'!$E$2:$E$600,$A72)</f>
        <v>0</v>
      </c>
      <c r="N72" s="177">
        <f>COUNTIF('2017'!$E$2:$E$600,$A72)</f>
        <v>0</v>
      </c>
      <c r="O72" s="177">
        <f>COUNTIF('2018'!$E$2:$F$600,$A72)</f>
        <v>0</v>
      </c>
      <c r="Q72" s="177">
        <f t="shared" si="1"/>
        <v>1</v>
      </c>
    </row>
    <row r="73" spans="1:17" ht="15" x14ac:dyDescent="0.2">
      <c r="A73" s="164" t="s">
        <v>520</v>
      </c>
      <c r="B73" s="177">
        <f>COUNTIF('2005'!$E$2:$E$600,$A73)</f>
        <v>0</v>
      </c>
      <c r="C73" s="177">
        <f>COUNTIF('2006'!$E$2:$E$600,$A73)</f>
        <v>0</v>
      </c>
      <c r="D73" s="177">
        <f>COUNTIF('2007'!$E$2:$E$600,$A73)</f>
        <v>0</v>
      </c>
      <c r="E73" s="177">
        <f>COUNTIF('2008'!$E$2:$E$600,$A73)</f>
        <v>0</v>
      </c>
      <c r="F73" s="177">
        <f>COUNTIF('2009'!$E$2:$E$600,$A73)</f>
        <v>0</v>
      </c>
      <c r="G73" s="177">
        <f>COUNTIF('2010'!$E$2:$E$600,$A73)</f>
        <v>0</v>
      </c>
      <c r="H73" s="177">
        <f>COUNTIF('2011'!$E$2:$E$600,$A73)</f>
        <v>0</v>
      </c>
      <c r="I73" s="177">
        <f>COUNTIF('2012'!$E$2:$E$600,$A73)</f>
        <v>1</v>
      </c>
      <c r="J73" s="177">
        <f>COUNTIF('2013'!$E$2:$E$600,$A73)</f>
        <v>0</v>
      </c>
      <c r="K73" s="177">
        <f>COUNTIF('2014'!$E$2:$E$600,$A73)</f>
        <v>0</v>
      </c>
      <c r="L73" s="177">
        <f>COUNTIF('2015'!$E$2:$E$600,$A73)</f>
        <v>0</v>
      </c>
      <c r="M73" s="177">
        <f>COUNTIF('2016'!$E$2:$E$600,$A73)</f>
        <v>0</v>
      </c>
      <c r="N73" s="177">
        <f>COUNTIF('2017'!$E$2:$E$600,$A73)</f>
        <v>0</v>
      </c>
      <c r="O73" s="177">
        <f>COUNTIF('2018'!$E$2:$F$600,$A73)</f>
        <v>0</v>
      </c>
      <c r="Q73" s="177">
        <f t="shared" ref="Q73:Q104" si="2">SUM(B73:N73)</f>
        <v>1</v>
      </c>
    </row>
    <row r="74" spans="1:17" ht="15" x14ac:dyDescent="0.2">
      <c r="A74" s="164" t="s">
        <v>886</v>
      </c>
      <c r="B74" s="177">
        <f>COUNTIF('2005'!$E$2:$E$600,$A74)</f>
        <v>2</v>
      </c>
      <c r="C74" s="177">
        <f>COUNTIF('2006'!$E$2:$E$600,$A74)</f>
        <v>2</v>
      </c>
      <c r="D74" s="177">
        <f>COUNTIF('2007'!$E$2:$E$600,$A74)</f>
        <v>0</v>
      </c>
      <c r="E74" s="177">
        <f>COUNTIF('2008'!$E$2:$E$600,$A74)</f>
        <v>0</v>
      </c>
      <c r="F74" s="177">
        <f>COUNTIF('2009'!$E$2:$E$600,$A74)</f>
        <v>0</v>
      </c>
      <c r="G74" s="177">
        <f>COUNTIF('2010'!$E$2:$E$600,$A74)</f>
        <v>0</v>
      </c>
      <c r="H74" s="177">
        <f>COUNTIF('2011'!$E$2:$E$600,$A74)</f>
        <v>0</v>
      </c>
      <c r="I74" s="177">
        <f>COUNTIF('2012'!$E$2:$E$600,$A74)</f>
        <v>0</v>
      </c>
      <c r="J74" s="177">
        <f>COUNTIF('2013'!$E$2:$E$600,$A74)</f>
        <v>0</v>
      </c>
      <c r="K74" s="177">
        <f>COUNTIF('2014'!$E$2:$E$600,$A74)</f>
        <v>0</v>
      </c>
      <c r="L74" s="177">
        <f>COUNTIF('2015'!$E$2:$E$600,$A74)</f>
        <v>0</v>
      </c>
      <c r="M74" s="177">
        <f>COUNTIF('2016'!$E$2:$E$600,$A74)</f>
        <v>0</v>
      </c>
      <c r="N74" s="177">
        <f>COUNTIF('2017'!$E$2:$E$600,$A74)</f>
        <v>0</v>
      </c>
      <c r="O74" s="177">
        <f>COUNTIF('2018'!$E$2:$F$600,$A74)</f>
        <v>0</v>
      </c>
      <c r="Q74" s="177">
        <f t="shared" si="2"/>
        <v>4</v>
      </c>
    </row>
    <row r="75" spans="1:17" ht="15" x14ac:dyDescent="0.2">
      <c r="A75" s="164" t="s">
        <v>829</v>
      </c>
      <c r="B75" s="177">
        <f>COUNTIF('2005'!$E$2:$E$600,$A75)</f>
        <v>0</v>
      </c>
      <c r="C75" s="177">
        <f>COUNTIF('2006'!$E$2:$E$600,$A75)</f>
        <v>0</v>
      </c>
      <c r="D75" s="177">
        <f>COUNTIF('2007'!$E$2:$E$600,$A75)</f>
        <v>1</v>
      </c>
      <c r="E75" s="177">
        <f>COUNTIF('2008'!$E$2:$E$600,$A75)</f>
        <v>10</v>
      </c>
      <c r="F75" s="177">
        <f>COUNTIF('2009'!$E$2:$E$600,$A75)</f>
        <v>0</v>
      </c>
      <c r="G75" s="177">
        <f>COUNTIF('2010'!$E$2:$E$600,$A75)</f>
        <v>0</v>
      </c>
      <c r="H75" s="177">
        <f>COUNTIF('2011'!$E$2:$E$600,$A75)</f>
        <v>8</v>
      </c>
      <c r="I75" s="177">
        <f>COUNTIF('2012'!$E$2:$E$600,$A75)</f>
        <v>7</v>
      </c>
      <c r="J75" s="177">
        <f>COUNTIF('2013'!$E$2:$E$600,$A75)</f>
        <v>5</v>
      </c>
      <c r="K75" s="177">
        <f>COUNTIF('2014'!$E$2:$E$600,$A75)</f>
        <v>5</v>
      </c>
      <c r="L75" s="177">
        <f>COUNTIF('2015'!$E$2:$E$600,$A75)</f>
        <v>3</v>
      </c>
      <c r="M75" s="177">
        <f>COUNTIF('2016'!$E$2:$E$600,$A75)</f>
        <v>1</v>
      </c>
      <c r="N75" s="177">
        <f>COUNTIF('2017'!$E$2:$E$600,$A75)</f>
        <v>3</v>
      </c>
      <c r="O75" s="177">
        <f>COUNTIF('2018'!$E$2:$F$600,$A75)</f>
        <v>4</v>
      </c>
      <c r="Q75" s="177">
        <f t="shared" si="2"/>
        <v>43</v>
      </c>
    </row>
    <row r="76" spans="1:17" ht="15" x14ac:dyDescent="0.2">
      <c r="A76" s="164" t="s">
        <v>2035</v>
      </c>
      <c r="B76" s="177">
        <f>COUNTIF('2005'!$E$2:$E$600,$A76)</f>
        <v>0</v>
      </c>
      <c r="C76" s="177">
        <f>COUNTIF('2006'!$E$2:$E$600,$A76)</f>
        <v>0</v>
      </c>
      <c r="D76" s="177">
        <f>COUNTIF('2007'!$E$2:$E$600,$A76)</f>
        <v>0</v>
      </c>
      <c r="E76" s="177">
        <f>COUNTIF('2008'!$E$2:$E$600,$A76)</f>
        <v>0</v>
      </c>
      <c r="F76" s="177">
        <f>COUNTIF('2009'!$E$2:$E$600,$A76)</f>
        <v>0</v>
      </c>
      <c r="G76" s="177">
        <f>COUNTIF('2010'!$E$2:$E$600,$A76)</f>
        <v>0</v>
      </c>
      <c r="H76" s="177">
        <f>COUNTIF('2011'!$E$2:$E$600,$A76)</f>
        <v>0</v>
      </c>
      <c r="I76" s="177">
        <f>COUNTIF('2012'!$E$2:$E$600,$A76)</f>
        <v>0</v>
      </c>
      <c r="J76" s="177">
        <f>COUNTIF('2013'!$E$2:$E$600,$A76)</f>
        <v>0</v>
      </c>
      <c r="K76" s="177">
        <f>COUNTIF('2014'!$E$2:$E$600,$A76)</f>
        <v>1</v>
      </c>
      <c r="L76" s="177">
        <f>COUNTIF('2015'!$E$2:$E$600,$A76)</f>
        <v>1</v>
      </c>
      <c r="M76" s="177">
        <f>COUNTIF('2016'!$E$2:$E$600,$A76)</f>
        <v>0</v>
      </c>
      <c r="N76" s="177">
        <f>COUNTIF('2017'!$E$2:$E$600,$A76)</f>
        <v>0</v>
      </c>
      <c r="O76" s="177">
        <f>COUNTIF('2018'!$E$2:$F$600,$A76)</f>
        <v>1</v>
      </c>
      <c r="Q76" s="177">
        <f t="shared" si="2"/>
        <v>2</v>
      </c>
    </row>
    <row r="77" spans="1:17" ht="15" x14ac:dyDescent="0.2">
      <c r="A77" s="164" t="s">
        <v>2536</v>
      </c>
      <c r="B77" s="177">
        <f>COUNTIF('2005'!$E$2:$E$600,$A77)</f>
        <v>0</v>
      </c>
      <c r="C77" s="177">
        <f>COUNTIF('2006'!$E$2:$E$600,$A77)</f>
        <v>0</v>
      </c>
      <c r="D77" s="177">
        <f>COUNTIF('2007'!$E$2:$E$600,$A77)</f>
        <v>0</v>
      </c>
      <c r="E77" s="177">
        <f>COUNTIF('2008'!$E$2:$E$600,$A77)</f>
        <v>0</v>
      </c>
      <c r="F77" s="177">
        <f>COUNTIF('2009'!$E$2:$E$600,$A77)</f>
        <v>0</v>
      </c>
      <c r="G77" s="177">
        <f>COUNTIF('2010'!$E$2:$E$600,$A77)</f>
        <v>0</v>
      </c>
      <c r="H77" s="177">
        <f>COUNTIF('2011'!$E$2:$E$600,$A77)</f>
        <v>0</v>
      </c>
      <c r="I77" s="177">
        <f>COUNTIF('2012'!$E$2:$E$600,$A77)</f>
        <v>0</v>
      </c>
      <c r="J77" s="177">
        <f>COUNTIF('2013'!$E$2:$E$600,$A77)</f>
        <v>0</v>
      </c>
      <c r="K77" s="177">
        <f>COUNTIF('2014'!$E$2:$E$600,$A77)</f>
        <v>0</v>
      </c>
      <c r="L77" s="177">
        <f>COUNTIF('2015'!$E$2:$E$600,$A77)</f>
        <v>0</v>
      </c>
      <c r="M77" s="177">
        <f>COUNTIF('2016'!$E$2:$E$600,$A77)</f>
        <v>1</v>
      </c>
      <c r="N77" s="177">
        <f>COUNTIF('2017'!$E$2:$E$600,$A77)</f>
        <v>0</v>
      </c>
      <c r="O77" s="177">
        <f>COUNTIF('2018'!$E$2:$F$600,$A77)</f>
        <v>0</v>
      </c>
      <c r="Q77" s="177">
        <f t="shared" si="2"/>
        <v>1</v>
      </c>
    </row>
    <row r="78" spans="1:17" ht="15" x14ac:dyDescent="0.2">
      <c r="A78" s="164" t="s">
        <v>2309</v>
      </c>
      <c r="B78" s="177">
        <f>COUNTIF('2005'!$E$2:$E$600,$A78)</f>
        <v>0</v>
      </c>
      <c r="C78" s="177">
        <f>COUNTIF('2006'!$E$2:$E$600,$A78)</f>
        <v>0</v>
      </c>
      <c r="D78" s="177">
        <f>COUNTIF('2007'!$E$2:$E$600,$A78)</f>
        <v>0</v>
      </c>
      <c r="E78" s="177">
        <f>COUNTIF('2008'!$E$2:$E$600,$A78)</f>
        <v>0</v>
      </c>
      <c r="F78" s="177">
        <f>COUNTIF('2009'!$E$2:$E$600,$A78)</f>
        <v>0</v>
      </c>
      <c r="G78" s="177">
        <f>COUNTIF('2010'!$E$2:$E$600,$A78)</f>
        <v>0</v>
      </c>
      <c r="H78" s="177">
        <f>COUNTIF('2011'!$E$2:$E$600,$A78)</f>
        <v>0</v>
      </c>
      <c r="I78" s="177">
        <f>COUNTIF('2012'!$E$2:$E$600,$A78)</f>
        <v>0</v>
      </c>
      <c r="J78" s="177">
        <f>COUNTIF('2013'!$E$2:$E$600,$A78)</f>
        <v>0</v>
      </c>
      <c r="K78" s="177">
        <f>COUNTIF('2014'!$E$2:$E$600,$A78)</f>
        <v>0</v>
      </c>
      <c r="L78" s="177">
        <f>COUNTIF('2015'!$E$2:$E$600,$A78)</f>
        <v>2</v>
      </c>
      <c r="M78" s="177">
        <f>COUNTIF('2016'!$E$2:$E$600,$A78)</f>
        <v>0</v>
      </c>
      <c r="N78" s="177">
        <f>COUNTIF('2017'!$E$2:$E$600,$A78)</f>
        <v>0</v>
      </c>
      <c r="O78" s="177">
        <f>COUNTIF('2018'!$E$2:$F$600,$A78)</f>
        <v>0</v>
      </c>
      <c r="Q78" s="177">
        <f t="shared" si="2"/>
        <v>2</v>
      </c>
    </row>
    <row r="79" spans="1:17" ht="15" x14ac:dyDescent="0.2">
      <c r="A79" s="164" t="s">
        <v>1184</v>
      </c>
      <c r="B79" s="177">
        <f>COUNTIF('2005'!$E$2:$E$600,$A79)</f>
        <v>0</v>
      </c>
      <c r="C79" s="177">
        <f>COUNTIF('2006'!$E$2:$E$600,$A79)</f>
        <v>2</v>
      </c>
      <c r="D79" s="177">
        <f>COUNTIF('2007'!$E$2:$E$600,$A79)</f>
        <v>0</v>
      </c>
      <c r="E79" s="177">
        <f>COUNTIF('2008'!$E$2:$E$600,$A79)</f>
        <v>0</v>
      </c>
      <c r="F79" s="177">
        <f>COUNTIF('2009'!$E$2:$E$600,$A79)</f>
        <v>0</v>
      </c>
      <c r="G79" s="177">
        <f>COUNTIF('2010'!$E$2:$E$600,$A79)</f>
        <v>0</v>
      </c>
      <c r="H79" s="177">
        <f>COUNTIF('2011'!$E$2:$E$600,$A79)</f>
        <v>0</v>
      </c>
      <c r="I79" s="177">
        <f>COUNTIF('2012'!$E$2:$E$600,$A79)</f>
        <v>0</v>
      </c>
      <c r="J79" s="177">
        <f>COUNTIF('2013'!$E$2:$E$600,$A79)</f>
        <v>0</v>
      </c>
      <c r="K79" s="177">
        <f>COUNTIF('2014'!$E$2:$E$600,$A79)</f>
        <v>0</v>
      </c>
      <c r="L79" s="177">
        <f>COUNTIF('2015'!$E$2:$E$600,$A79)</f>
        <v>0</v>
      </c>
      <c r="M79" s="177">
        <f>COUNTIF('2016'!$E$2:$E$600,$A79)</f>
        <v>0</v>
      </c>
      <c r="N79" s="177">
        <f>COUNTIF('2017'!$E$2:$E$600,$A79)</f>
        <v>0</v>
      </c>
      <c r="O79" s="177">
        <f>COUNTIF('2018'!$E$2:$F$600,$A79)</f>
        <v>0</v>
      </c>
      <c r="Q79" s="177">
        <f t="shared" si="2"/>
        <v>2</v>
      </c>
    </row>
    <row r="80" spans="1:17" ht="15" x14ac:dyDescent="0.2">
      <c r="A80" s="164" t="s">
        <v>816</v>
      </c>
      <c r="B80" s="177">
        <f>COUNTIF('2005'!$E$2:$E$600,$A80)</f>
        <v>1</v>
      </c>
      <c r="C80" s="177">
        <f>COUNTIF('2006'!$E$2:$E$600,$A80)</f>
        <v>0</v>
      </c>
      <c r="D80" s="177">
        <f>COUNTIF('2007'!$E$2:$E$600,$A80)</f>
        <v>4</v>
      </c>
      <c r="E80" s="177">
        <f>COUNTIF('2008'!$E$2:$E$600,$A80)</f>
        <v>1</v>
      </c>
      <c r="F80" s="177">
        <f>COUNTIF('2009'!$E$2:$E$600,$A80)</f>
        <v>0</v>
      </c>
      <c r="G80" s="177">
        <f>COUNTIF('2010'!$E$2:$E$600,$A80)</f>
        <v>2</v>
      </c>
      <c r="H80" s="177">
        <f>COUNTIF('2011'!$E$2:$E$600,$A80)</f>
        <v>3</v>
      </c>
      <c r="I80" s="177">
        <f>COUNTIF('2012'!$E$2:$E$600,$A80)</f>
        <v>3</v>
      </c>
      <c r="J80" s="177">
        <f>COUNTIF('2013'!$E$2:$E$600,$A80)</f>
        <v>3</v>
      </c>
      <c r="K80" s="177">
        <f>COUNTIF('2014'!$E$2:$E$600,$A80)</f>
        <v>3</v>
      </c>
      <c r="L80" s="177">
        <f>COUNTIF('2015'!$E$2:$E$600,$A80)</f>
        <v>3</v>
      </c>
      <c r="M80" s="177">
        <f>COUNTIF('2016'!$E$2:$E$600,$A80)</f>
        <v>6</v>
      </c>
      <c r="N80" s="177">
        <f>COUNTIF('2017'!$E$2:$E$600,$A80)</f>
        <v>11</v>
      </c>
      <c r="O80" s="177">
        <f>COUNTIF('2018'!$E$2:$F$600,$A80)</f>
        <v>17</v>
      </c>
      <c r="Q80" s="177">
        <f t="shared" si="2"/>
        <v>40</v>
      </c>
    </row>
    <row r="81" spans="1:17" ht="15" x14ac:dyDescent="0.2">
      <c r="A81" s="164" t="s">
        <v>1194</v>
      </c>
      <c r="B81" s="177">
        <f>COUNTIF('2005'!$E$2:$E$600,$A81)</f>
        <v>1</v>
      </c>
      <c r="C81" s="177">
        <f>COUNTIF('2006'!$E$2:$E$600,$A81)</f>
        <v>1</v>
      </c>
      <c r="D81" s="177">
        <f>COUNTIF('2007'!$E$2:$E$600,$A81)</f>
        <v>5</v>
      </c>
      <c r="E81" s="177">
        <f>COUNTIF('2008'!$E$2:$E$600,$A81)</f>
        <v>6</v>
      </c>
      <c r="F81" s="177">
        <f>COUNTIF('2009'!$E$2:$E$600,$A81)</f>
        <v>0</v>
      </c>
      <c r="G81" s="177">
        <f>COUNTIF('2010'!$E$2:$E$600,$A81)</f>
        <v>2</v>
      </c>
      <c r="H81" s="177">
        <f>COUNTIF('2011'!$E$2:$E$600,$A81)</f>
        <v>0</v>
      </c>
      <c r="I81" s="177">
        <f>COUNTIF('2012'!$E$2:$E$600,$A81)</f>
        <v>1</v>
      </c>
      <c r="J81" s="177">
        <f>COUNTIF('2013'!$E$2:$E$600,$A81)</f>
        <v>0</v>
      </c>
      <c r="K81" s="177">
        <f>COUNTIF('2014'!$E$2:$E$600,$A81)</f>
        <v>2</v>
      </c>
      <c r="L81" s="177">
        <f>COUNTIF('2015'!$E$2:$E$600,$A81)</f>
        <v>1</v>
      </c>
      <c r="M81" s="177">
        <f>COUNTIF('2016'!$E$2:$E$600,$A81)</f>
        <v>1</v>
      </c>
      <c r="N81" s="177">
        <f>COUNTIF('2017'!$E$2:$E$600,$A81)</f>
        <v>0</v>
      </c>
      <c r="O81" s="177">
        <f>COUNTIF('2018'!$E$2:$F$600,$A81)</f>
        <v>1</v>
      </c>
      <c r="Q81" s="177">
        <f t="shared" si="2"/>
        <v>20</v>
      </c>
    </row>
    <row r="82" spans="1:17" ht="15" x14ac:dyDescent="0.2">
      <c r="A82" s="164" t="s">
        <v>547</v>
      </c>
      <c r="B82" s="177">
        <f>COUNTIF('2005'!$E$2:$E$600,$A82)</f>
        <v>0</v>
      </c>
      <c r="C82" s="177">
        <f>COUNTIF('2006'!$E$2:$E$600,$A82)</f>
        <v>0</v>
      </c>
      <c r="D82" s="177">
        <f>COUNTIF('2007'!$E$2:$E$600,$A82)</f>
        <v>0</v>
      </c>
      <c r="E82" s="177">
        <f>COUNTIF('2008'!$E$2:$E$600,$A82)</f>
        <v>0</v>
      </c>
      <c r="F82" s="177">
        <f>COUNTIF('2009'!$E$2:$E$600,$A82)</f>
        <v>0</v>
      </c>
      <c r="G82" s="177">
        <f>COUNTIF('2010'!$E$2:$E$600,$A82)</f>
        <v>0</v>
      </c>
      <c r="H82" s="177">
        <f>COUNTIF('2011'!$E$2:$E$600,$A82)</f>
        <v>0</v>
      </c>
      <c r="I82" s="177">
        <f>COUNTIF('2012'!$E$2:$E$600,$A82)</f>
        <v>1</v>
      </c>
      <c r="J82" s="177">
        <f>COUNTIF('2013'!$E$2:$E$600,$A82)</f>
        <v>0</v>
      </c>
      <c r="K82" s="177">
        <f>COUNTIF('2014'!$E$2:$E$600,$A82)</f>
        <v>0</v>
      </c>
      <c r="L82" s="177">
        <f>COUNTIF('2015'!$E$2:$E$600,$A82)</f>
        <v>0</v>
      </c>
      <c r="M82" s="177">
        <f>COUNTIF('2016'!$E$2:$E$600,$A82)</f>
        <v>0</v>
      </c>
      <c r="N82" s="177">
        <f>COUNTIF('2017'!$E$2:$E$600,$A82)</f>
        <v>0</v>
      </c>
      <c r="O82" s="177">
        <f>COUNTIF('2018'!$E$2:$F$600,$A82)</f>
        <v>0</v>
      </c>
      <c r="Q82" s="177">
        <f t="shared" si="2"/>
        <v>1</v>
      </c>
    </row>
    <row r="83" spans="1:17" ht="15" x14ac:dyDescent="0.2">
      <c r="A83" s="164" t="s">
        <v>2416</v>
      </c>
      <c r="B83" s="177">
        <f>COUNTIF('2005'!$E$2:$E$600,$A83)</f>
        <v>0</v>
      </c>
      <c r="C83" s="177">
        <f>COUNTIF('2006'!$E$2:$E$600,$A83)</f>
        <v>0</v>
      </c>
      <c r="D83" s="177">
        <f>COUNTIF('2007'!$E$2:$E$600,$A83)</f>
        <v>0</v>
      </c>
      <c r="E83" s="177">
        <f>COUNTIF('2008'!$E$2:$E$600,$A83)</f>
        <v>0</v>
      </c>
      <c r="F83" s="177">
        <f>COUNTIF('2009'!$E$2:$E$600,$A83)</f>
        <v>0</v>
      </c>
      <c r="G83" s="177">
        <f>COUNTIF('2010'!$E$2:$E$600,$A83)</f>
        <v>0</v>
      </c>
      <c r="H83" s="177">
        <f>COUNTIF('2011'!$E$2:$E$600,$A83)</f>
        <v>0</v>
      </c>
      <c r="I83" s="177">
        <f>COUNTIF('2012'!$E$2:$E$600,$A83)</f>
        <v>0</v>
      </c>
      <c r="J83" s="177">
        <f>COUNTIF('2013'!$E$2:$E$600,$A83)</f>
        <v>0</v>
      </c>
      <c r="K83" s="177">
        <f>COUNTIF('2014'!$E$2:$E$600,$A83)</f>
        <v>0</v>
      </c>
      <c r="L83" s="177">
        <f>COUNTIF('2015'!$E$2:$E$600,$A83)</f>
        <v>1</v>
      </c>
      <c r="M83" s="177">
        <f>COUNTIF('2016'!$E$2:$E$600,$A83)</f>
        <v>0</v>
      </c>
      <c r="N83" s="177">
        <f>COUNTIF('2017'!$E$2:$E$600,$A83)</f>
        <v>0</v>
      </c>
      <c r="O83" s="177">
        <f>COUNTIF('2018'!$E$2:$F$600,$A83)</f>
        <v>0</v>
      </c>
      <c r="Q83" s="177">
        <f t="shared" si="2"/>
        <v>1</v>
      </c>
    </row>
    <row r="84" spans="1:17" ht="15" x14ac:dyDescent="0.2">
      <c r="A84" s="164" t="s">
        <v>554</v>
      </c>
      <c r="B84" s="177">
        <f>COUNTIF('2005'!$E$2:$E$600,$A84)</f>
        <v>0</v>
      </c>
      <c r="C84" s="177">
        <f>COUNTIF('2006'!$E$2:$E$600,$A84)</f>
        <v>3</v>
      </c>
      <c r="D84" s="177">
        <f>COUNTIF('2007'!$E$2:$E$600,$A84)</f>
        <v>0</v>
      </c>
      <c r="E84" s="177">
        <f>COUNTIF('2008'!$E$2:$E$600,$A84)</f>
        <v>0</v>
      </c>
      <c r="F84" s="177">
        <f>COUNTIF('2009'!$E$2:$E$600,$A84)</f>
        <v>0</v>
      </c>
      <c r="G84" s="177">
        <f>COUNTIF('2010'!$E$2:$E$600,$A84)</f>
        <v>0</v>
      </c>
      <c r="H84" s="177">
        <f>COUNTIF('2011'!$E$2:$E$600,$A84)</f>
        <v>1</v>
      </c>
      <c r="I84" s="177">
        <f>COUNTIF('2012'!$E$2:$E$600,$A84)</f>
        <v>2</v>
      </c>
      <c r="J84" s="177">
        <f>COUNTIF('2013'!$E$2:$E$600,$A84)</f>
        <v>2</v>
      </c>
      <c r="K84" s="177">
        <f>COUNTIF('2014'!$E$2:$E$600,$A84)</f>
        <v>1</v>
      </c>
      <c r="L84" s="177">
        <f>COUNTIF('2015'!$E$2:$E$600,$A84)</f>
        <v>1</v>
      </c>
      <c r="M84" s="177">
        <f>COUNTIF('2016'!$E$2:$E$600,$A84)</f>
        <v>1</v>
      </c>
      <c r="N84" s="177">
        <f>COUNTIF('2017'!$E$2:$E$600,$A84)</f>
        <v>0</v>
      </c>
      <c r="O84" s="177">
        <f>COUNTIF('2018'!$E$2:$F$600,$A84)</f>
        <v>0</v>
      </c>
      <c r="Q84" s="177">
        <f t="shared" si="2"/>
        <v>11</v>
      </c>
    </row>
    <row r="85" spans="1:17" ht="15" x14ac:dyDescent="0.2">
      <c r="A85" s="164" t="s">
        <v>2095</v>
      </c>
      <c r="B85" s="177">
        <f>COUNTIF('2005'!$E$2:$E$600,$A85)</f>
        <v>0</v>
      </c>
      <c r="C85" s="177">
        <f>COUNTIF('2006'!$E$2:$E$600,$A85)</f>
        <v>0</v>
      </c>
      <c r="D85" s="177">
        <f>COUNTIF('2007'!$E$2:$E$600,$A85)</f>
        <v>0</v>
      </c>
      <c r="E85" s="177">
        <f>COUNTIF('2008'!$E$2:$E$600,$A85)</f>
        <v>0</v>
      </c>
      <c r="F85" s="177">
        <f>COUNTIF('2009'!$E$2:$E$600,$A85)</f>
        <v>0</v>
      </c>
      <c r="G85" s="177">
        <f>COUNTIF('2010'!$E$2:$E$600,$A85)</f>
        <v>0</v>
      </c>
      <c r="H85" s="177">
        <f>COUNTIF('2011'!$E$2:$E$600,$A85)</f>
        <v>0</v>
      </c>
      <c r="I85" s="177">
        <f>COUNTIF('2012'!$E$2:$E$600,$A85)</f>
        <v>0</v>
      </c>
      <c r="J85" s="177">
        <f>COUNTIF('2013'!$E$2:$E$600,$A85)</f>
        <v>0</v>
      </c>
      <c r="K85" s="177">
        <f>COUNTIF('2014'!$E$2:$E$600,$A85)</f>
        <v>1</v>
      </c>
      <c r="L85" s="177">
        <f>COUNTIF('2015'!$E$2:$E$600,$A85)</f>
        <v>0</v>
      </c>
      <c r="M85" s="177">
        <f>COUNTIF('2016'!$E$2:$E$600,$A85)</f>
        <v>0</v>
      </c>
      <c r="N85" s="177">
        <f>COUNTIF('2017'!$E$2:$E$600,$A85)</f>
        <v>0</v>
      </c>
      <c r="O85" s="177">
        <f>COUNTIF('2018'!$E$2:$F$600,$A85)</f>
        <v>0</v>
      </c>
      <c r="Q85" s="177">
        <f t="shared" si="2"/>
        <v>1</v>
      </c>
    </row>
    <row r="86" spans="1:17" ht="15" x14ac:dyDescent="0.2">
      <c r="A86" s="164" t="s">
        <v>1208</v>
      </c>
      <c r="B86" s="177">
        <f>COUNTIF('2005'!$E$2:$E$600,$A86)</f>
        <v>0</v>
      </c>
      <c r="C86" s="177">
        <f>COUNTIF('2006'!$E$2:$E$600,$A86)</f>
        <v>0</v>
      </c>
      <c r="D86" s="177">
        <f>COUNTIF('2007'!$E$2:$E$600,$A86)</f>
        <v>2</v>
      </c>
      <c r="E86" s="177">
        <f>COUNTIF('2008'!$E$2:$E$600,$A86)</f>
        <v>0</v>
      </c>
      <c r="F86" s="177">
        <f>COUNTIF('2009'!$E$2:$E$600,$A86)</f>
        <v>0</v>
      </c>
      <c r="G86" s="177">
        <f>COUNTIF('2010'!$E$2:$E$600,$A86)</f>
        <v>1</v>
      </c>
      <c r="H86" s="177">
        <f>COUNTIF('2011'!$E$2:$E$600,$A86)</f>
        <v>0</v>
      </c>
      <c r="I86" s="177">
        <f>COUNTIF('2012'!$E$2:$E$600,$A86)</f>
        <v>0</v>
      </c>
      <c r="J86" s="177">
        <f>COUNTIF('2013'!$E$2:$E$600,$A86)</f>
        <v>0</v>
      </c>
      <c r="K86" s="177">
        <f>COUNTIF('2014'!$E$2:$E$600,$A86)</f>
        <v>0</v>
      </c>
      <c r="L86" s="177">
        <f>COUNTIF('2015'!$E$2:$E$600,$A86)</f>
        <v>0</v>
      </c>
      <c r="M86" s="177">
        <f>COUNTIF('2016'!$E$2:$E$600,$A86)</f>
        <v>0</v>
      </c>
      <c r="N86" s="177">
        <f>COUNTIF('2017'!$E$2:$E$600,$A86)</f>
        <v>0</v>
      </c>
      <c r="O86" s="177">
        <f>COUNTIF('2018'!$E$2:$F$600,$A86)</f>
        <v>0</v>
      </c>
      <c r="Q86" s="177">
        <f t="shared" si="2"/>
        <v>3</v>
      </c>
    </row>
    <row r="87" spans="1:17" ht="15" x14ac:dyDescent="0.2">
      <c r="A87" s="164" t="s">
        <v>1857</v>
      </c>
      <c r="B87" s="177">
        <f>COUNTIF('2005'!$E$2:$E$600,$A87)</f>
        <v>0</v>
      </c>
      <c r="C87" s="177">
        <f>COUNTIF('2006'!$E$2:$E$600,$A87)</f>
        <v>0</v>
      </c>
      <c r="D87" s="177">
        <f>COUNTIF('2007'!$E$2:$E$600,$A87)</f>
        <v>0</v>
      </c>
      <c r="E87" s="177">
        <f>COUNTIF('2008'!$E$2:$E$600,$A87)</f>
        <v>0</v>
      </c>
      <c r="F87" s="177">
        <f>COUNTIF('2009'!$E$2:$E$600,$A87)</f>
        <v>0</v>
      </c>
      <c r="G87" s="177">
        <f>COUNTIF('2010'!$E$2:$E$600,$A87)</f>
        <v>0</v>
      </c>
      <c r="H87" s="177">
        <f>COUNTIF('2011'!$E$2:$E$600,$A87)</f>
        <v>0</v>
      </c>
      <c r="I87" s="177">
        <f>COUNTIF('2012'!$E$2:$E$600,$A87)</f>
        <v>0</v>
      </c>
      <c r="J87" s="177">
        <f>COUNTIF('2013'!$E$2:$E$600,$A87)</f>
        <v>1</v>
      </c>
      <c r="K87" s="177">
        <f>COUNTIF('2014'!$E$2:$E$600,$A87)</f>
        <v>0</v>
      </c>
      <c r="L87" s="177">
        <f>COUNTIF('2015'!$E$2:$E$600,$A87)</f>
        <v>0</v>
      </c>
      <c r="M87" s="177">
        <f>COUNTIF('2016'!$E$2:$E$600,$A87)</f>
        <v>0</v>
      </c>
      <c r="N87" s="177">
        <f>COUNTIF('2017'!$E$2:$E$600,$A87)</f>
        <v>2</v>
      </c>
      <c r="O87" s="177">
        <f>COUNTIF('2018'!$E$2:$F$600,$A87)</f>
        <v>1</v>
      </c>
      <c r="Q87" s="177">
        <f t="shared" si="2"/>
        <v>3</v>
      </c>
    </row>
    <row r="88" spans="1:17" ht="15" x14ac:dyDescent="0.2">
      <c r="A88" s="164" t="s">
        <v>727</v>
      </c>
      <c r="B88" s="177">
        <f>COUNTIF('2005'!$E$2:$E$600,$A88)</f>
        <v>0</v>
      </c>
      <c r="C88" s="177">
        <f>COUNTIF('2006'!$E$2:$E$600,$A88)</f>
        <v>0</v>
      </c>
      <c r="D88" s="177">
        <f>COUNTIF('2007'!$E$2:$E$600,$A88)</f>
        <v>0</v>
      </c>
      <c r="E88" s="177">
        <f>COUNTIF('2008'!$E$2:$E$600,$A88)</f>
        <v>0</v>
      </c>
      <c r="F88" s="177">
        <f>COUNTIF('2009'!$E$2:$E$600,$A88)</f>
        <v>0</v>
      </c>
      <c r="G88" s="177">
        <f>COUNTIF('2010'!$E$2:$E$600,$A88)</f>
        <v>0</v>
      </c>
      <c r="H88" s="177">
        <f>COUNTIF('2011'!$E$2:$E$600,$A88)</f>
        <v>1</v>
      </c>
      <c r="I88" s="177">
        <f>COUNTIF('2012'!$E$2:$E$600,$A88)</f>
        <v>0</v>
      </c>
      <c r="J88" s="177">
        <f>COUNTIF('2013'!$E$2:$E$600,$A88)</f>
        <v>0</v>
      </c>
      <c r="K88" s="177">
        <f>COUNTIF('2014'!$E$2:$E$600,$A88)</f>
        <v>0</v>
      </c>
      <c r="L88" s="177">
        <f>COUNTIF('2015'!$E$2:$E$600,$A88)</f>
        <v>0</v>
      </c>
      <c r="M88" s="177">
        <f>COUNTIF('2016'!$E$2:$E$600,$A88)</f>
        <v>0</v>
      </c>
      <c r="N88" s="177">
        <f>COUNTIF('2017'!$E$2:$E$600,$A88)</f>
        <v>1</v>
      </c>
      <c r="O88" s="177">
        <f>COUNTIF('2018'!$E$2:$F$600,$A88)</f>
        <v>0</v>
      </c>
      <c r="Q88" s="177">
        <f t="shared" si="2"/>
        <v>2</v>
      </c>
    </row>
    <row r="89" spans="1:17" ht="15" x14ac:dyDescent="0.2">
      <c r="A89" s="164" t="s">
        <v>795</v>
      </c>
      <c r="B89" s="177">
        <f>COUNTIF('2005'!$E$2:$E$600,$A89)</f>
        <v>3</v>
      </c>
      <c r="C89" s="177">
        <f>COUNTIF('2006'!$E$2:$E$600,$A89)</f>
        <v>5</v>
      </c>
      <c r="D89" s="177">
        <f>COUNTIF('2007'!$E$2:$E$600,$A89)</f>
        <v>5</v>
      </c>
      <c r="E89" s="177">
        <f>COUNTIF('2008'!$E$2:$E$600,$A89)</f>
        <v>3</v>
      </c>
      <c r="F89" s="177">
        <f>COUNTIF('2009'!$E$2:$E$600,$A89)</f>
        <v>2</v>
      </c>
      <c r="G89" s="177">
        <f>COUNTIF('2010'!$E$2:$E$600,$A89)</f>
        <v>1</v>
      </c>
      <c r="H89" s="177">
        <f>COUNTIF('2011'!$E$2:$E$600,$A89)</f>
        <v>5</v>
      </c>
      <c r="I89" s="177">
        <f>COUNTIF('2012'!$E$2:$E$600,$A89)</f>
        <v>2</v>
      </c>
      <c r="J89" s="177">
        <f>COUNTIF('2013'!$E$2:$E$600,$A89)</f>
        <v>0</v>
      </c>
      <c r="K89" s="177">
        <f>COUNTIF('2014'!$E$2:$E$600,$A89)</f>
        <v>13</v>
      </c>
      <c r="L89" s="177">
        <f>COUNTIF('2015'!$E$2:$E$600,$A89)</f>
        <v>3</v>
      </c>
      <c r="M89" s="177">
        <f>COUNTIF('2016'!$E$2:$E$600,$A89)</f>
        <v>0</v>
      </c>
      <c r="N89" s="177">
        <f>COUNTIF('2017'!$E$2:$E$600,$A89)</f>
        <v>10</v>
      </c>
      <c r="O89" s="177">
        <f>COUNTIF('2018'!$E$2:$F$600,$A89)</f>
        <v>0</v>
      </c>
      <c r="Q89" s="177">
        <f t="shared" si="2"/>
        <v>52</v>
      </c>
    </row>
    <row r="90" spans="1:17" ht="15" x14ac:dyDescent="0.2">
      <c r="A90" s="164" t="s">
        <v>1721</v>
      </c>
      <c r="B90" s="177">
        <f>COUNTIF('2005'!$E$2:$E$600,$A90)</f>
        <v>1</v>
      </c>
      <c r="C90" s="177">
        <f>COUNTIF('2006'!$E$2:$E$600,$A90)</f>
        <v>6</v>
      </c>
      <c r="D90" s="177">
        <f>COUNTIF('2007'!$E$2:$E$600,$A90)</f>
        <v>13</v>
      </c>
      <c r="E90" s="177">
        <f>COUNTIF('2008'!$E$2:$E$600,$A90)</f>
        <v>10</v>
      </c>
      <c r="F90" s="177">
        <f>COUNTIF('2009'!$E$2:$E$600,$A90)</f>
        <v>4</v>
      </c>
      <c r="G90" s="177">
        <f>COUNTIF('2010'!$E$2:$E$600,$A90)</f>
        <v>2</v>
      </c>
      <c r="H90" s="177">
        <f>COUNTIF('2011'!$E$2:$E$600,$A90)</f>
        <v>1</v>
      </c>
      <c r="I90" s="177">
        <f>COUNTIF('2012'!$E$2:$E$600,$A90)</f>
        <v>0</v>
      </c>
      <c r="J90" s="177">
        <f>COUNTIF('2013'!$E$2:$E$600,$A90)</f>
        <v>3</v>
      </c>
      <c r="K90" s="177">
        <f>COUNTIF('2014'!$E$2:$E$600,$A90)</f>
        <v>0</v>
      </c>
      <c r="L90" s="177">
        <f>COUNTIF('2015'!$E$2:$E$600,$A90)</f>
        <v>4</v>
      </c>
      <c r="M90" s="177">
        <f>COUNTIF('2016'!$E$2:$E$600,$A90)</f>
        <v>1</v>
      </c>
      <c r="N90" s="177">
        <f>COUNTIF('2017'!$E$2:$E$600,$A90)</f>
        <v>0</v>
      </c>
      <c r="O90" s="177">
        <f>COUNTIF('2018'!$E$2:$F$600,$A90)</f>
        <v>0</v>
      </c>
      <c r="Q90" s="177">
        <f t="shared" si="2"/>
        <v>45</v>
      </c>
    </row>
    <row r="91" spans="1:17" ht="15" x14ac:dyDescent="0.2">
      <c r="A91" s="164" t="s">
        <v>798</v>
      </c>
      <c r="B91" s="177">
        <f>COUNTIF('2005'!$E$2:$E$600,$A91)</f>
        <v>0</v>
      </c>
      <c r="C91" s="177">
        <f>COUNTIF('2006'!$E$2:$E$600,$A91)</f>
        <v>3</v>
      </c>
      <c r="D91" s="177">
        <f>COUNTIF('2007'!$E$2:$E$600,$A91)</f>
        <v>2</v>
      </c>
      <c r="E91" s="177">
        <f>COUNTIF('2008'!$E$2:$E$600,$A91)</f>
        <v>6</v>
      </c>
      <c r="F91" s="177">
        <f>COUNTIF('2009'!$E$2:$E$600,$A91)</f>
        <v>0</v>
      </c>
      <c r="G91" s="177">
        <f>COUNTIF('2010'!$E$2:$E$600,$A91)</f>
        <v>4</v>
      </c>
      <c r="H91" s="177">
        <f>COUNTIF('2011'!$E$2:$E$600,$A91)</f>
        <v>10</v>
      </c>
      <c r="I91" s="177">
        <f>COUNTIF('2012'!$E$2:$E$600,$A91)</f>
        <v>0</v>
      </c>
      <c r="J91" s="177">
        <f>COUNTIF('2013'!$E$2:$E$600,$A91)</f>
        <v>0</v>
      </c>
      <c r="K91" s="177">
        <f>COUNTIF('2014'!$E$2:$E$600,$A91)</f>
        <v>0</v>
      </c>
      <c r="L91" s="177">
        <f>COUNTIF('2015'!$E$2:$E$600,$A91)</f>
        <v>1</v>
      </c>
      <c r="M91" s="177">
        <f>COUNTIF('2016'!$E$2:$E$600,$A91)</f>
        <v>1</v>
      </c>
      <c r="N91" s="177">
        <f>COUNTIF('2017'!$E$2:$E$600,$A91)</f>
        <v>0</v>
      </c>
      <c r="O91" s="177">
        <f>COUNTIF('2018'!$E$2:$F$600,$A91)</f>
        <v>0</v>
      </c>
      <c r="Q91" s="177">
        <f t="shared" si="2"/>
        <v>27</v>
      </c>
    </row>
    <row r="92" spans="1:17" ht="15" x14ac:dyDescent="0.2">
      <c r="A92" s="164" t="s">
        <v>296</v>
      </c>
      <c r="B92" s="177">
        <f>COUNTIF('2005'!$E$2:$E$600,$A92)</f>
        <v>0</v>
      </c>
      <c r="C92" s="177">
        <f>COUNTIF('2006'!$E$2:$E$600,$A92)</f>
        <v>0</v>
      </c>
      <c r="D92" s="177">
        <f>COUNTIF('2007'!$E$2:$E$600,$A92)</f>
        <v>0</v>
      </c>
      <c r="E92" s="177">
        <f>COUNTIF('2008'!$E$2:$E$600,$A92)</f>
        <v>0</v>
      </c>
      <c r="F92" s="177">
        <f>COUNTIF('2009'!$E$2:$E$600,$A92)</f>
        <v>0</v>
      </c>
      <c r="G92" s="177">
        <f>COUNTIF('2010'!$E$2:$E$600,$A92)</f>
        <v>0</v>
      </c>
      <c r="H92" s="177">
        <f>COUNTIF('2011'!$E$2:$E$600,$A92)</f>
        <v>0</v>
      </c>
      <c r="I92" s="177">
        <f>COUNTIF('2012'!$E$2:$E$600,$A92)</f>
        <v>0</v>
      </c>
      <c r="J92" s="177">
        <f>COUNTIF('2013'!$E$2:$E$600,$A92)</f>
        <v>3</v>
      </c>
      <c r="K92" s="177">
        <f>COUNTIF('2014'!$E$2:$E$600,$A92)</f>
        <v>0</v>
      </c>
      <c r="L92" s="177">
        <f>COUNTIF('2015'!$E$2:$E$600,$A92)</f>
        <v>0</v>
      </c>
      <c r="M92" s="177">
        <f>COUNTIF('2016'!$E$2:$E$600,$A92)</f>
        <v>0</v>
      </c>
      <c r="N92" s="177">
        <f>COUNTIF('2017'!$E$2:$E$600,$A92)</f>
        <v>0</v>
      </c>
      <c r="O92" s="177">
        <f>COUNTIF('2018'!$E$2:$F$600,$A92)</f>
        <v>0</v>
      </c>
      <c r="Q92" s="177">
        <f t="shared" si="2"/>
        <v>3</v>
      </c>
    </row>
    <row r="93" spans="1:17" ht="15" x14ac:dyDescent="0.2">
      <c r="A93" s="164" t="s">
        <v>3092</v>
      </c>
      <c r="B93" s="177">
        <f>COUNTIF('2005'!$E$2:$E$600,$A93)</f>
        <v>0</v>
      </c>
      <c r="C93" s="177">
        <f>COUNTIF('2006'!$E$2:$E$600,$A93)</f>
        <v>0</v>
      </c>
      <c r="D93" s="177">
        <f>COUNTIF('2007'!$E$2:$E$600,$A93)</f>
        <v>0</v>
      </c>
      <c r="E93" s="177">
        <f>COUNTIF('2008'!$E$2:$E$600,$A93)</f>
        <v>0</v>
      </c>
      <c r="F93" s="177">
        <f>COUNTIF('2009'!$E$2:$E$600,$A93)</f>
        <v>0</v>
      </c>
      <c r="G93" s="177">
        <f>COUNTIF('2010'!$E$2:$E$600,$A93)</f>
        <v>0</v>
      </c>
      <c r="H93" s="177">
        <f>COUNTIF('2011'!$E$2:$E$600,$A93)</f>
        <v>0</v>
      </c>
      <c r="I93" s="177">
        <f>COUNTIF('2012'!$E$2:$E$600,$A93)</f>
        <v>0</v>
      </c>
      <c r="J93" s="177">
        <f>COUNTIF('2013'!$E$2:$E$600,$A93)</f>
        <v>0</v>
      </c>
      <c r="K93" s="177">
        <f>COUNTIF('2014'!$E$2:$E$600,$A93)</f>
        <v>0</v>
      </c>
      <c r="L93" s="177">
        <f>COUNTIF('2015'!$E$2:$E$600,$A93)</f>
        <v>0</v>
      </c>
      <c r="M93" s="177">
        <f>COUNTIF('2016'!$E$2:$E$600,$A93)</f>
        <v>0</v>
      </c>
      <c r="N93" s="177">
        <f>COUNTIF('2017'!$E$2:$E$600,$A93)</f>
        <v>1</v>
      </c>
      <c r="O93" s="177">
        <f>COUNTIF('2018'!$E$2:$F$600,$A93)</f>
        <v>0</v>
      </c>
      <c r="Q93" s="177">
        <f t="shared" si="2"/>
        <v>1</v>
      </c>
    </row>
    <row r="94" spans="1:17" ht="15" x14ac:dyDescent="0.2">
      <c r="A94" s="164" t="s">
        <v>212</v>
      </c>
      <c r="B94" s="177">
        <f>COUNTIF('2005'!$E$2:$E$600,$A94)</f>
        <v>0</v>
      </c>
      <c r="C94" s="177">
        <f>COUNTIF('2006'!$E$2:$E$600,$A94)</f>
        <v>0</v>
      </c>
      <c r="D94" s="177">
        <f>COUNTIF('2007'!$E$2:$E$600,$A94)</f>
        <v>0</v>
      </c>
      <c r="E94" s="177">
        <f>COUNTIF('2008'!$E$2:$E$600,$A94)</f>
        <v>0</v>
      </c>
      <c r="F94" s="177">
        <f>COUNTIF('2009'!$E$2:$E$600,$A94)</f>
        <v>0</v>
      </c>
      <c r="G94" s="177">
        <f>COUNTIF('2010'!$E$2:$E$600,$A94)</f>
        <v>0</v>
      </c>
      <c r="H94" s="177">
        <f>COUNTIF('2011'!$E$2:$E$600,$A94)</f>
        <v>0</v>
      </c>
      <c r="I94" s="177">
        <f>COUNTIF('2012'!$E$2:$E$600,$A94)</f>
        <v>1</v>
      </c>
      <c r="J94" s="177">
        <f>COUNTIF('2013'!$E$2:$E$600,$A94)</f>
        <v>0</v>
      </c>
      <c r="K94" s="177">
        <f>COUNTIF('2014'!$E$2:$E$600,$A94)</f>
        <v>0</v>
      </c>
      <c r="L94" s="177">
        <f>COUNTIF('2015'!$E$2:$E$600,$A94)</f>
        <v>0</v>
      </c>
      <c r="M94" s="177">
        <f>COUNTIF('2016'!$E$2:$E$600,$A94)</f>
        <v>0</v>
      </c>
      <c r="N94" s="177">
        <f>COUNTIF('2017'!$E$2:$E$600,$A94)</f>
        <v>0</v>
      </c>
      <c r="O94" s="177">
        <f>COUNTIF('2018'!$E$2:$F$600,$A94)</f>
        <v>0</v>
      </c>
      <c r="Q94" s="177">
        <f t="shared" si="2"/>
        <v>1</v>
      </c>
    </row>
    <row r="95" spans="1:17" ht="15" x14ac:dyDescent="0.2">
      <c r="A95" s="164" t="s">
        <v>1191</v>
      </c>
      <c r="B95" s="177">
        <f>COUNTIF('2005'!$E$2:$E$600,$A95)</f>
        <v>0</v>
      </c>
      <c r="C95" s="177">
        <f>COUNTIF('2006'!$E$2:$E$600,$A95)</f>
        <v>2</v>
      </c>
      <c r="D95" s="177">
        <f>COUNTIF('2007'!$E$2:$E$600,$A95)</f>
        <v>0</v>
      </c>
      <c r="E95" s="177">
        <f>COUNTIF('2008'!$E$2:$E$600,$A95)</f>
        <v>0</v>
      </c>
      <c r="F95" s="177">
        <f>COUNTIF('2009'!$E$2:$E$600,$A95)</f>
        <v>0</v>
      </c>
      <c r="G95" s="177">
        <f>COUNTIF('2010'!$E$2:$E$600,$A95)</f>
        <v>0</v>
      </c>
      <c r="H95" s="177">
        <f>COUNTIF('2011'!$E$2:$E$600,$A95)</f>
        <v>0</v>
      </c>
      <c r="I95" s="177">
        <f>COUNTIF('2012'!$E$2:$E$600,$A95)</f>
        <v>0</v>
      </c>
      <c r="J95" s="177">
        <f>COUNTIF('2013'!$E$2:$E$600,$A95)</f>
        <v>0</v>
      </c>
      <c r="K95" s="177">
        <f>COUNTIF('2014'!$E$2:$E$600,$A95)</f>
        <v>0</v>
      </c>
      <c r="L95" s="177">
        <f>COUNTIF('2015'!$E$2:$E$600,$A95)</f>
        <v>0</v>
      </c>
      <c r="M95" s="177">
        <f>COUNTIF('2016'!$E$2:$E$600,$A95)</f>
        <v>0</v>
      </c>
      <c r="N95" s="177">
        <f>COUNTIF('2017'!$E$2:$E$600,$A95)</f>
        <v>0</v>
      </c>
      <c r="O95" s="177">
        <f>COUNTIF('2018'!$E$2:$F$600,$A95)</f>
        <v>0</v>
      </c>
      <c r="Q95" s="177">
        <f t="shared" si="2"/>
        <v>2</v>
      </c>
    </row>
    <row r="96" spans="1:17" ht="15" x14ac:dyDescent="0.2">
      <c r="A96" s="164" t="s">
        <v>2126</v>
      </c>
      <c r="B96" s="177">
        <f>COUNTIF('2005'!$E$2:$E$600,$A96)</f>
        <v>0</v>
      </c>
      <c r="C96" s="177">
        <f>COUNTIF('2006'!$E$2:$E$600,$A96)</f>
        <v>0</v>
      </c>
      <c r="D96" s="177">
        <f>COUNTIF('2007'!$E$2:$E$600,$A96)</f>
        <v>0</v>
      </c>
      <c r="E96" s="177">
        <f>COUNTIF('2008'!$E$2:$E$600,$A96)</f>
        <v>0</v>
      </c>
      <c r="F96" s="177">
        <f>COUNTIF('2009'!$E$2:$E$600,$A96)</f>
        <v>0</v>
      </c>
      <c r="G96" s="177">
        <f>COUNTIF('2010'!$E$2:$E$600,$A96)</f>
        <v>0</v>
      </c>
      <c r="H96" s="177">
        <f>COUNTIF('2011'!$E$2:$E$600,$A96)</f>
        <v>0</v>
      </c>
      <c r="I96" s="177">
        <f>COUNTIF('2012'!$E$2:$E$600,$A96)</f>
        <v>0</v>
      </c>
      <c r="J96" s="177">
        <f>COUNTIF('2013'!$E$2:$E$600,$A96)</f>
        <v>0</v>
      </c>
      <c r="K96" s="177">
        <f>COUNTIF('2014'!$E$2:$E$600,$A96)</f>
        <v>0</v>
      </c>
      <c r="L96" s="177">
        <f>COUNTIF('2015'!$E$2:$E$600,$A96)</f>
        <v>1</v>
      </c>
      <c r="M96" s="177">
        <f>COUNTIF('2016'!$E$2:$E$600,$A96)</f>
        <v>0</v>
      </c>
      <c r="N96" s="177">
        <f>COUNTIF('2017'!$E$2:$E$600,$A96)</f>
        <v>0</v>
      </c>
      <c r="O96" s="177">
        <f>COUNTIF('2018'!$E$2:$F$600,$A96)</f>
        <v>0</v>
      </c>
      <c r="Q96" s="177">
        <f t="shared" si="2"/>
        <v>1</v>
      </c>
    </row>
    <row r="97" spans="1:17" ht="15" x14ac:dyDescent="0.2">
      <c r="A97" s="164" t="s">
        <v>183</v>
      </c>
      <c r="B97" s="177">
        <f>COUNTIF('2005'!$E$2:$E$600,$A97)</f>
        <v>0</v>
      </c>
      <c r="C97" s="177">
        <f>COUNTIF('2006'!$E$2:$E$600,$A97)</f>
        <v>0</v>
      </c>
      <c r="D97" s="177">
        <f>COUNTIF('2007'!$E$2:$E$600,$A97)</f>
        <v>0</v>
      </c>
      <c r="E97" s="177">
        <f>COUNTIF('2008'!$E$2:$E$600,$A97)</f>
        <v>0</v>
      </c>
      <c r="F97" s="177">
        <f>COUNTIF('2009'!$E$2:$E$600,$A97)</f>
        <v>0</v>
      </c>
      <c r="G97" s="177">
        <f>COUNTIF('2010'!$E$2:$E$600,$A97)</f>
        <v>0</v>
      </c>
      <c r="H97" s="177">
        <f>COUNTIF('2011'!$E$2:$E$600,$A97)</f>
        <v>0</v>
      </c>
      <c r="I97" s="177">
        <f>COUNTIF('2012'!$E$2:$E$600,$A97)</f>
        <v>1</v>
      </c>
      <c r="J97" s="177">
        <f>COUNTIF('2013'!$E$2:$E$600,$A97)</f>
        <v>0</v>
      </c>
      <c r="K97" s="177">
        <f>COUNTIF('2014'!$E$2:$E$600,$A97)</f>
        <v>0</v>
      </c>
      <c r="L97" s="177">
        <f>COUNTIF('2015'!$E$2:$E$600,$A97)</f>
        <v>0</v>
      </c>
      <c r="M97" s="177">
        <f>COUNTIF('2016'!$E$2:$E$600,$A97)</f>
        <v>0</v>
      </c>
      <c r="N97" s="177">
        <f>COUNTIF('2017'!$E$2:$E$600,$A97)</f>
        <v>0</v>
      </c>
      <c r="O97" s="177">
        <f>COUNTIF('2018'!$E$2:$F$600,$A97)</f>
        <v>0</v>
      </c>
      <c r="Q97" s="177">
        <f t="shared" si="2"/>
        <v>1</v>
      </c>
    </row>
    <row r="98" spans="1:17" ht="15" x14ac:dyDescent="0.2">
      <c r="A98" s="164" t="s">
        <v>881</v>
      </c>
      <c r="B98" s="177">
        <f>COUNTIF('2005'!$E$2:$E$600,$A98)</f>
        <v>1</v>
      </c>
      <c r="C98" s="177">
        <f>COUNTIF('2006'!$E$2:$E$600,$A98)</f>
        <v>0</v>
      </c>
      <c r="D98" s="177">
        <f>COUNTIF('2007'!$E$2:$E$600,$A98)</f>
        <v>0</v>
      </c>
      <c r="E98" s="177">
        <f>COUNTIF('2008'!$E$2:$E$600,$A98)</f>
        <v>0</v>
      </c>
      <c r="F98" s="177">
        <f>COUNTIF('2009'!$E$2:$E$600,$A98)</f>
        <v>0</v>
      </c>
      <c r="G98" s="177">
        <f>COUNTIF('2010'!$E$2:$E$600,$A98)</f>
        <v>0</v>
      </c>
      <c r="H98" s="177">
        <f>COUNTIF('2011'!$E$2:$E$600,$A98)</f>
        <v>1</v>
      </c>
      <c r="I98" s="177">
        <f>COUNTIF('2012'!$E$2:$E$600,$A98)</f>
        <v>1</v>
      </c>
      <c r="J98" s="177">
        <f>COUNTIF('2013'!$E$2:$E$600,$A98)</f>
        <v>0</v>
      </c>
      <c r="K98" s="177">
        <f>COUNTIF('2014'!$E$2:$E$600,$A98)</f>
        <v>0</v>
      </c>
      <c r="L98" s="177">
        <f>COUNTIF('2015'!$E$2:$E$600,$A98)</f>
        <v>0</v>
      </c>
      <c r="M98" s="177">
        <f>COUNTIF('2016'!$E$2:$E$600,$A98)</f>
        <v>0</v>
      </c>
      <c r="N98" s="177">
        <f>COUNTIF('2017'!$E$2:$E$600,$A98)</f>
        <v>0</v>
      </c>
      <c r="O98" s="177">
        <f>COUNTIF('2018'!$E$2:$F$600,$A98)</f>
        <v>0</v>
      </c>
      <c r="Q98" s="177">
        <f t="shared" si="2"/>
        <v>3</v>
      </c>
    </row>
    <row r="99" spans="1:17" ht="15" x14ac:dyDescent="0.2">
      <c r="A99" s="164" t="s">
        <v>276</v>
      </c>
      <c r="B99" s="177">
        <f>COUNTIF('2005'!$E$2:$E$600,$A99)</f>
        <v>0</v>
      </c>
      <c r="C99" s="177">
        <f>COUNTIF('2006'!$E$2:$E$600,$A99)</f>
        <v>0</v>
      </c>
      <c r="D99" s="177">
        <f>COUNTIF('2007'!$E$2:$E$600,$A99)</f>
        <v>0</v>
      </c>
      <c r="E99" s="177">
        <f>COUNTIF('2008'!$E$2:$E$600,$A99)</f>
        <v>0</v>
      </c>
      <c r="F99" s="177">
        <f>COUNTIF('2009'!$E$2:$E$600,$A99)</f>
        <v>0</v>
      </c>
      <c r="G99" s="177">
        <f>COUNTIF('2010'!$E$2:$E$600,$A99)</f>
        <v>0</v>
      </c>
      <c r="H99" s="177">
        <f>COUNTIF('2011'!$E$2:$E$600,$A99)</f>
        <v>0</v>
      </c>
      <c r="I99" s="177">
        <f>COUNTIF('2012'!$E$2:$E$600,$A99)</f>
        <v>0</v>
      </c>
      <c r="J99" s="177">
        <f>COUNTIF('2013'!$E$2:$E$600,$A99)</f>
        <v>1</v>
      </c>
      <c r="K99" s="177">
        <f>COUNTIF('2014'!$E$2:$E$600,$A99)</f>
        <v>1</v>
      </c>
      <c r="L99" s="177">
        <f>COUNTIF('2015'!$E$2:$E$600,$A99)</f>
        <v>0</v>
      </c>
      <c r="M99" s="177">
        <f>COUNTIF('2016'!$E$2:$E$600,$A99)</f>
        <v>0</v>
      </c>
      <c r="N99" s="177">
        <f>COUNTIF('2017'!$E$2:$E$600,$A99)</f>
        <v>0</v>
      </c>
      <c r="O99" s="177">
        <f>COUNTIF('2018'!$E$2:$F$600,$A99)</f>
        <v>0</v>
      </c>
      <c r="Q99" s="177">
        <f t="shared" si="2"/>
        <v>2</v>
      </c>
    </row>
    <row r="100" spans="1:17" ht="15" x14ac:dyDescent="0.2">
      <c r="A100" s="164" t="s">
        <v>812</v>
      </c>
      <c r="B100" s="177">
        <f>COUNTIF('2005'!$E$2:$E$600,$A100)</f>
        <v>4</v>
      </c>
      <c r="C100" s="177">
        <f>COUNTIF('2006'!$E$2:$E$600,$A100)</f>
        <v>9</v>
      </c>
      <c r="D100" s="177">
        <f>COUNTIF('2007'!$E$2:$E$600,$A100)</f>
        <v>26</v>
      </c>
      <c r="E100" s="177">
        <f>COUNTIF('2008'!$E$2:$E$600,$A100)</f>
        <v>10</v>
      </c>
      <c r="F100" s="177">
        <f>COUNTIF('2009'!$E$2:$E$600,$A100)</f>
        <v>1</v>
      </c>
      <c r="G100" s="177">
        <f>COUNTIF('2010'!$E$2:$E$600,$A100)</f>
        <v>0</v>
      </c>
      <c r="H100" s="177">
        <f>COUNTIF('2011'!$E$2:$E$600,$A100)</f>
        <v>3</v>
      </c>
      <c r="I100" s="177">
        <f>COUNTIF('2012'!$E$2:$E$600,$A100)</f>
        <v>4</v>
      </c>
      <c r="J100" s="177">
        <f>COUNTIF('2013'!$E$2:$E$600,$A100)</f>
        <v>1</v>
      </c>
      <c r="K100" s="177">
        <f>COUNTIF('2014'!$E$2:$E$600,$A100)</f>
        <v>4</v>
      </c>
      <c r="L100" s="177">
        <f>COUNTIF('2015'!$E$2:$E$600,$A100)</f>
        <v>0</v>
      </c>
      <c r="M100" s="177">
        <f>COUNTIF('2016'!$E$2:$E$600,$A100)</f>
        <v>6</v>
      </c>
      <c r="N100" s="177">
        <f>COUNTIF('2017'!$E$2:$E$600,$A100)</f>
        <v>6</v>
      </c>
      <c r="O100" s="177">
        <f>COUNTIF('2018'!$E$2:$F$600,$A100)</f>
        <v>5</v>
      </c>
      <c r="Q100" s="177">
        <f t="shared" si="2"/>
        <v>74</v>
      </c>
    </row>
    <row r="101" spans="1:17" ht="15" x14ac:dyDescent="0.2">
      <c r="A101" s="164" t="s">
        <v>487</v>
      </c>
      <c r="B101" s="177">
        <f>COUNTIF('2005'!$E$2:$E$600,$A101)</f>
        <v>0</v>
      </c>
      <c r="C101" s="177">
        <f>COUNTIF('2006'!$E$2:$E$600,$A101)</f>
        <v>0</v>
      </c>
      <c r="D101" s="177">
        <f>COUNTIF('2007'!$E$2:$E$600,$A101)</f>
        <v>0</v>
      </c>
      <c r="E101" s="177">
        <f>COUNTIF('2008'!$E$2:$E$600,$A101)</f>
        <v>0</v>
      </c>
      <c r="F101" s="177">
        <f>COUNTIF('2009'!$E$2:$E$600,$A101)</f>
        <v>0</v>
      </c>
      <c r="G101" s="177">
        <f>COUNTIF('2010'!$E$2:$E$600,$A101)</f>
        <v>2</v>
      </c>
      <c r="H101" s="177">
        <f>COUNTIF('2011'!$E$2:$E$600,$A101)</f>
        <v>0</v>
      </c>
      <c r="I101" s="177">
        <f>COUNTIF('2012'!$E$2:$E$600,$A101)</f>
        <v>0</v>
      </c>
      <c r="J101" s="177">
        <f>COUNTIF('2013'!$E$2:$E$600,$A101)</f>
        <v>0</v>
      </c>
      <c r="K101" s="177">
        <f>COUNTIF('2014'!$E$2:$E$600,$A101)</f>
        <v>5</v>
      </c>
      <c r="L101" s="177">
        <f>COUNTIF('2015'!$E$2:$E$600,$A101)</f>
        <v>4</v>
      </c>
      <c r="M101" s="177">
        <f>COUNTIF('2016'!$E$2:$E$600,$A101)</f>
        <v>5</v>
      </c>
      <c r="N101" s="177">
        <f>COUNTIF('2017'!$E$2:$E$600,$A101)</f>
        <v>9</v>
      </c>
      <c r="O101" s="177">
        <f>COUNTIF('2018'!$E$2:$F$600,$A101)</f>
        <v>3</v>
      </c>
      <c r="Q101" s="177">
        <f t="shared" si="2"/>
        <v>25</v>
      </c>
    </row>
    <row r="102" spans="1:17" ht="15" x14ac:dyDescent="0.2">
      <c r="A102" s="164" t="s">
        <v>3298</v>
      </c>
      <c r="B102" s="177">
        <f>COUNTIF('2005'!$E$2:$E$600,$A102)</f>
        <v>0</v>
      </c>
      <c r="C102" s="177">
        <f>COUNTIF('2006'!$E$2:$E$600,$A102)</f>
        <v>0</v>
      </c>
      <c r="D102" s="177">
        <f>COUNTIF('2007'!$E$2:$E$600,$A102)</f>
        <v>0</v>
      </c>
      <c r="E102" s="177">
        <f>COUNTIF('2008'!$E$2:$E$600,$A102)</f>
        <v>0</v>
      </c>
      <c r="F102" s="177">
        <f>COUNTIF('2009'!$E$2:$E$600,$A102)</f>
        <v>0</v>
      </c>
      <c r="G102" s="177">
        <f>COUNTIF('2010'!$E$2:$E$600,$A102)</f>
        <v>0</v>
      </c>
      <c r="H102" s="177">
        <f>COUNTIF('2011'!$E$2:$E$600,$A102)</f>
        <v>0</v>
      </c>
      <c r="I102" s="177">
        <f>COUNTIF('2012'!$E$2:$E$600,$A102)</f>
        <v>0</v>
      </c>
      <c r="J102" s="177">
        <f>COUNTIF('2013'!$E$2:$E$600,$A102)</f>
        <v>0</v>
      </c>
      <c r="K102" s="177">
        <f>COUNTIF('2014'!$E$2:$E$600,$A102)</f>
        <v>0</v>
      </c>
      <c r="L102" s="177">
        <f>COUNTIF('2015'!$E$2:$E$600,$A102)</f>
        <v>0</v>
      </c>
      <c r="M102" s="177">
        <f>COUNTIF('2016'!$E$2:$E$600,$A102)</f>
        <v>0</v>
      </c>
      <c r="N102" s="177">
        <f>COUNTIF('2017'!$E$2:$E$600,$A102)</f>
        <v>1</v>
      </c>
      <c r="O102" s="177">
        <f>COUNTIF('2018'!$E$2:$F$600,$A102)</f>
        <v>0</v>
      </c>
      <c r="Q102" s="177">
        <f t="shared" si="2"/>
        <v>1</v>
      </c>
    </row>
    <row r="103" spans="1:17" ht="15" x14ac:dyDescent="0.2">
      <c r="A103" s="164" t="s">
        <v>2604</v>
      </c>
      <c r="B103" s="177">
        <f>COUNTIF('2005'!$E$2:$E$600,$A103)</f>
        <v>0</v>
      </c>
      <c r="C103" s="177">
        <f>COUNTIF('2006'!$E$2:$E$600,$A103)</f>
        <v>0</v>
      </c>
      <c r="D103" s="177">
        <f>COUNTIF('2007'!$E$2:$E$600,$A103)</f>
        <v>0</v>
      </c>
      <c r="E103" s="177">
        <f>COUNTIF('2008'!$E$2:$E$600,$A103)</f>
        <v>0</v>
      </c>
      <c r="F103" s="177">
        <f>COUNTIF('2009'!$E$2:$E$600,$A103)</f>
        <v>0</v>
      </c>
      <c r="G103" s="177">
        <f>COUNTIF('2010'!$E$2:$E$600,$A103)</f>
        <v>0</v>
      </c>
      <c r="H103" s="177">
        <f>COUNTIF('2011'!$E$2:$E$600,$A103)</f>
        <v>0</v>
      </c>
      <c r="I103" s="177">
        <f>COUNTIF('2012'!$E$2:$E$600,$A103)</f>
        <v>0</v>
      </c>
      <c r="J103" s="177">
        <f>COUNTIF('2013'!$E$2:$E$600,$A103)</f>
        <v>0</v>
      </c>
      <c r="K103" s="177">
        <f>COUNTIF('2014'!$E$2:$E$600,$A103)</f>
        <v>0</v>
      </c>
      <c r="L103" s="177">
        <f>COUNTIF('2015'!$E$2:$E$600,$A103)</f>
        <v>0</v>
      </c>
      <c r="M103" s="177">
        <f>COUNTIF('2016'!$E$2:$E$600,$A103)</f>
        <v>1</v>
      </c>
      <c r="N103" s="177">
        <f>COUNTIF('2017'!$E$2:$E$600,$A103)</f>
        <v>0</v>
      </c>
      <c r="O103" s="177">
        <f>COUNTIF('2018'!$E$2:$F$600,$A103)</f>
        <v>0</v>
      </c>
      <c r="Q103" s="177">
        <f t="shared" si="2"/>
        <v>1</v>
      </c>
    </row>
    <row r="104" spans="1:17" ht="15" x14ac:dyDescent="0.2">
      <c r="A104" s="164" t="s">
        <v>625</v>
      </c>
      <c r="B104" s="177">
        <f>COUNTIF('2005'!$E$2:$E$600,$A104)</f>
        <v>0</v>
      </c>
      <c r="C104" s="177">
        <f>COUNTIF('2006'!$E$2:$E$600,$A104)</f>
        <v>0</v>
      </c>
      <c r="D104" s="177">
        <f>COUNTIF('2007'!$E$2:$E$600,$A104)</f>
        <v>0</v>
      </c>
      <c r="E104" s="177">
        <f>COUNTIF('2008'!$E$2:$E$600,$A104)</f>
        <v>0</v>
      </c>
      <c r="F104" s="177">
        <f>COUNTIF('2009'!$E$2:$E$600,$A104)</f>
        <v>0</v>
      </c>
      <c r="G104" s="177">
        <f>COUNTIF('2010'!$E$2:$E$600,$A104)</f>
        <v>0</v>
      </c>
      <c r="H104" s="177">
        <f>COUNTIF('2011'!$E$2:$E$600,$A104)</f>
        <v>1</v>
      </c>
      <c r="I104" s="177">
        <f>COUNTIF('2012'!$E$2:$E$600,$A104)</f>
        <v>0</v>
      </c>
      <c r="J104" s="177">
        <f>COUNTIF('2013'!$E$2:$E$600,$A104)</f>
        <v>0</v>
      </c>
      <c r="K104" s="177">
        <f>COUNTIF('2014'!$E$2:$E$600,$A104)</f>
        <v>0</v>
      </c>
      <c r="L104" s="177">
        <f>COUNTIF('2015'!$E$2:$E$600,$A104)</f>
        <v>0</v>
      </c>
      <c r="M104" s="177">
        <f>COUNTIF('2016'!$E$2:$E$600,$A104)</f>
        <v>1</v>
      </c>
      <c r="N104" s="177">
        <f>COUNTIF('2017'!$E$2:$E$600,$A104)</f>
        <v>0</v>
      </c>
      <c r="O104" s="177">
        <f>COUNTIF('2018'!$E$2:$F$600,$A104)</f>
        <v>0</v>
      </c>
      <c r="Q104" s="177">
        <f t="shared" si="2"/>
        <v>2</v>
      </c>
    </row>
    <row r="105" spans="1:17" ht="15" x14ac:dyDescent="0.2">
      <c r="A105" s="164" t="s">
        <v>1716</v>
      </c>
      <c r="B105" s="177">
        <f>COUNTIF('2005'!$E$2:$E$600,$A105)</f>
        <v>0</v>
      </c>
      <c r="C105" s="177">
        <f>COUNTIF('2006'!$E$2:$E$600,$A105)</f>
        <v>6</v>
      </c>
      <c r="D105" s="177">
        <f>COUNTIF('2007'!$E$2:$E$600,$A105)</f>
        <v>5</v>
      </c>
      <c r="E105" s="177">
        <f>COUNTIF('2008'!$E$2:$E$600,$A105)</f>
        <v>8</v>
      </c>
      <c r="F105" s="177">
        <f>COUNTIF('2009'!$E$2:$E$600,$A105)</f>
        <v>2</v>
      </c>
      <c r="G105" s="177">
        <f>COUNTIF('2010'!$E$2:$E$600,$A105)</f>
        <v>3</v>
      </c>
      <c r="H105" s="177">
        <f>COUNTIF('2011'!$E$2:$E$600,$A105)</f>
        <v>2</v>
      </c>
      <c r="I105" s="177">
        <f>COUNTIF('2012'!$E$2:$E$600,$A105)</f>
        <v>4</v>
      </c>
      <c r="J105" s="177">
        <f>COUNTIF('2013'!$E$2:$E$600,$A105)</f>
        <v>3</v>
      </c>
      <c r="K105" s="177">
        <f>COUNTIF('2014'!$E$2:$E$600,$A105)</f>
        <v>2</v>
      </c>
      <c r="L105" s="177">
        <f>COUNTIF('2015'!$E$2:$E$600,$A105)</f>
        <v>2</v>
      </c>
      <c r="M105" s="177">
        <f>COUNTIF('2016'!$E$2:$E$600,$A105)</f>
        <v>3</v>
      </c>
      <c r="N105" s="177">
        <f>COUNTIF('2017'!$E$2:$E$600,$A105)</f>
        <v>6</v>
      </c>
      <c r="O105" s="177">
        <f>COUNTIF('2018'!$E$2:$F$600,$A105)</f>
        <v>7</v>
      </c>
      <c r="Q105" s="177">
        <f t="shared" ref="Q105:Q136" si="3">SUM(B105:N105)</f>
        <v>46</v>
      </c>
    </row>
    <row r="106" spans="1:17" ht="15" x14ac:dyDescent="0.2">
      <c r="A106" s="164" t="s">
        <v>1206</v>
      </c>
      <c r="B106" s="177">
        <f>COUNTIF('2005'!$E$2:$E$600,$A106)</f>
        <v>0</v>
      </c>
      <c r="C106" s="177">
        <f>COUNTIF('2006'!$E$2:$E$600,$A106)</f>
        <v>0</v>
      </c>
      <c r="D106" s="177">
        <f>COUNTIF('2007'!$E$2:$E$600,$A106)</f>
        <v>1</v>
      </c>
      <c r="E106" s="177">
        <f>COUNTIF('2008'!$E$2:$E$600,$A106)</f>
        <v>0</v>
      </c>
      <c r="F106" s="177">
        <f>COUNTIF('2009'!$E$2:$E$600,$A106)</f>
        <v>0</v>
      </c>
      <c r="G106" s="177">
        <f>COUNTIF('2010'!$E$2:$E$600,$A106)</f>
        <v>0</v>
      </c>
      <c r="H106" s="177">
        <f>COUNTIF('2011'!$E$2:$E$600,$A106)</f>
        <v>0</v>
      </c>
      <c r="I106" s="177">
        <f>COUNTIF('2012'!$E$2:$E$600,$A106)</f>
        <v>0</v>
      </c>
      <c r="J106" s="177">
        <f>COUNTIF('2013'!$E$2:$E$600,$A106)</f>
        <v>0</v>
      </c>
      <c r="K106" s="177">
        <f>COUNTIF('2014'!$E$2:$E$600,$A106)</f>
        <v>0</v>
      </c>
      <c r="L106" s="177">
        <f>COUNTIF('2015'!$E$2:$E$600,$A106)</f>
        <v>0</v>
      </c>
      <c r="M106" s="177">
        <f>COUNTIF('2016'!$E$2:$E$600,$A106)</f>
        <v>0</v>
      </c>
      <c r="N106" s="177">
        <f>COUNTIF('2017'!$E$2:$E$600,$A106)</f>
        <v>0</v>
      </c>
      <c r="O106" s="177">
        <f>COUNTIF('2018'!$E$2:$F$600,$A106)</f>
        <v>0</v>
      </c>
      <c r="Q106" s="177">
        <f t="shared" si="3"/>
        <v>1</v>
      </c>
    </row>
    <row r="107" spans="1:17" ht="15" x14ac:dyDescent="0.2">
      <c r="A107" s="164" t="s">
        <v>3709</v>
      </c>
      <c r="B107" s="177">
        <f>COUNTIF('2005'!$E$2:$E$600,$A107)</f>
        <v>0</v>
      </c>
      <c r="C107" s="177">
        <f>COUNTIF('2006'!$E$2:$E$600,$A107)</f>
        <v>0</v>
      </c>
      <c r="D107" s="177">
        <f>COUNTIF('2007'!$E$2:$E$600,$A107)</f>
        <v>0</v>
      </c>
      <c r="E107" s="177">
        <f>COUNTIF('2008'!$E$2:$E$600,$A107)</f>
        <v>0</v>
      </c>
      <c r="F107" s="177">
        <f>COUNTIF('2009'!$E$2:$E$600,$A107)</f>
        <v>0</v>
      </c>
      <c r="G107" s="177">
        <f>COUNTIF('2010'!$E$2:$E$600,$A107)</f>
        <v>0</v>
      </c>
      <c r="H107" s="177">
        <f>COUNTIF('2011'!$E$2:$E$600,$A107)</f>
        <v>0</v>
      </c>
      <c r="I107" s="177">
        <f>COUNTIF('2012'!$E$2:$E$600,$A107)</f>
        <v>0</v>
      </c>
      <c r="J107" s="177">
        <f>COUNTIF('2013'!$E$2:$E$600,$A107)</f>
        <v>0</v>
      </c>
      <c r="K107" s="177">
        <f>COUNTIF('2014'!$E$2:$E$600,$A107)</f>
        <v>0</v>
      </c>
      <c r="L107" s="177">
        <f>COUNTIF('2015'!$E$2:$E$600,$A107)</f>
        <v>0</v>
      </c>
      <c r="M107" s="177">
        <f>COUNTIF('2016'!$E$2:$E$600,$A107)</f>
        <v>0</v>
      </c>
      <c r="N107" s="177">
        <f>COUNTIF('2017'!$E$2:$E$600,$A107)</f>
        <v>0</v>
      </c>
      <c r="O107" s="177">
        <f>COUNTIF('2018'!$E$2:$F$600,$A107)</f>
        <v>0</v>
      </c>
      <c r="Q107" s="177">
        <f t="shared" si="3"/>
        <v>0</v>
      </c>
    </row>
    <row r="108" spans="1:17" ht="15" x14ac:dyDescent="0.2">
      <c r="A108" s="164" t="s">
        <v>3146</v>
      </c>
      <c r="B108" s="177">
        <f>COUNTIF('2005'!$E$2:$E$600,$A108)</f>
        <v>0</v>
      </c>
      <c r="C108" s="177">
        <f>COUNTIF('2006'!$E$2:$E$600,$A108)</f>
        <v>0</v>
      </c>
      <c r="D108" s="177">
        <f>COUNTIF('2007'!$E$2:$E$600,$A108)</f>
        <v>0</v>
      </c>
      <c r="E108" s="177">
        <f>COUNTIF('2008'!$E$2:$E$600,$A108)</f>
        <v>0</v>
      </c>
      <c r="F108" s="177">
        <f>COUNTIF('2009'!$E$2:$E$600,$A108)</f>
        <v>0</v>
      </c>
      <c r="G108" s="177">
        <f>COUNTIF('2010'!$E$2:$E$600,$A108)</f>
        <v>0</v>
      </c>
      <c r="H108" s="177">
        <f>COUNTIF('2011'!$E$2:$E$600,$A108)</f>
        <v>0</v>
      </c>
      <c r="I108" s="177">
        <f>COUNTIF('2012'!$E$2:$E$600,$A108)</f>
        <v>0</v>
      </c>
      <c r="J108" s="177">
        <f>COUNTIF('2013'!$E$2:$E$600,$A108)</f>
        <v>0</v>
      </c>
      <c r="K108" s="177">
        <f>COUNTIF('2014'!$E$2:$E$600,$A108)</f>
        <v>0</v>
      </c>
      <c r="L108" s="177">
        <f>COUNTIF('2015'!$E$2:$E$600,$A108)</f>
        <v>0</v>
      </c>
      <c r="M108" s="177">
        <f>COUNTIF('2016'!$E$2:$E$600,$A108)</f>
        <v>0</v>
      </c>
      <c r="N108" s="177">
        <f>COUNTIF('2017'!$E$2:$E$600,$A108)</f>
        <v>3</v>
      </c>
      <c r="O108" s="177">
        <f>COUNTIF('2018'!$E$2:$F$600,$A108)</f>
        <v>0</v>
      </c>
      <c r="Q108" s="177">
        <f t="shared" si="3"/>
        <v>3</v>
      </c>
    </row>
    <row r="109" spans="1:17" ht="15" x14ac:dyDescent="0.2">
      <c r="A109" s="164" t="s">
        <v>1209</v>
      </c>
      <c r="B109" s="177">
        <f>COUNTIF('2005'!$E$2:$E$600,$A109)</f>
        <v>0</v>
      </c>
      <c r="C109" s="177">
        <f>COUNTIF('2006'!$E$2:$E$600,$A109)</f>
        <v>0</v>
      </c>
      <c r="D109" s="177">
        <f>COUNTIF('2007'!$E$2:$E$600,$A109)</f>
        <v>1</v>
      </c>
      <c r="E109" s="177">
        <f>COUNTIF('2008'!$E$2:$E$600,$A109)</f>
        <v>0</v>
      </c>
      <c r="F109" s="177">
        <f>COUNTIF('2009'!$E$2:$E$600,$A109)</f>
        <v>0</v>
      </c>
      <c r="G109" s="177">
        <f>COUNTIF('2010'!$E$2:$E$600,$A109)</f>
        <v>0</v>
      </c>
      <c r="H109" s="177">
        <f>COUNTIF('2011'!$E$2:$E$600,$A109)</f>
        <v>0</v>
      </c>
      <c r="I109" s="177">
        <f>COUNTIF('2012'!$E$2:$E$600,$A109)</f>
        <v>0</v>
      </c>
      <c r="J109" s="177">
        <f>COUNTIF('2013'!$E$2:$E$600,$A109)</f>
        <v>0</v>
      </c>
      <c r="K109" s="177">
        <f>COUNTIF('2014'!$E$2:$E$600,$A109)</f>
        <v>0</v>
      </c>
      <c r="L109" s="177">
        <f>COUNTIF('2015'!$E$2:$E$600,$A109)</f>
        <v>0</v>
      </c>
      <c r="M109" s="177">
        <f>COUNTIF('2016'!$E$2:$E$600,$A109)</f>
        <v>0</v>
      </c>
      <c r="N109" s="177">
        <f>COUNTIF('2017'!$E$2:$E$600,$A109)</f>
        <v>0</v>
      </c>
      <c r="O109" s="177">
        <f>COUNTIF('2018'!$E$2:$F$600,$A109)</f>
        <v>0</v>
      </c>
      <c r="Q109" s="177">
        <f t="shared" si="3"/>
        <v>1</v>
      </c>
    </row>
    <row r="110" spans="1:17" ht="15" x14ac:dyDescent="0.2">
      <c r="A110" s="164" t="s">
        <v>797</v>
      </c>
      <c r="B110" s="177">
        <f>COUNTIF('2005'!$E$2:$E$600,$A110)</f>
        <v>1</v>
      </c>
      <c r="C110" s="177">
        <f>COUNTIF('2006'!$E$2:$E$600,$A110)</f>
        <v>0</v>
      </c>
      <c r="D110" s="177">
        <f>COUNTIF('2007'!$E$2:$E$600,$A110)</f>
        <v>3</v>
      </c>
      <c r="E110" s="177">
        <f>COUNTIF('2008'!$E$2:$E$600,$A110)</f>
        <v>3</v>
      </c>
      <c r="F110" s="177">
        <f>COUNTIF('2009'!$E$2:$E$600,$A110)</f>
        <v>0</v>
      </c>
      <c r="G110" s="177">
        <f>COUNTIF('2010'!$E$2:$E$600,$A110)</f>
        <v>0</v>
      </c>
      <c r="H110" s="177">
        <f>COUNTIF('2011'!$E$2:$E$600,$A110)</f>
        <v>3</v>
      </c>
      <c r="I110" s="177">
        <f>COUNTIF('2012'!$E$2:$E$600,$A110)</f>
        <v>3</v>
      </c>
      <c r="J110" s="177">
        <f>COUNTIF('2013'!$E$2:$E$600,$A110)</f>
        <v>6</v>
      </c>
      <c r="K110" s="177">
        <f>COUNTIF('2014'!$E$2:$E$600,$A110)</f>
        <v>2</v>
      </c>
      <c r="L110" s="177">
        <f>COUNTIF('2015'!$E$2:$E$600,$A110)</f>
        <v>0</v>
      </c>
      <c r="M110" s="177">
        <f>COUNTIF('2016'!$E$2:$E$600,$A110)</f>
        <v>6</v>
      </c>
      <c r="N110" s="177">
        <f>COUNTIF('2017'!$E$2:$E$600,$A110)</f>
        <v>15</v>
      </c>
      <c r="O110" s="177">
        <f>COUNTIF('2018'!$E$2:$F$600,$A110)</f>
        <v>0</v>
      </c>
      <c r="Q110" s="177">
        <f t="shared" si="3"/>
        <v>42</v>
      </c>
    </row>
    <row r="111" spans="1:17" ht="15" x14ac:dyDescent="0.2">
      <c r="A111" s="164" t="s">
        <v>2605</v>
      </c>
      <c r="B111" s="177">
        <f>COUNTIF('2005'!$E$2:$E$600,$A111)</f>
        <v>0</v>
      </c>
      <c r="C111" s="177">
        <f>COUNTIF('2006'!$E$2:$E$600,$A111)</f>
        <v>0</v>
      </c>
      <c r="D111" s="177">
        <f>COUNTIF('2007'!$E$2:$E$600,$A111)</f>
        <v>0</v>
      </c>
      <c r="E111" s="177">
        <f>COUNTIF('2008'!$E$2:$E$600,$A111)</f>
        <v>0</v>
      </c>
      <c r="F111" s="177">
        <f>COUNTIF('2009'!$E$2:$E$600,$A111)</f>
        <v>0</v>
      </c>
      <c r="G111" s="177">
        <f>COUNTIF('2010'!$E$2:$E$600,$A111)</f>
        <v>0</v>
      </c>
      <c r="H111" s="177">
        <f>COUNTIF('2011'!$E$2:$E$600,$A111)</f>
        <v>0</v>
      </c>
      <c r="I111" s="177">
        <f>COUNTIF('2012'!$E$2:$E$600,$A111)</f>
        <v>0</v>
      </c>
      <c r="J111" s="177">
        <f>COUNTIF('2013'!$E$2:$E$600,$A111)</f>
        <v>0</v>
      </c>
      <c r="K111" s="177">
        <f>COUNTIF('2014'!$E$2:$E$600,$A111)</f>
        <v>0</v>
      </c>
      <c r="L111" s="177">
        <f>COUNTIF('2015'!$E$2:$E$600,$A111)</f>
        <v>0</v>
      </c>
      <c r="M111" s="177">
        <f>COUNTIF('2016'!$E$2:$E$600,$A111)</f>
        <v>1</v>
      </c>
      <c r="N111" s="177">
        <f>COUNTIF('2017'!$E$2:$E$600,$A111)</f>
        <v>0</v>
      </c>
      <c r="O111" s="177">
        <f>COUNTIF('2018'!$E$2:$F$600,$A111)</f>
        <v>0</v>
      </c>
      <c r="Q111" s="177">
        <f t="shared" si="3"/>
        <v>1</v>
      </c>
    </row>
    <row r="112" spans="1:17" ht="15" x14ac:dyDescent="0.2">
      <c r="A112" s="164" t="s">
        <v>1735</v>
      </c>
      <c r="B112" s="177">
        <f>COUNTIF('2005'!$E$2:$E$600,$A112)</f>
        <v>0</v>
      </c>
      <c r="C112" s="177">
        <f>COUNTIF('2006'!$E$2:$E$600,$A112)</f>
        <v>0</v>
      </c>
      <c r="D112" s="177">
        <f>COUNTIF('2007'!$E$2:$E$600,$A112)</f>
        <v>0</v>
      </c>
      <c r="E112" s="177">
        <f>COUNTIF('2008'!$E$2:$E$600,$A112)</f>
        <v>1</v>
      </c>
      <c r="F112" s="177">
        <f>COUNTIF('2009'!$E$2:$E$600,$A112)</f>
        <v>0</v>
      </c>
      <c r="G112" s="177">
        <f>COUNTIF('2010'!$E$2:$E$600,$A112)</f>
        <v>0</v>
      </c>
      <c r="H112" s="177">
        <f>COUNTIF('2011'!$E$2:$E$600,$A112)</f>
        <v>0</v>
      </c>
      <c r="I112" s="177">
        <f>COUNTIF('2012'!$E$2:$E$600,$A112)</f>
        <v>0</v>
      </c>
      <c r="J112" s="177">
        <f>COUNTIF('2013'!$E$2:$E$600,$A112)</f>
        <v>0</v>
      </c>
      <c r="K112" s="177">
        <f>COUNTIF('2014'!$E$2:$E$600,$A112)</f>
        <v>0</v>
      </c>
      <c r="L112" s="177">
        <f>COUNTIF('2015'!$E$2:$E$600,$A112)</f>
        <v>0</v>
      </c>
      <c r="M112" s="177">
        <f>COUNTIF('2016'!$E$2:$E$600,$A112)</f>
        <v>0</v>
      </c>
      <c r="N112" s="177">
        <f>COUNTIF('2017'!$E$2:$E$600,$A112)</f>
        <v>0</v>
      </c>
      <c r="O112" s="177">
        <f>COUNTIF('2018'!$E$2:$F$600,$A112)</f>
        <v>0</v>
      </c>
      <c r="Q112" s="177">
        <f t="shared" si="3"/>
        <v>1</v>
      </c>
    </row>
    <row r="113" spans="1:17" ht="15" x14ac:dyDescent="0.2">
      <c r="A113" s="164" t="s">
        <v>3708</v>
      </c>
      <c r="B113" s="177">
        <f>COUNTIF('2005'!$E$2:$E$600,$A113)</f>
        <v>0</v>
      </c>
      <c r="C113" s="177">
        <f>COUNTIF('2006'!$E$2:$E$600,$A113)</f>
        <v>0</v>
      </c>
      <c r="D113" s="177">
        <f>COUNTIF('2007'!$E$2:$E$600,$A113)</f>
        <v>0</v>
      </c>
      <c r="E113" s="177">
        <f>COUNTIF('2008'!$E$2:$E$600,$A113)</f>
        <v>0</v>
      </c>
      <c r="F113" s="177">
        <f>COUNTIF('2009'!$E$2:$E$600,$A113)</f>
        <v>0</v>
      </c>
      <c r="G113" s="177">
        <f>COUNTIF('2010'!$E$2:$E$600,$A113)</f>
        <v>0</v>
      </c>
      <c r="H113" s="177">
        <f>COUNTIF('2011'!$E$2:$E$600,$A113)</f>
        <v>0</v>
      </c>
      <c r="I113" s="177">
        <f>COUNTIF('2012'!$E$2:$E$600,$A113)</f>
        <v>0</v>
      </c>
      <c r="J113" s="177">
        <f>COUNTIF('2013'!$E$2:$E$600,$A113)</f>
        <v>0</v>
      </c>
      <c r="K113" s="177">
        <f>COUNTIF('2014'!$E$2:$E$600,$A113)</f>
        <v>0</v>
      </c>
      <c r="L113" s="177">
        <f>COUNTIF('2015'!$E$2:$E$600,$A113)</f>
        <v>0</v>
      </c>
      <c r="M113" s="177">
        <f>COUNTIF('2016'!$E$2:$E$600,$A113)</f>
        <v>0</v>
      </c>
      <c r="N113" s="177">
        <f>COUNTIF('2017'!$E$2:$E$600,$A113)</f>
        <v>0</v>
      </c>
      <c r="O113" s="177">
        <f>COUNTIF('2018'!$E$2:$F$600,$A113)</f>
        <v>0</v>
      </c>
      <c r="Q113" s="177">
        <f t="shared" si="3"/>
        <v>0</v>
      </c>
    </row>
    <row r="114" spans="1:17" ht="15" x14ac:dyDescent="0.2">
      <c r="A114" s="164" t="s">
        <v>2280</v>
      </c>
      <c r="B114" s="177">
        <f>COUNTIF('2005'!$E$2:$E$600,$A114)</f>
        <v>0</v>
      </c>
      <c r="C114" s="177">
        <f>COUNTIF('2006'!$E$2:$E$600,$A114)</f>
        <v>0</v>
      </c>
      <c r="D114" s="177">
        <f>COUNTIF('2007'!$E$2:$E$600,$A114)</f>
        <v>0</v>
      </c>
      <c r="E114" s="177">
        <f>COUNTIF('2008'!$E$2:$E$600,$A114)</f>
        <v>0</v>
      </c>
      <c r="F114" s="177">
        <f>COUNTIF('2009'!$E$2:$E$600,$A114)</f>
        <v>0</v>
      </c>
      <c r="G114" s="177">
        <f>COUNTIF('2010'!$E$2:$E$600,$A114)</f>
        <v>0</v>
      </c>
      <c r="H114" s="177">
        <f>COUNTIF('2011'!$E$2:$E$600,$A114)</f>
        <v>0</v>
      </c>
      <c r="I114" s="177">
        <f>COUNTIF('2012'!$E$2:$E$600,$A114)</f>
        <v>0</v>
      </c>
      <c r="J114" s="177">
        <f>COUNTIF('2013'!$E$2:$E$600,$A114)</f>
        <v>0</v>
      </c>
      <c r="K114" s="177">
        <f>COUNTIF('2014'!$E$2:$E$600,$A114)</f>
        <v>1</v>
      </c>
      <c r="L114" s="177">
        <f>COUNTIF('2015'!$E$2:$E$600,$A114)</f>
        <v>0</v>
      </c>
      <c r="M114" s="177">
        <f>COUNTIF('2016'!$E$2:$E$600,$A114)</f>
        <v>0</v>
      </c>
      <c r="N114" s="177">
        <f>COUNTIF('2017'!$E$2:$E$600,$A114)</f>
        <v>0</v>
      </c>
      <c r="O114" s="177">
        <f>COUNTIF('2018'!$E$2:$F$600,$A114)</f>
        <v>0</v>
      </c>
      <c r="Q114" s="177">
        <f t="shared" si="3"/>
        <v>1</v>
      </c>
    </row>
    <row r="115" spans="1:17" ht="15" x14ac:dyDescent="0.2">
      <c r="A115" s="164" t="s">
        <v>2325</v>
      </c>
      <c r="B115" s="177">
        <f>COUNTIF('2005'!$E$2:$E$600,$A115)</f>
        <v>0</v>
      </c>
      <c r="C115" s="177">
        <f>COUNTIF('2006'!$E$2:$E$600,$A115)</f>
        <v>0</v>
      </c>
      <c r="D115" s="177">
        <f>COUNTIF('2007'!$E$2:$E$600,$A115)</f>
        <v>0</v>
      </c>
      <c r="E115" s="177">
        <f>COUNTIF('2008'!$E$2:$E$600,$A115)</f>
        <v>0</v>
      </c>
      <c r="F115" s="177">
        <f>COUNTIF('2009'!$E$2:$E$600,$A115)</f>
        <v>0</v>
      </c>
      <c r="G115" s="177">
        <f>COUNTIF('2010'!$E$2:$E$600,$A115)</f>
        <v>0</v>
      </c>
      <c r="H115" s="177">
        <f>COUNTIF('2011'!$E$2:$E$600,$A115)</f>
        <v>0</v>
      </c>
      <c r="I115" s="177">
        <f>COUNTIF('2012'!$E$2:$E$600,$A115)</f>
        <v>0</v>
      </c>
      <c r="J115" s="177">
        <f>COUNTIF('2013'!$E$2:$E$600,$A115)</f>
        <v>0</v>
      </c>
      <c r="K115" s="177">
        <f>COUNTIF('2014'!$E$2:$E$600,$A115)</f>
        <v>0</v>
      </c>
      <c r="L115" s="177">
        <f>COUNTIF('2015'!$E$2:$E$600,$A115)</f>
        <v>1</v>
      </c>
      <c r="M115" s="177">
        <f>COUNTIF('2016'!$E$2:$E$600,$A115)</f>
        <v>0</v>
      </c>
      <c r="N115" s="177">
        <f>COUNTIF('2017'!$E$2:$E$600,$A115)</f>
        <v>0</v>
      </c>
      <c r="O115" s="177">
        <f>COUNTIF('2018'!$E$2:$F$600,$A115)</f>
        <v>0</v>
      </c>
      <c r="Q115" s="177">
        <f t="shared" si="3"/>
        <v>1</v>
      </c>
    </row>
    <row r="116" spans="1:17" ht="15" x14ac:dyDescent="0.2">
      <c r="A116" s="164" t="s">
        <v>825</v>
      </c>
      <c r="B116" s="177">
        <f>COUNTIF('2005'!$E$2:$E$600,$A116)</f>
        <v>0</v>
      </c>
      <c r="C116" s="177">
        <f>COUNTIF('2006'!$E$2:$E$600,$A116)</f>
        <v>1</v>
      </c>
      <c r="D116" s="177">
        <f>COUNTIF('2007'!$E$2:$E$600,$A116)</f>
        <v>1</v>
      </c>
      <c r="E116" s="177">
        <f>COUNTIF('2008'!$E$2:$E$600,$A116)</f>
        <v>1</v>
      </c>
      <c r="F116" s="177">
        <f>COUNTIF('2009'!$E$2:$E$600,$A116)</f>
        <v>0</v>
      </c>
      <c r="G116" s="177">
        <f>COUNTIF('2010'!$E$2:$E$600,$A116)</f>
        <v>1</v>
      </c>
      <c r="H116" s="177">
        <f>COUNTIF('2011'!$E$2:$E$600,$A116)</f>
        <v>2</v>
      </c>
      <c r="I116" s="177">
        <f>COUNTIF('2012'!$E$2:$E$600,$A116)</f>
        <v>3</v>
      </c>
      <c r="J116" s="177">
        <f>COUNTIF('2013'!$E$2:$E$600,$A116)</f>
        <v>0</v>
      </c>
      <c r="K116" s="177">
        <f>COUNTIF('2014'!$E$2:$E$600,$A116)</f>
        <v>2</v>
      </c>
      <c r="L116" s="177">
        <f>COUNTIF('2015'!$E$2:$E$600,$A116)</f>
        <v>0</v>
      </c>
      <c r="M116" s="177">
        <f>COUNTIF('2016'!$E$2:$E$600,$A116)</f>
        <v>0</v>
      </c>
      <c r="N116" s="177">
        <f>COUNTIF('2017'!$E$2:$E$600,$A116)</f>
        <v>0</v>
      </c>
      <c r="O116" s="177">
        <f>COUNTIF('2018'!$E$2:$F$600,$A116)</f>
        <v>0</v>
      </c>
      <c r="Q116" s="177">
        <f t="shared" si="3"/>
        <v>11</v>
      </c>
    </row>
    <row r="117" spans="1:17" ht="15" x14ac:dyDescent="0.2">
      <c r="A117" s="164" t="s">
        <v>2131</v>
      </c>
      <c r="B117" s="177">
        <f>COUNTIF('2005'!$E$2:$E$600,$A117)</f>
        <v>0</v>
      </c>
      <c r="C117" s="177">
        <f>COUNTIF('2006'!$E$2:$E$600,$A117)</f>
        <v>0</v>
      </c>
      <c r="D117" s="177">
        <f>COUNTIF('2007'!$E$2:$E$600,$A117)</f>
        <v>0</v>
      </c>
      <c r="E117" s="177">
        <f>COUNTIF('2008'!$E$2:$E$600,$A117)</f>
        <v>0</v>
      </c>
      <c r="F117" s="177">
        <f>COUNTIF('2009'!$E$2:$E$600,$A117)</f>
        <v>0</v>
      </c>
      <c r="G117" s="177">
        <f>COUNTIF('2010'!$E$2:$E$600,$A117)</f>
        <v>0</v>
      </c>
      <c r="H117" s="177">
        <f>COUNTIF('2011'!$E$2:$E$600,$A117)</f>
        <v>0</v>
      </c>
      <c r="I117" s="177">
        <f>COUNTIF('2012'!$E$2:$E$600,$A117)</f>
        <v>0</v>
      </c>
      <c r="J117" s="177">
        <f>COUNTIF('2013'!$E$2:$E$600,$A117)</f>
        <v>0</v>
      </c>
      <c r="K117" s="177">
        <f>COUNTIF('2014'!$E$2:$E$600,$A117)</f>
        <v>0</v>
      </c>
      <c r="L117" s="177">
        <f>COUNTIF('2015'!$E$2:$E$600,$A117)</f>
        <v>0</v>
      </c>
      <c r="M117" s="177">
        <f>COUNTIF('2016'!$E$2:$E$600,$A117)</f>
        <v>0</v>
      </c>
      <c r="N117" s="177">
        <f>COUNTIF('2017'!$E$2:$E$600,$A117)</f>
        <v>0</v>
      </c>
      <c r="O117" s="177">
        <f>COUNTIF('2018'!$E$2:$F$600,$A117)</f>
        <v>1</v>
      </c>
      <c r="Q117" s="177">
        <f t="shared" si="3"/>
        <v>0</v>
      </c>
    </row>
    <row r="118" spans="1:17" ht="15" x14ac:dyDescent="0.2">
      <c r="A118" s="164" t="s">
        <v>880</v>
      </c>
      <c r="B118" s="177">
        <f>COUNTIF('2005'!$E$2:$E$600,$A118)</f>
        <v>4</v>
      </c>
      <c r="C118" s="177">
        <f>COUNTIF('2006'!$E$2:$E$600,$A118)</f>
        <v>0</v>
      </c>
      <c r="D118" s="177">
        <f>COUNTIF('2007'!$E$2:$E$600,$A118)</f>
        <v>0</v>
      </c>
      <c r="E118" s="177">
        <f>COUNTIF('2008'!$E$2:$E$600,$A118)</f>
        <v>0</v>
      </c>
      <c r="F118" s="177">
        <f>COUNTIF('2009'!$E$2:$E$600,$A118)</f>
        <v>0</v>
      </c>
      <c r="G118" s="177">
        <f>COUNTIF('2010'!$E$2:$E$600,$A118)</f>
        <v>0</v>
      </c>
      <c r="H118" s="177">
        <f>COUNTIF('2011'!$E$2:$E$600,$A118)</f>
        <v>0</v>
      </c>
      <c r="I118" s="177">
        <f>COUNTIF('2012'!$E$2:$E$600,$A118)</f>
        <v>0</v>
      </c>
      <c r="J118" s="177">
        <f>COUNTIF('2013'!$E$2:$E$600,$A118)</f>
        <v>0</v>
      </c>
      <c r="K118" s="177">
        <f>COUNTIF('2014'!$E$2:$E$600,$A118)</f>
        <v>0</v>
      </c>
      <c r="L118" s="177">
        <f>COUNTIF('2015'!$E$2:$E$600,$A118)</f>
        <v>0</v>
      </c>
      <c r="M118" s="177">
        <f>COUNTIF('2016'!$E$2:$E$600,$A118)</f>
        <v>0</v>
      </c>
      <c r="N118" s="177">
        <f>COUNTIF('2017'!$E$2:$E$600,$A118)</f>
        <v>0</v>
      </c>
      <c r="O118" s="177">
        <f>COUNTIF('2018'!$E$2:$F$600,$A118)</f>
        <v>0</v>
      </c>
      <c r="Q118" s="177">
        <f t="shared" si="3"/>
        <v>4</v>
      </c>
    </row>
    <row r="119" spans="1:17" ht="15" x14ac:dyDescent="0.2">
      <c r="A119" s="164" t="s">
        <v>653</v>
      </c>
      <c r="B119" s="177">
        <f>COUNTIF('2005'!$E$2:$E$600,$A119)</f>
        <v>0</v>
      </c>
      <c r="C119" s="177">
        <f>COUNTIF('2006'!$E$2:$E$600,$A119)</f>
        <v>0</v>
      </c>
      <c r="D119" s="177">
        <f>COUNTIF('2007'!$E$2:$E$600,$A119)</f>
        <v>0</v>
      </c>
      <c r="E119" s="177">
        <f>COUNTIF('2008'!$E$2:$E$600,$A119)</f>
        <v>0</v>
      </c>
      <c r="F119" s="177">
        <f>COUNTIF('2009'!$E$2:$E$600,$A119)</f>
        <v>0</v>
      </c>
      <c r="G119" s="177">
        <f>COUNTIF('2010'!$E$2:$E$600,$A119)</f>
        <v>0</v>
      </c>
      <c r="H119" s="177">
        <f>COUNTIF('2011'!$E$2:$E$600,$A119)</f>
        <v>2</v>
      </c>
      <c r="I119" s="177">
        <f>COUNTIF('2012'!$E$2:$E$600,$A119)</f>
        <v>0</v>
      </c>
      <c r="J119" s="177">
        <f>COUNTIF('2013'!$E$2:$E$600,$A119)</f>
        <v>0</v>
      </c>
      <c r="K119" s="177">
        <f>COUNTIF('2014'!$E$2:$E$600,$A119)</f>
        <v>0</v>
      </c>
      <c r="L119" s="177">
        <f>COUNTIF('2015'!$E$2:$E$600,$A119)</f>
        <v>0</v>
      </c>
      <c r="M119" s="177">
        <f>COUNTIF('2016'!$E$2:$E$600,$A119)</f>
        <v>0</v>
      </c>
      <c r="N119" s="177">
        <f>COUNTIF('2017'!$E$2:$E$600,$A119)</f>
        <v>0</v>
      </c>
      <c r="O119" s="177">
        <f>COUNTIF('2018'!$E$2:$F$600,$A119)</f>
        <v>0</v>
      </c>
      <c r="Q119" s="177">
        <f t="shared" si="3"/>
        <v>2</v>
      </c>
    </row>
    <row r="120" spans="1:17" ht="15" x14ac:dyDescent="0.2">
      <c r="A120" s="164" t="s">
        <v>3707</v>
      </c>
      <c r="B120" s="177">
        <f>COUNTIF('2005'!$E$2:$E$600,$A120)</f>
        <v>0</v>
      </c>
      <c r="C120" s="177">
        <f>COUNTIF('2006'!$E$2:$E$600,$A120)</f>
        <v>0</v>
      </c>
      <c r="D120" s="177">
        <f>COUNTIF('2007'!$E$2:$E$600,$A120)</f>
        <v>0</v>
      </c>
      <c r="E120" s="177">
        <f>COUNTIF('2008'!$E$2:$E$600,$A120)</f>
        <v>0</v>
      </c>
      <c r="F120" s="177">
        <f>COUNTIF('2009'!$E$2:$E$600,$A120)</f>
        <v>0</v>
      </c>
      <c r="G120" s="177">
        <f>COUNTIF('2010'!$E$2:$E$600,$A120)</f>
        <v>0</v>
      </c>
      <c r="H120" s="177">
        <f>COUNTIF('2011'!$E$2:$E$600,$A120)</f>
        <v>0</v>
      </c>
      <c r="I120" s="177">
        <f>COUNTIF('2012'!$E$2:$E$600,$A120)</f>
        <v>0</v>
      </c>
      <c r="J120" s="177">
        <f>COUNTIF('2013'!$E$2:$E$600,$A120)</f>
        <v>0</v>
      </c>
      <c r="K120" s="177">
        <f>COUNTIF('2014'!$E$2:$E$600,$A120)</f>
        <v>0</v>
      </c>
      <c r="L120" s="177">
        <f>COUNTIF('2015'!$E$2:$E$600,$A120)</f>
        <v>0</v>
      </c>
      <c r="M120" s="177">
        <f>COUNTIF('2016'!$E$2:$E$600,$A120)</f>
        <v>0</v>
      </c>
      <c r="N120" s="177">
        <f>COUNTIF('2017'!$E$2:$E$600,$A120)</f>
        <v>0</v>
      </c>
      <c r="O120" s="177">
        <f>COUNTIF('2018'!$E$2:$F$600,$A120)</f>
        <v>0</v>
      </c>
      <c r="Q120" s="177">
        <f t="shared" si="3"/>
        <v>0</v>
      </c>
    </row>
    <row r="121" spans="1:17" ht="15" x14ac:dyDescent="0.2">
      <c r="A121" s="164" t="s">
        <v>2415</v>
      </c>
      <c r="B121" s="177">
        <f>COUNTIF('2005'!$E$2:$E$600,$A121)</f>
        <v>0</v>
      </c>
      <c r="C121" s="177">
        <f>COUNTIF('2006'!$E$2:$E$600,$A121)</f>
        <v>0</v>
      </c>
      <c r="D121" s="177">
        <f>COUNTIF('2007'!$E$2:$E$600,$A121)</f>
        <v>0</v>
      </c>
      <c r="E121" s="177">
        <f>COUNTIF('2008'!$E$2:$E$600,$A121)</f>
        <v>0</v>
      </c>
      <c r="F121" s="177">
        <f>COUNTIF('2009'!$E$2:$E$600,$A121)</f>
        <v>0</v>
      </c>
      <c r="G121" s="177">
        <f>COUNTIF('2010'!$E$2:$E$600,$A121)</f>
        <v>0</v>
      </c>
      <c r="H121" s="177">
        <f>COUNTIF('2011'!$E$2:$E$600,$A121)</f>
        <v>0</v>
      </c>
      <c r="I121" s="177">
        <f>COUNTIF('2012'!$E$2:$E$600,$A121)</f>
        <v>0</v>
      </c>
      <c r="J121" s="177">
        <f>COUNTIF('2013'!$E$2:$E$600,$A121)</f>
        <v>0</v>
      </c>
      <c r="K121" s="177">
        <f>COUNTIF('2014'!$E$2:$E$600,$A121)</f>
        <v>0</v>
      </c>
      <c r="L121" s="177">
        <f>COUNTIF('2015'!$E$2:$E$600,$A121)</f>
        <v>2</v>
      </c>
      <c r="M121" s="177">
        <f>COUNTIF('2016'!$E$2:$E$600,$A121)</f>
        <v>0</v>
      </c>
      <c r="N121" s="177">
        <f>COUNTIF('2017'!$E$2:$E$600,$A121)</f>
        <v>0</v>
      </c>
      <c r="O121" s="177">
        <f>COUNTIF('2018'!$E$2:$F$600,$A121)</f>
        <v>0</v>
      </c>
      <c r="Q121" s="177">
        <f t="shared" si="3"/>
        <v>2</v>
      </c>
    </row>
    <row r="122" spans="1:17" ht="15" x14ac:dyDescent="0.2">
      <c r="A122" s="164" t="s">
        <v>194</v>
      </c>
      <c r="B122" s="177">
        <f>COUNTIF('2005'!$E$2:$E$600,$A122)</f>
        <v>0</v>
      </c>
      <c r="C122" s="177">
        <f>COUNTIF('2006'!$E$2:$E$600,$A122)</f>
        <v>0</v>
      </c>
      <c r="D122" s="177">
        <f>COUNTIF('2007'!$E$2:$E$600,$A122)</f>
        <v>0</v>
      </c>
      <c r="E122" s="177">
        <f>COUNTIF('2008'!$E$2:$E$600,$A122)</f>
        <v>0</v>
      </c>
      <c r="F122" s="177">
        <f>COUNTIF('2009'!$E$2:$E$600,$A122)</f>
        <v>0</v>
      </c>
      <c r="G122" s="177">
        <f>COUNTIF('2010'!$E$2:$E$600,$A122)</f>
        <v>0</v>
      </c>
      <c r="H122" s="177">
        <f>COUNTIF('2011'!$E$2:$E$600,$A122)</f>
        <v>0</v>
      </c>
      <c r="I122" s="177">
        <f>COUNTIF('2012'!$E$2:$E$600,$A122)</f>
        <v>1</v>
      </c>
      <c r="J122" s="177">
        <f>COUNTIF('2013'!$E$2:$E$600,$A122)</f>
        <v>0</v>
      </c>
      <c r="K122" s="177">
        <f>COUNTIF('2014'!$E$2:$E$600,$A122)</f>
        <v>0</v>
      </c>
      <c r="L122" s="177">
        <f>COUNTIF('2015'!$E$2:$E$600,$A122)</f>
        <v>2</v>
      </c>
      <c r="M122" s="177">
        <f>COUNTIF('2016'!$E$2:$E$600,$A122)</f>
        <v>1</v>
      </c>
      <c r="N122" s="177">
        <f>COUNTIF('2017'!$E$2:$E$600,$A122)</f>
        <v>12</v>
      </c>
      <c r="O122" s="177">
        <f>COUNTIF('2018'!$E$2:$F$600,$A122)</f>
        <v>0</v>
      </c>
      <c r="Q122" s="177">
        <f t="shared" si="3"/>
        <v>16</v>
      </c>
    </row>
    <row r="123" spans="1:17" ht="15" x14ac:dyDescent="0.2">
      <c r="A123" s="164" t="s">
        <v>3706</v>
      </c>
      <c r="B123" s="177">
        <f>COUNTIF('2005'!$E$2:$E$600,$A123)</f>
        <v>0</v>
      </c>
      <c r="C123" s="177">
        <f>COUNTIF('2006'!$E$2:$E$600,$A123)</f>
        <v>0</v>
      </c>
      <c r="D123" s="177">
        <f>COUNTIF('2007'!$E$2:$E$600,$A123)</f>
        <v>0</v>
      </c>
      <c r="E123" s="177">
        <f>COUNTIF('2008'!$E$2:$E$600,$A123)</f>
        <v>0</v>
      </c>
      <c r="F123" s="177">
        <f>COUNTIF('2009'!$E$2:$E$600,$A123)</f>
        <v>0</v>
      </c>
      <c r="G123" s="177">
        <f>COUNTIF('2010'!$E$2:$E$600,$A123)</f>
        <v>0</v>
      </c>
      <c r="H123" s="177">
        <f>COUNTIF('2011'!$E$2:$E$600,$A123)</f>
        <v>0</v>
      </c>
      <c r="I123" s="177">
        <f>COUNTIF('2012'!$E$2:$E$600,$A123)</f>
        <v>0</v>
      </c>
      <c r="J123" s="177">
        <f>COUNTIF('2013'!$E$2:$E$600,$A123)</f>
        <v>0</v>
      </c>
      <c r="K123" s="177">
        <f>COUNTIF('2014'!$E$2:$E$600,$A123)</f>
        <v>0</v>
      </c>
      <c r="L123" s="177">
        <f>COUNTIF('2015'!$E$2:$E$600,$A123)</f>
        <v>0</v>
      </c>
      <c r="M123" s="177">
        <f>COUNTIF('2016'!$E$2:$E$600,$A123)</f>
        <v>0</v>
      </c>
      <c r="N123" s="177">
        <f>COUNTIF('2017'!$E$2:$E$600,$A123)</f>
        <v>0</v>
      </c>
      <c r="O123" s="177">
        <f>COUNTIF('2018'!$E$2:$F$600,$A123)</f>
        <v>0</v>
      </c>
      <c r="Q123" s="177">
        <f t="shared" si="3"/>
        <v>0</v>
      </c>
    </row>
    <row r="124" spans="1:17" ht="15" x14ac:dyDescent="0.2">
      <c r="A124" s="164" t="s">
        <v>181</v>
      </c>
      <c r="B124" s="177">
        <f>COUNTIF('2005'!$E$2:$E$600,$A124)</f>
        <v>0</v>
      </c>
      <c r="C124" s="177">
        <f>COUNTIF('2006'!$E$2:$E$600,$A124)</f>
        <v>0</v>
      </c>
      <c r="D124" s="177">
        <f>COUNTIF('2007'!$E$2:$E$600,$A124)</f>
        <v>0</v>
      </c>
      <c r="E124" s="177">
        <f>COUNTIF('2008'!$E$2:$E$600,$A124)</f>
        <v>0</v>
      </c>
      <c r="F124" s="177">
        <f>COUNTIF('2009'!$E$2:$E$600,$A124)</f>
        <v>0</v>
      </c>
      <c r="G124" s="177">
        <f>COUNTIF('2010'!$E$2:$E$600,$A124)</f>
        <v>0</v>
      </c>
      <c r="H124" s="177">
        <f>COUNTIF('2011'!$E$2:$E$600,$A124)</f>
        <v>0</v>
      </c>
      <c r="I124" s="177">
        <f>COUNTIF('2012'!$E$2:$E$600,$A124)</f>
        <v>1</v>
      </c>
      <c r="J124" s="177">
        <f>COUNTIF('2013'!$E$2:$E$600,$A124)</f>
        <v>0</v>
      </c>
      <c r="K124" s="177">
        <f>COUNTIF('2014'!$E$2:$E$600,$A124)</f>
        <v>0</v>
      </c>
      <c r="L124" s="177">
        <f>COUNTIF('2015'!$E$2:$E$600,$A124)</f>
        <v>0</v>
      </c>
      <c r="M124" s="177">
        <f>COUNTIF('2016'!$E$2:$E$600,$A124)</f>
        <v>0</v>
      </c>
      <c r="N124" s="177">
        <f>COUNTIF('2017'!$E$2:$E$600,$A124)</f>
        <v>0</v>
      </c>
      <c r="O124" s="177">
        <f>COUNTIF('2018'!$E$2:$F$600,$A124)</f>
        <v>0</v>
      </c>
      <c r="Q124" s="177">
        <f t="shared" si="3"/>
        <v>1</v>
      </c>
    </row>
    <row r="125" spans="1:17" ht="15" x14ac:dyDescent="0.2">
      <c r="A125" s="164" t="s">
        <v>3705</v>
      </c>
      <c r="B125" s="177">
        <f>COUNTIF('2005'!$E$2:$E$600,$A125)</f>
        <v>0</v>
      </c>
      <c r="C125" s="177">
        <f>COUNTIF('2006'!$E$2:$E$600,$A125)</f>
        <v>0</v>
      </c>
      <c r="D125" s="177">
        <f>COUNTIF('2007'!$E$2:$E$600,$A125)</f>
        <v>0</v>
      </c>
      <c r="E125" s="177">
        <f>COUNTIF('2008'!$E$2:$E$600,$A125)</f>
        <v>0</v>
      </c>
      <c r="F125" s="177">
        <f>COUNTIF('2009'!$E$2:$E$600,$A125)</f>
        <v>0</v>
      </c>
      <c r="G125" s="177">
        <f>COUNTIF('2010'!$E$2:$E$600,$A125)</f>
        <v>0</v>
      </c>
      <c r="H125" s="177">
        <f>COUNTIF('2011'!$E$2:$E$600,$A125)</f>
        <v>0</v>
      </c>
      <c r="I125" s="177">
        <f>COUNTIF('2012'!$E$2:$E$600,$A125)</f>
        <v>0</v>
      </c>
      <c r="J125" s="177">
        <f>COUNTIF('2013'!$E$2:$E$600,$A125)</f>
        <v>0</v>
      </c>
      <c r="K125" s="177">
        <f>COUNTIF('2014'!$E$2:$E$600,$A125)</f>
        <v>0</v>
      </c>
      <c r="L125" s="177">
        <f>COUNTIF('2015'!$E$2:$E$600,$A125)</f>
        <v>0</v>
      </c>
      <c r="M125" s="177">
        <f>COUNTIF('2016'!$E$2:$E$600,$A125)</f>
        <v>0</v>
      </c>
      <c r="N125" s="177">
        <f>COUNTIF('2017'!$E$2:$E$600,$A125)</f>
        <v>0</v>
      </c>
      <c r="O125" s="177">
        <f>COUNTIF('2018'!$E$2:$F$600,$A125)</f>
        <v>0</v>
      </c>
      <c r="Q125" s="177">
        <f t="shared" si="3"/>
        <v>0</v>
      </c>
    </row>
    <row r="126" spans="1:17" ht="15" x14ac:dyDescent="0.2">
      <c r="A126" s="164" t="s">
        <v>1726</v>
      </c>
      <c r="B126" s="177">
        <f>COUNTIF('2005'!$E$2:$E$600,$A126)</f>
        <v>0</v>
      </c>
      <c r="C126" s="177">
        <f>COUNTIF('2006'!$E$2:$E$600,$A126)</f>
        <v>0</v>
      </c>
      <c r="D126" s="177">
        <f>COUNTIF('2007'!$E$2:$E$600,$A126)</f>
        <v>0</v>
      </c>
      <c r="E126" s="177">
        <f>COUNTIF('2008'!$E$2:$E$600,$A126)</f>
        <v>1</v>
      </c>
      <c r="F126" s="177">
        <f>COUNTIF('2009'!$E$2:$E$600,$A126)</f>
        <v>0</v>
      </c>
      <c r="G126" s="177">
        <f>COUNTIF('2010'!$E$2:$E$600,$A126)</f>
        <v>0</v>
      </c>
      <c r="H126" s="177">
        <f>COUNTIF('2011'!$E$2:$E$600,$A126)</f>
        <v>0</v>
      </c>
      <c r="I126" s="177">
        <f>COUNTIF('2012'!$E$2:$E$600,$A126)</f>
        <v>0</v>
      </c>
      <c r="J126" s="177">
        <f>COUNTIF('2013'!$E$2:$E$600,$A126)</f>
        <v>0</v>
      </c>
      <c r="K126" s="177">
        <f>COUNTIF('2014'!$E$2:$E$600,$A126)</f>
        <v>0</v>
      </c>
      <c r="L126" s="177">
        <f>COUNTIF('2015'!$E$2:$E$600,$A126)</f>
        <v>0</v>
      </c>
      <c r="M126" s="177">
        <f>COUNTIF('2016'!$E$2:$E$600,$A126)</f>
        <v>0</v>
      </c>
      <c r="N126" s="177">
        <f>COUNTIF('2017'!$E$2:$E$600,$A126)</f>
        <v>0</v>
      </c>
      <c r="O126" s="177">
        <f>COUNTIF('2018'!$E$2:$F$600,$A126)</f>
        <v>0</v>
      </c>
      <c r="Q126" s="177">
        <f t="shared" si="3"/>
        <v>1</v>
      </c>
    </row>
    <row r="127" spans="1:17" ht="15" x14ac:dyDescent="0.2">
      <c r="A127" s="164" t="s">
        <v>2641</v>
      </c>
      <c r="B127" s="177">
        <f>COUNTIF('2005'!$E$2:$E$600,$A127)</f>
        <v>0</v>
      </c>
      <c r="C127" s="177">
        <f>COUNTIF('2006'!$E$2:$E$600,$A127)</f>
        <v>0</v>
      </c>
      <c r="D127" s="177">
        <f>COUNTIF('2007'!$E$2:$E$600,$A127)</f>
        <v>0</v>
      </c>
      <c r="E127" s="177">
        <f>COUNTIF('2008'!$E$2:$E$600,$A127)</f>
        <v>0</v>
      </c>
      <c r="F127" s="177">
        <f>COUNTIF('2009'!$E$2:$E$600,$A127)</f>
        <v>0</v>
      </c>
      <c r="G127" s="177">
        <f>COUNTIF('2010'!$E$2:$E$600,$A127)</f>
        <v>0</v>
      </c>
      <c r="H127" s="177">
        <f>COUNTIF('2011'!$E$2:$E$600,$A127)</f>
        <v>0</v>
      </c>
      <c r="I127" s="177">
        <f>COUNTIF('2012'!$E$2:$E$600,$A127)</f>
        <v>0</v>
      </c>
      <c r="J127" s="177">
        <f>COUNTIF('2013'!$E$2:$E$600,$A127)</f>
        <v>0</v>
      </c>
      <c r="K127" s="177">
        <f>COUNTIF('2014'!$E$2:$E$600,$A127)</f>
        <v>0</v>
      </c>
      <c r="L127" s="177">
        <f>COUNTIF('2015'!$E$2:$E$600,$A127)</f>
        <v>0</v>
      </c>
      <c r="M127" s="177">
        <f>COUNTIF('2016'!$E$2:$E$600,$A127)</f>
        <v>4</v>
      </c>
      <c r="N127" s="177">
        <f>COUNTIF('2017'!$E$2:$E$600,$A127)</f>
        <v>3</v>
      </c>
      <c r="O127" s="177">
        <f>COUNTIF('2018'!$E$2:$F$600,$A127)</f>
        <v>2</v>
      </c>
      <c r="Q127" s="177">
        <f t="shared" si="3"/>
        <v>7</v>
      </c>
    </row>
    <row r="128" spans="1:17" ht="15" x14ac:dyDescent="0.2">
      <c r="A128" s="164" t="s">
        <v>3048</v>
      </c>
      <c r="B128" s="177">
        <f>COUNTIF('2005'!$E$2:$E$600,$A128)</f>
        <v>0</v>
      </c>
      <c r="C128" s="177">
        <f>COUNTIF('2006'!$E$2:$E$600,$A128)</f>
        <v>0</v>
      </c>
      <c r="D128" s="177">
        <f>COUNTIF('2007'!$E$2:$E$600,$A128)</f>
        <v>0</v>
      </c>
      <c r="E128" s="177">
        <f>COUNTIF('2008'!$E$2:$E$600,$A128)</f>
        <v>0</v>
      </c>
      <c r="F128" s="177">
        <f>COUNTIF('2009'!$E$2:$E$600,$A128)</f>
        <v>0</v>
      </c>
      <c r="G128" s="177">
        <f>COUNTIF('2010'!$E$2:$E$600,$A128)</f>
        <v>0</v>
      </c>
      <c r="H128" s="177">
        <f>COUNTIF('2011'!$E$2:$E$600,$A128)</f>
        <v>0</v>
      </c>
      <c r="I128" s="177">
        <f>COUNTIF('2012'!$E$2:$E$600,$A128)</f>
        <v>0</v>
      </c>
      <c r="J128" s="177">
        <f>COUNTIF('2013'!$E$2:$E$600,$A128)</f>
        <v>0</v>
      </c>
      <c r="K128" s="177">
        <f>COUNTIF('2014'!$E$2:$E$600,$A128)</f>
        <v>0</v>
      </c>
      <c r="L128" s="177">
        <f>COUNTIF('2015'!$E$2:$E$600,$A128)</f>
        <v>0</v>
      </c>
      <c r="M128" s="177">
        <f>COUNTIF('2016'!$E$2:$E$600,$A128)</f>
        <v>0</v>
      </c>
      <c r="N128" s="177">
        <f>COUNTIF('2017'!$E$2:$E$600,$A128)</f>
        <v>3</v>
      </c>
      <c r="O128" s="177">
        <f>COUNTIF('2018'!$E$2:$F$600,$A128)</f>
        <v>0</v>
      </c>
      <c r="Q128" s="177">
        <f t="shared" si="3"/>
        <v>3</v>
      </c>
    </row>
    <row r="129" spans="1:17" ht="15" x14ac:dyDescent="0.2">
      <c r="A129" s="164" t="s">
        <v>2414</v>
      </c>
      <c r="B129" s="177">
        <f>COUNTIF('2005'!$E$2:$E$600,$A129)</f>
        <v>0</v>
      </c>
      <c r="C129" s="177">
        <f>COUNTIF('2006'!$E$2:$E$600,$A129)</f>
        <v>0</v>
      </c>
      <c r="D129" s="177">
        <f>COUNTIF('2007'!$E$2:$E$600,$A129)</f>
        <v>0</v>
      </c>
      <c r="E129" s="177">
        <f>COUNTIF('2008'!$E$2:$E$600,$A129)</f>
        <v>0</v>
      </c>
      <c r="F129" s="177">
        <f>COUNTIF('2009'!$E$2:$E$600,$A129)</f>
        <v>0</v>
      </c>
      <c r="G129" s="177">
        <f>COUNTIF('2010'!$E$2:$E$600,$A129)</f>
        <v>0</v>
      </c>
      <c r="H129" s="177">
        <f>COUNTIF('2011'!$E$2:$E$600,$A129)</f>
        <v>0</v>
      </c>
      <c r="I129" s="177">
        <f>COUNTIF('2012'!$E$2:$E$600,$A129)</f>
        <v>0</v>
      </c>
      <c r="J129" s="177">
        <f>COUNTIF('2013'!$E$2:$E$600,$A129)</f>
        <v>0</v>
      </c>
      <c r="K129" s="177">
        <f>COUNTIF('2014'!$E$2:$E$600,$A129)</f>
        <v>0</v>
      </c>
      <c r="L129" s="177">
        <f>COUNTIF('2015'!$E$2:$E$600,$A129)</f>
        <v>1</v>
      </c>
      <c r="M129" s="177">
        <f>COUNTIF('2016'!$E$2:$E$600,$A129)</f>
        <v>0</v>
      </c>
      <c r="N129" s="177">
        <f>COUNTIF('2017'!$E$2:$E$600,$A129)</f>
        <v>0</v>
      </c>
      <c r="O129" s="177">
        <f>COUNTIF('2018'!$E$2:$F$600,$A129)</f>
        <v>0</v>
      </c>
      <c r="Q129" s="177">
        <f t="shared" si="3"/>
        <v>1</v>
      </c>
    </row>
    <row r="130" spans="1:17" ht="15" x14ac:dyDescent="0.2">
      <c r="A130" s="164" t="s">
        <v>577</v>
      </c>
      <c r="B130" s="177">
        <f>COUNTIF('2005'!$E$2:$E$600,$A130)</f>
        <v>0</v>
      </c>
      <c r="C130" s="177">
        <f>COUNTIF('2006'!$E$2:$E$600,$A130)</f>
        <v>0</v>
      </c>
      <c r="D130" s="177">
        <f>COUNTIF('2007'!$E$2:$E$600,$A130)</f>
        <v>0</v>
      </c>
      <c r="E130" s="177">
        <f>COUNTIF('2008'!$E$2:$E$600,$A130)</f>
        <v>0</v>
      </c>
      <c r="F130" s="177">
        <f>COUNTIF('2009'!$E$2:$E$600,$A130)</f>
        <v>0</v>
      </c>
      <c r="G130" s="177">
        <f>COUNTIF('2010'!$E$2:$E$600,$A130)</f>
        <v>0</v>
      </c>
      <c r="H130" s="177">
        <f>COUNTIF('2011'!$E$2:$E$600,$A130)</f>
        <v>1</v>
      </c>
      <c r="I130" s="177">
        <f>COUNTIF('2012'!$E$2:$E$600,$A130)</f>
        <v>0</v>
      </c>
      <c r="J130" s="177">
        <f>COUNTIF('2013'!$E$2:$E$600,$A130)</f>
        <v>0</v>
      </c>
      <c r="K130" s="177">
        <f>COUNTIF('2014'!$E$2:$E$600,$A130)</f>
        <v>1</v>
      </c>
      <c r="L130" s="177">
        <f>COUNTIF('2015'!$E$2:$E$600,$A130)</f>
        <v>1</v>
      </c>
      <c r="M130" s="177">
        <f>COUNTIF('2016'!$E$2:$E$600,$A130)</f>
        <v>0</v>
      </c>
      <c r="N130" s="177">
        <f>COUNTIF('2017'!$E$2:$E$600,$A130)</f>
        <v>0</v>
      </c>
      <c r="O130" s="177">
        <f>COUNTIF('2018'!$E$2:$F$600,$A130)</f>
        <v>0</v>
      </c>
      <c r="Q130" s="177">
        <f t="shared" si="3"/>
        <v>3</v>
      </c>
    </row>
    <row r="131" spans="1:17" ht="15" x14ac:dyDescent="0.2">
      <c r="A131" s="164" t="s">
        <v>2413</v>
      </c>
      <c r="B131" s="177">
        <f>COUNTIF('2005'!$E$2:$E$600,$A131)</f>
        <v>0</v>
      </c>
      <c r="C131" s="177">
        <f>COUNTIF('2006'!$E$2:$E$600,$A131)</f>
        <v>0</v>
      </c>
      <c r="D131" s="177">
        <f>COUNTIF('2007'!$E$2:$E$600,$A131)</f>
        <v>0</v>
      </c>
      <c r="E131" s="177">
        <f>COUNTIF('2008'!$E$2:$E$600,$A131)</f>
        <v>0</v>
      </c>
      <c r="F131" s="177">
        <f>COUNTIF('2009'!$E$2:$E$600,$A131)</f>
        <v>0</v>
      </c>
      <c r="G131" s="177">
        <f>COUNTIF('2010'!$E$2:$E$600,$A131)</f>
        <v>0</v>
      </c>
      <c r="H131" s="177">
        <f>COUNTIF('2011'!$E$2:$E$600,$A131)</f>
        <v>0</v>
      </c>
      <c r="I131" s="177">
        <f>COUNTIF('2012'!$E$2:$E$600,$A131)</f>
        <v>0</v>
      </c>
      <c r="J131" s="177">
        <f>COUNTIF('2013'!$E$2:$E$600,$A131)</f>
        <v>0</v>
      </c>
      <c r="K131" s="177">
        <f>COUNTIF('2014'!$E$2:$E$600,$A131)</f>
        <v>0</v>
      </c>
      <c r="L131" s="177">
        <f>COUNTIF('2015'!$E$2:$E$600,$A131)</f>
        <v>1</v>
      </c>
      <c r="M131" s="177">
        <f>COUNTIF('2016'!$E$2:$E$600,$A131)</f>
        <v>0</v>
      </c>
      <c r="N131" s="177">
        <f>COUNTIF('2017'!$E$2:$E$600,$A131)</f>
        <v>0</v>
      </c>
      <c r="O131" s="177">
        <f>COUNTIF('2018'!$E$2:$F$600,$A131)</f>
        <v>0</v>
      </c>
      <c r="Q131" s="177">
        <f t="shared" si="3"/>
        <v>1</v>
      </c>
    </row>
    <row r="132" spans="1:17" ht="15" x14ac:dyDescent="0.2">
      <c r="A132" s="164" t="s">
        <v>3704</v>
      </c>
      <c r="B132" s="177">
        <f>COUNTIF('2005'!$E$2:$E$600,$A132)</f>
        <v>0</v>
      </c>
      <c r="C132" s="177">
        <f>COUNTIF('2006'!$E$2:$E$600,$A132)</f>
        <v>0</v>
      </c>
      <c r="D132" s="177">
        <f>COUNTIF('2007'!$E$2:$E$600,$A132)</f>
        <v>0</v>
      </c>
      <c r="E132" s="177">
        <f>COUNTIF('2008'!$E$2:$E$600,$A132)</f>
        <v>0</v>
      </c>
      <c r="F132" s="177">
        <f>COUNTIF('2009'!$E$2:$E$600,$A132)</f>
        <v>0</v>
      </c>
      <c r="G132" s="177">
        <f>COUNTIF('2010'!$E$2:$E$600,$A132)</f>
        <v>0</v>
      </c>
      <c r="H132" s="177">
        <f>COUNTIF('2011'!$E$2:$E$600,$A132)</f>
        <v>0</v>
      </c>
      <c r="I132" s="177">
        <f>COUNTIF('2012'!$E$2:$E$600,$A132)</f>
        <v>0</v>
      </c>
      <c r="J132" s="177">
        <f>COUNTIF('2013'!$E$2:$E$600,$A132)</f>
        <v>0</v>
      </c>
      <c r="K132" s="177">
        <f>COUNTIF('2014'!$E$2:$E$600,$A132)</f>
        <v>0</v>
      </c>
      <c r="L132" s="177">
        <f>COUNTIF('2015'!$E$2:$E$600,$A132)</f>
        <v>0</v>
      </c>
      <c r="M132" s="177">
        <f>COUNTIF('2016'!$E$2:$E$600,$A132)</f>
        <v>0</v>
      </c>
      <c r="N132" s="177">
        <f>COUNTIF('2017'!$E$2:$E$600,$A132)</f>
        <v>0</v>
      </c>
      <c r="O132" s="177">
        <f>COUNTIF('2018'!$E$2:$F$600,$A132)</f>
        <v>0</v>
      </c>
      <c r="Q132" s="177">
        <f t="shared" si="3"/>
        <v>0</v>
      </c>
    </row>
    <row r="133" spans="1:17" ht="15" x14ac:dyDescent="0.2">
      <c r="A133" s="164" t="s">
        <v>2896</v>
      </c>
      <c r="B133" s="177">
        <f>COUNTIF('2005'!$E$2:$E$600,$A133)</f>
        <v>0</v>
      </c>
      <c r="C133" s="177">
        <f>COUNTIF('2006'!$E$2:$E$600,$A133)</f>
        <v>0</v>
      </c>
      <c r="D133" s="177">
        <f>COUNTIF('2007'!$E$2:$E$600,$A133)</f>
        <v>0</v>
      </c>
      <c r="E133" s="177">
        <f>COUNTIF('2008'!$E$2:$E$600,$A133)</f>
        <v>0</v>
      </c>
      <c r="F133" s="177">
        <f>COUNTIF('2009'!$E$2:$E$600,$A133)</f>
        <v>0</v>
      </c>
      <c r="G133" s="177">
        <f>COUNTIF('2010'!$E$2:$E$600,$A133)</f>
        <v>0</v>
      </c>
      <c r="H133" s="177">
        <f>COUNTIF('2011'!$E$2:$E$600,$A133)</f>
        <v>0</v>
      </c>
      <c r="I133" s="177">
        <f>COUNTIF('2012'!$E$2:$E$600,$A133)</f>
        <v>0</v>
      </c>
      <c r="J133" s="177">
        <f>COUNTIF('2013'!$E$2:$E$600,$A133)</f>
        <v>0</v>
      </c>
      <c r="K133" s="177">
        <f>COUNTIF('2014'!$E$2:$E$600,$A133)</f>
        <v>0</v>
      </c>
      <c r="L133" s="177">
        <f>COUNTIF('2015'!$E$2:$E$600,$A133)</f>
        <v>0</v>
      </c>
      <c r="M133" s="177">
        <f>COUNTIF('2016'!$E$2:$E$600,$A133)</f>
        <v>0</v>
      </c>
      <c r="N133" s="177">
        <f>COUNTIF('2017'!$E$2:$E$600,$A133)</f>
        <v>1</v>
      </c>
      <c r="O133" s="177">
        <f>COUNTIF('2018'!$E$2:$F$600,$A133)</f>
        <v>0</v>
      </c>
      <c r="Q133" s="177">
        <f t="shared" si="3"/>
        <v>1</v>
      </c>
    </row>
    <row r="134" spans="1:17" ht="15" x14ac:dyDescent="0.2">
      <c r="A134" s="164" t="s">
        <v>427</v>
      </c>
      <c r="B134" s="177">
        <f>COUNTIF('2005'!$E$2:$E$600,$A134)</f>
        <v>0</v>
      </c>
      <c r="C134" s="177">
        <f>COUNTIF('2006'!$E$2:$E$600,$A134)</f>
        <v>0</v>
      </c>
      <c r="D134" s="177">
        <f>COUNTIF('2007'!$E$2:$E$600,$A134)</f>
        <v>0</v>
      </c>
      <c r="E134" s="177">
        <f>COUNTIF('2008'!$E$2:$E$600,$A134)</f>
        <v>0</v>
      </c>
      <c r="F134" s="177">
        <f>COUNTIF('2009'!$E$2:$E$600,$A134)</f>
        <v>0</v>
      </c>
      <c r="G134" s="177">
        <f>COUNTIF('2010'!$E$2:$E$600,$A134)</f>
        <v>0</v>
      </c>
      <c r="H134" s="177">
        <f>COUNTIF('2011'!$E$2:$E$600,$A134)</f>
        <v>0</v>
      </c>
      <c r="I134" s="177">
        <f>COUNTIF('2012'!$E$2:$E$600,$A134)</f>
        <v>1</v>
      </c>
      <c r="J134" s="177">
        <f>COUNTIF('2013'!$E$2:$E$600,$A134)</f>
        <v>0</v>
      </c>
      <c r="K134" s="177">
        <f>COUNTIF('2014'!$E$2:$E$600,$A134)</f>
        <v>0</v>
      </c>
      <c r="L134" s="177">
        <f>COUNTIF('2015'!$E$2:$E$600,$A134)</f>
        <v>0</v>
      </c>
      <c r="M134" s="177">
        <f>COUNTIF('2016'!$E$2:$E$600,$A134)</f>
        <v>0</v>
      </c>
      <c r="N134" s="177">
        <f>COUNTIF('2017'!$E$2:$E$600,$A134)</f>
        <v>0</v>
      </c>
      <c r="O134" s="177">
        <f>COUNTIF('2018'!$E$2:$F$600,$A134)</f>
        <v>0</v>
      </c>
      <c r="Q134" s="177">
        <f t="shared" si="3"/>
        <v>1</v>
      </c>
    </row>
    <row r="135" spans="1:17" ht="15" x14ac:dyDescent="0.2">
      <c r="A135" s="164" t="s">
        <v>2992</v>
      </c>
      <c r="B135" s="177">
        <f>COUNTIF('2005'!$E$2:$E$600,$A135)</f>
        <v>0</v>
      </c>
      <c r="C135" s="177">
        <f>COUNTIF('2006'!$E$2:$E$600,$A135)</f>
        <v>0</v>
      </c>
      <c r="D135" s="177">
        <f>COUNTIF('2007'!$E$2:$E$600,$A135)</f>
        <v>0</v>
      </c>
      <c r="E135" s="177">
        <f>COUNTIF('2008'!$E$2:$E$600,$A135)</f>
        <v>0</v>
      </c>
      <c r="F135" s="177">
        <f>COUNTIF('2009'!$E$2:$E$600,$A135)</f>
        <v>0</v>
      </c>
      <c r="G135" s="177">
        <f>COUNTIF('2010'!$E$2:$E$600,$A135)</f>
        <v>0</v>
      </c>
      <c r="H135" s="177">
        <f>COUNTIF('2011'!$E$2:$E$600,$A135)</f>
        <v>0</v>
      </c>
      <c r="I135" s="177">
        <f>COUNTIF('2012'!$E$2:$E$600,$A135)</f>
        <v>0</v>
      </c>
      <c r="J135" s="177">
        <f>COUNTIF('2013'!$E$2:$E$600,$A135)</f>
        <v>0</v>
      </c>
      <c r="K135" s="177">
        <f>COUNTIF('2014'!$E$2:$E$600,$A135)</f>
        <v>0</v>
      </c>
      <c r="L135" s="177">
        <f>COUNTIF('2015'!$E$2:$E$600,$A135)</f>
        <v>0</v>
      </c>
      <c r="M135" s="177">
        <f>COUNTIF('2016'!$E$2:$E$600,$A135)</f>
        <v>0</v>
      </c>
      <c r="N135" s="177">
        <f>COUNTIF('2017'!$E$2:$E$600,$A135)</f>
        <v>1</v>
      </c>
      <c r="O135" s="177">
        <f>COUNTIF('2018'!$E$2:$F$600,$A135)</f>
        <v>0</v>
      </c>
      <c r="Q135" s="177">
        <f t="shared" si="3"/>
        <v>1</v>
      </c>
    </row>
    <row r="136" spans="1:17" ht="15" x14ac:dyDescent="0.2">
      <c r="A136" s="164" t="s">
        <v>2579</v>
      </c>
      <c r="B136" s="177">
        <f>COUNTIF('2005'!$E$2:$E$600,$A136)</f>
        <v>0</v>
      </c>
      <c r="C136" s="177">
        <f>COUNTIF('2006'!$E$2:$E$600,$A136)</f>
        <v>0</v>
      </c>
      <c r="D136" s="177">
        <f>COUNTIF('2007'!$E$2:$E$600,$A136)</f>
        <v>0</v>
      </c>
      <c r="E136" s="177">
        <f>COUNTIF('2008'!$E$2:$E$600,$A136)</f>
        <v>0</v>
      </c>
      <c r="F136" s="177">
        <f>COUNTIF('2009'!$E$2:$E$600,$A136)</f>
        <v>0</v>
      </c>
      <c r="G136" s="177">
        <f>COUNTIF('2010'!$E$2:$E$600,$A136)</f>
        <v>0</v>
      </c>
      <c r="H136" s="177">
        <f>COUNTIF('2011'!$E$2:$E$600,$A136)</f>
        <v>0</v>
      </c>
      <c r="I136" s="177">
        <f>COUNTIF('2012'!$E$2:$E$600,$A136)</f>
        <v>0</v>
      </c>
      <c r="J136" s="177">
        <f>COUNTIF('2013'!$E$2:$E$600,$A136)</f>
        <v>0</v>
      </c>
      <c r="K136" s="177">
        <f>COUNTIF('2014'!$E$2:$E$600,$A136)</f>
        <v>0</v>
      </c>
      <c r="L136" s="177">
        <f>COUNTIF('2015'!$E$2:$E$600,$A136)</f>
        <v>0</v>
      </c>
      <c r="M136" s="177">
        <f>COUNTIF('2016'!$E$2:$E$600,$A136)</f>
        <v>1</v>
      </c>
      <c r="N136" s="177">
        <f>COUNTIF('2017'!$E$2:$E$600,$A136)</f>
        <v>0</v>
      </c>
      <c r="O136" s="177">
        <f>COUNTIF('2018'!$E$2:$F$600,$A136)</f>
        <v>0</v>
      </c>
      <c r="Q136" s="177">
        <f t="shared" si="3"/>
        <v>1</v>
      </c>
    </row>
    <row r="137" spans="1:17" ht="15" x14ac:dyDescent="0.2">
      <c r="A137" s="164" t="s">
        <v>1224</v>
      </c>
      <c r="B137" s="177">
        <f>COUNTIF('2005'!$E$2:$E$600,$A137)</f>
        <v>0</v>
      </c>
      <c r="C137" s="177">
        <f>COUNTIF('2006'!$E$2:$E$600,$A137)</f>
        <v>0</v>
      </c>
      <c r="D137" s="177">
        <f>COUNTIF('2007'!$E$2:$E$600,$A137)</f>
        <v>1</v>
      </c>
      <c r="E137" s="177">
        <f>COUNTIF('2008'!$E$2:$E$600,$A137)</f>
        <v>0</v>
      </c>
      <c r="F137" s="177">
        <f>COUNTIF('2009'!$E$2:$E$600,$A137)</f>
        <v>0</v>
      </c>
      <c r="G137" s="177">
        <f>COUNTIF('2010'!$E$2:$E$600,$A137)</f>
        <v>0</v>
      </c>
      <c r="H137" s="177">
        <f>COUNTIF('2011'!$E$2:$E$600,$A137)</f>
        <v>0</v>
      </c>
      <c r="I137" s="177">
        <f>COUNTIF('2012'!$E$2:$E$600,$A137)</f>
        <v>0</v>
      </c>
      <c r="J137" s="177">
        <f>COUNTIF('2013'!$E$2:$E$600,$A137)</f>
        <v>0</v>
      </c>
      <c r="K137" s="177">
        <f>COUNTIF('2014'!$E$2:$E$600,$A137)</f>
        <v>0</v>
      </c>
      <c r="L137" s="177">
        <f>COUNTIF('2015'!$E$2:$E$600,$A137)</f>
        <v>0</v>
      </c>
      <c r="M137" s="177">
        <f>COUNTIF('2016'!$E$2:$E$600,$A137)</f>
        <v>0</v>
      </c>
      <c r="N137" s="177">
        <f>COUNTIF('2017'!$E$2:$E$600,$A137)</f>
        <v>0</v>
      </c>
      <c r="O137" s="177">
        <f>COUNTIF('2018'!$E$2:$F$600,$A137)</f>
        <v>0</v>
      </c>
      <c r="Q137" s="177">
        <f t="shared" ref="Q137:Q168" si="4">SUM(B137:N137)</f>
        <v>1</v>
      </c>
    </row>
    <row r="138" spans="1:17" ht="15" x14ac:dyDescent="0.2">
      <c r="A138" s="164" t="s">
        <v>1728</v>
      </c>
      <c r="B138" s="177">
        <f>COUNTIF('2005'!$E$2:$E$600,$A138)</f>
        <v>3</v>
      </c>
      <c r="C138" s="177">
        <f>COUNTIF('2006'!$E$2:$E$600,$A138)</f>
        <v>5</v>
      </c>
      <c r="D138" s="177">
        <f>COUNTIF('2007'!$E$2:$E$600,$A138)</f>
        <v>9</v>
      </c>
      <c r="E138" s="177">
        <f>COUNTIF('2008'!$E$2:$E$600,$A138)</f>
        <v>9</v>
      </c>
      <c r="F138" s="177">
        <f>COUNTIF('2009'!$E$2:$E$600,$A138)</f>
        <v>0</v>
      </c>
      <c r="G138" s="177">
        <f>COUNTIF('2010'!$E$2:$E$600,$A138)</f>
        <v>0</v>
      </c>
      <c r="H138" s="177">
        <f>COUNTIF('2011'!$E$2:$E$600,$A138)</f>
        <v>4</v>
      </c>
      <c r="I138" s="177">
        <f>COUNTIF('2012'!$E$2:$E$600,$A138)</f>
        <v>10</v>
      </c>
      <c r="J138" s="177">
        <f>COUNTIF('2013'!$E$2:$E$600,$A138)</f>
        <v>4</v>
      </c>
      <c r="K138" s="177">
        <f>COUNTIF('2014'!$E$2:$E$600,$A138)</f>
        <v>2</v>
      </c>
      <c r="L138" s="177">
        <f>COUNTIF('2015'!$E$2:$E$600,$A138)</f>
        <v>0</v>
      </c>
      <c r="M138" s="177">
        <f>COUNTIF('2016'!$E$2:$E$600,$A138)</f>
        <v>0</v>
      </c>
      <c r="N138" s="177">
        <f>COUNTIF('2017'!$E$2:$E$600,$A138)</f>
        <v>0</v>
      </c>
      <c r="O138" s="177">
        <f>COUNTIF('2018'!$E$2:$F$600,$A138)</f>
        <v>0</v>
      </c>
      <c r="Q138" s="177">
        <f t="shared" si="4"/>
        <v>46</v>
      </c>
    </row>
    <row r="139" spans="1:17" ht="15" x14ac:dyDescent="0.2">
      <c r="A139" s="164" t="s">
        <v>2962</v>
      </c>
      <c r="B139" s="177">
        <f>COUNTIF('2005'!$E$2:$E$600,$A139)</f>
        <v>0</v>
      </c>
      <c r="C139" s="177">
        <f>COUNTIF('2006'!$E$2:$E$600,$A139)</f>
        <v>0</v>
      </c>
      <c r="D139" s="177">
        <f>COUNTIF('2007'!$E$2:$E$600,$A139)</f>
        <v>0</v>
      </c>
      <c r="E139" s="177">
        <f>COUNTIF('2008'!$E$2:$E$600,$A139)</f>
        <v>0</v>
      </c>
      <c r="F139" s="177">
        <f>COUNTIF('2009'!$E$2:$E$600,$A139)</f>
        <v>0</v>
      </c>
      <c r="G139" s="177">
        <f>COUNTIF('2010'!$E$2:$E$600,$A139)</f>
        <v>0</v>
      </c>
      <c r="H139" s="177">
        <f>COUNTIF('2011'!$E$2:$E$600,$A139)</f>
        <v>0</v>
      </c>
      <c r="I139" s="177">
        <f>COUNTIF('2012'!$E$2:$E$600,$A139)</f>
        <v>0</v>
      </c>
      <c r="J139" s="177">
        <f>COUNTIF('2013'!$E$2:$E$600,$A139)</f>
        <v>0</v>
      </c>
      <c r="K139" s="177">
        <f>COUNTIF('2014'!$E$2:$E$600,$A139)</f>
        <v>0</v>
      </c>
      <c r="L139" s="177">
        <f>COUNTIF('2015'!$E$2:$E$600,$A139)</f>
        <v>0</v>
      </c>
      <c r="M139" s="177">
        <f>COUNTIF('2016'!$E$2:$E$600,$A139)</f>
        <v>0</v>
      </c>
      <c r="N139" s="177">
        <f>COUNTIF('2017'!$E$2:$E$600,$A139)</f>
        <v>1</v>
      </c>
      <c r="O139" s="177">
        <f>COUNTIF('2018'!$E$2:$F$600,$A139)</f>
        <v>0</v>
      </c>
      <c r="Q139" s="177">
        <f t="shared" si="4"/>
        <v>1</v>
      </c>
    </row>
    <row r="140" spans="1:17" ht="15" x14ac:dyDescent="0.2">
      <c r="A140" s="164" t="s">
        <v>3147</v>
      </c>
      <c r="B140" s="177">
        <f>COUNTIF('2005'!$E$2:$E$600,$A140)</f>
        <v>0</v>
      </c>
      <c r="C140" s="177">
        <f>COUNTIF('2006'!$E$2:$E$600,$A140)</f>
        <v>0</v>
      </c>
      <c r="D140" s="177">
        <f>COUNTIF('2007'!$E$2:$E$600,$A140)</f>
        <v>0</v>
      </c>
      <c r="E140" s="177">
        <f>COUNTIF('2008'!$E$2:$E$600,$A140)</f>
        <v>0</v>
      </c>
      <c r="F140" s="177">
        <f>COUNTIF('2009'!$E$2:$E$600,$A140)</f>
        <v>0</v>
      </c>
      <c r="G140" s="177">
        <f>COUNTIF('2010'!$E$2:$E$600,$A140)</f>
        <v>0</v>
      </c>
      <c r="H140" s="177">
        <f>COUNTIF('2011'!$E$2:$E$600,$A140)</f>
        <v>0</v>
      </c>
      <c r="I140" s="177">
        <f>COUNTIF('2012'!$E$2:$E$600,$A140)</f>
        <v>0</v>
      </c>
      <c r="J140" s="177">
        <f>COUNTIF('2013'!$E$2:$E$600,$A140)</f>
        <v>0</v>
      </c>
      <c r="K140" s="177">
        <f>COUNTIF('2014'!$E$2:$E$600,$A140)</f>
        <v>0</v>
      </c>
      <c r="L140" s="177">
        <f>COUNTIF('2015'!$E$2:$E$600,$A140)</f>
        <v>0</v>
      </c>
      <c r="M140" s="177">
        <f>COUNTIF('2016'!$E$2:$E$600,$A140)</f>
        <v>0</v>
      </c>
      <c r="N140" s="177">
        <f>COUNTIF('2017'!$E$2:$E$600,$A140)</f>
        <v>2</v>
      </c>
      <c r="O140" s="177">
        <f>COUNTIF('2018'!$E$2:$F$600,$A140)</f>
        <v>0</v>
      </c>
      <c r="Q140" s="177">
        <f t="shared" si="4"/>
        <v>2</v>
      </c>
    </row>
    <row r="141" spans="1:17" ht="15" x14ac:dyDescent="0.2">
      <c r="A141" s="164" t="s">
        <v>633</v>
      </c>
      <c r="B141" s="177">
        <f>COUNTIF('2005'!$E$2:$E$600,$A141)</f>
        <v>0</v>
      </c>
      <c r="C141" s="177">
        <f>COUNTIF('2006'!$E$2:$E$600,$A141)</f>
        <v>2</v>
      </c>
      <c r="D141" s="177">
        <f>COUNTIF('2007'!$E$2:$E$600,$A141)</f>
        <v>0</v>
      </c>
      <c r="E141" s="177">
        <f>COUNTIF('2008'!$E$2:$E$600,$A141)</f>
        <v>0</v>
      </c>
      <c r="F141" s="177">
        <f>COUNTIF('2009'!$E$2:$E$600,$A141)</f>
        <v>0</v>
      </c>
      <c r="G141" s="177">
        <f>COUNTIF('2010'!$E$2:$E$600,$A141)</f>
        <v>1</v>
      </c>
      <c r="H141" s="177">
        <f>COUNTIF('2011'!$E$2:$E$600,$A141)</f>
        <v>0</v>
      </c>
      <c r="I141" s="177">
        <f>COUNTIF('2012'!$E$2:$E$600,$A141)</f>
        <v>0</v>
      </c>
      <c r="J141" s="177">
        <f>COUNTIF('2013'!$E$2:$E$600,$A141)</f>
        <v>1</v>
      </c>
      <c r="K141" s="177">
        <f>COUNTIF('2014'!$E$2:$E$600,$A141)</f>
        <v>3</v>
      </c>
      <c r="L141" s="177">
        <f>COUNTIF('2015'!$E$2:$E$600,$A141)</f>
        <v>0</v>
      </c>
      <c r="M141" s="177">
        <f>COUNTIF('2016'!$E$2:$E$600,$A141)</f>
        <v>0</v>
      </c>
      <c r="N141" s="177">
        <f>COUNTIF('2017'!$E$2:$E$600,$A141)</f>
        <v>1</v>
      </c>
      <c r="O141" s="177">
        <f>COUNTIF('2018'!$E$2:$F$600,$A141)</f>
        <v>0</v>
      </c>
      <c r="Q141" s="177">
        <f t="shared" si="4"/>
        <v>8</v>
      </c>
    </row>
    <row r="142" spans="1:17" ht="15" x14ac:dyDescent="0.2">
      <c r="A142" s="164" t="s">
        <v>771</v>
      </c>
      <c r="B142" s="177">
        <f>COUNTIF('2005'!$E$2:$E$600,$A142)</f>
        <v>0</v>
      </c>
      <c r="C142" s="177">
        <f>COUNTIF('2006'!$E$2:$E$600,$A142)</f>
        <v>0</v>
      </c>
      <c r="D142" s="177">
        <f>COUNTIF('2007'!$E$2:$E$600,$A142)</f>
        <v>0</v>
      </c>
      <c r="E142" s="177">
        <f>COUNTIF('2008'!$E$2:$E$600,$A142)</f>
        <v>0</v>
      </c>
      <c r="F142" s="177">
        <f>COUNTIF('2009'!$E$2:$E$600,$A142)</f>
        <v>0</v>
      </c>
      <c r="G142" s="177">
        <f>COUNTIF('2010'!$E$2:$E$600,$A142)</f>
        <v>0</v>
      </c>
      <c r="H142" s="177">
        <f>COUNTIF('2011'!$E$2:$E$600,$A142)</f>
        <v>1</v>
      </c>
      <c r="I142" s="177">
        <f>COUNTIF('2012'!$E$2:$E$600,$A142)</f>
        <v>0</v>
      </c>
      <c r="J142" s="177">
        <f>COUNTIF('2013'!$E$2:$E$600,$A142)</f>
        <v>0</v>
      </c>
      <c r="K142" s="177">
        <f>COUNTIF('2014'!$E$2:$E$600,$A142)</f>
        <v>0</v>
      </c>
      <c r="L142" s="177">
        <f>COUNTIF('2015'!$E$2:$E$600,$A142)</f>
        <v>0</v>
      </c>
      <c r="M142" s="177">
        <f>COUNTIF('2016'!$E$2:$E$600,$A142)</f>
        <v>0</v>
      </c>
      <c r="N142" s="177">
        <f>COUNTIF('2017'!$E$2:$E$600,$A142)</f>
        <v>0</v>
      </c>
      <c r="O142" s="177">
        <f>COUNTIF('2018'!$E$2:$F$600,$A142)</f>
        <v>0</v>
      </c>
      <c r="Q142" s="177">
        <f t="shared" si="4"/>
        <v>1</v>
      </c>
    </row>
    <row r="143" spans="1:17" ht="15" x14ac:dyDescent="0.2">
      <c r="A143" s="164" t="s">
        <v>2412</v>
      </c>
      <c r="B143" s="177">
        <f>COUNTIF('2005'!$E$2:$E$600,$A143)</f>
        <v>0</v>
      </c>
      <c r="C143" s="177">
        <f>COUNTIF('2006'!$E$2:$E$600,$A143)</f>
        <v>0</v>
      </c>
      <c r="D143" s="177">
        <f>COUNTIF('2007'!$E$2:$E$600,$A143)</f>
        <v>0</v>
      </c>
      <c r="E143" s="177">
        <f>COUNTIF('2008'!$E$2:$E$600,$A143)</f>
        <v>0</v>
      </c>
      <c r="F143" s="177">
        <f>COUNTIF('2009'!$E$2:$E$600,$A143)</f>
        <v>0</v>
      </c>
      <c r="G143" s="177">
        <f>COUNTIF('2010'!$E$2:$E$600,$A143)</f>
        <v>0</v>
      </c>
      <c r="H143" s="177">
        <f>COUNTIF('2011'!$E$2:$E$600,$A143)</f>
        <v>0</v>
      </c>
      <c r="I143" s="177">
        <f>COUNTIF('2012'!$E$2:$E$600,$A143)</f>
        <v>0</v>
      </c>
      <c r="J143" s="177">
        <f>COUNTIF('2013'!$E$2:$E$600,$A143)</f>
        <v>0</v>
      </c>
      <c r="K143" s="177">
        <f>COUNTIF('2014'!$E$2:$E$600,$A143)</f>
        <v>0</v>
      </c>
      <c r="L143" s="177">
        <f>COUNTIF('2015'!$E$2:$E$600,$A143)</f>
        <v>1</v>
      </c>
      <c r="M143" s="177">
        <f>COUNTIF('2016'!$E$2:$E$600,$A143)</f>
        <v>0</v>
      </c>
      <c r="N143" s="177">
        <f>COUNTIF('2017'!$E$2:$E$600,$A143)</f>
        <v>0</v>
      </c>
      <c r="O143" s="177">
        <f>COUNTIF('2018'!$E$2:$F$600,$A143)</f>
        <v>0</v>
      </c>
      <c r="Q143" s="177">
        <f t="shared" si="4"/>
        <v>1</v>
      </c>
    </row>
    <row r="144" spans="1:17" ht="15" x14ac:dyDescent="0.2">
      <c r="A144" s="164" t="s">
        <v>1215</v>
      </c>
      <c r="B144" s="177">
        <f>COUNTIF('2005'!$E$2:$E$600,$A144)</f>
        <v>0</v>
      </c>
      <c r="C144" s="177">
        <f>COUNTIF('2006'!$E$2:$E$600,$A144)</f>
        <v>0</v>
      </c>
      <c r="D144" s="177">
        <f>COUNTIF('2007'!$E$2:$E$600,$A144)</f>
        <v>1</v>
      </c>
      <c r="E144" s="177">
        <f>COUNTIF('2008'!$E$2:$E$600,$A144)</f>
        <v>0</v>
      </c>
      <c r="F144" s="177">
        <f>COUNTIF('2009'!$E$2:$E$600,$A144)</f>
        <v>0</v>
      </c>
      <c r="G144" s="177">
        <f>COUNTIF('2010'!$E$2:$E$600,$A144)</f>
        <v>0</v>
      </c>
      <c r="H144" s="177">
        <f>COUNTIF('2011'!$E$2:$E$600,$A144)</f>
        <v>0</v>
      </c>
      <c r="I144" s="177">
        <f>COUNTIF('2012'!$E$2:$E$600,$A144)</f>
        <v>0</v>
      </c>
      <c r="J144" s="177">
        <f>COUNTIF('2013'!$E$2:$E$600,$A144)</f>
        <v>0</v>
      </c>
      <c r="K144" s="177">
        <f>COUNTIF('2014'!$E$2:$E$600,$A144)</f>
        <v>0</v>
      </c>
      <c r="L144" s="177">
        <f>COUNTIF('2015'!$E$2:$E$600,$A144)</f>
        <v>0</v>
      </c>
      <c r="M144" s="177">
        <f>COUNTIF('2016'!$E$2:$E$600,$A144)</f>
        <v>0</v>
      </c>
      <c r="N144" s="177">
        <f>COUNTIF('2017'!$E$2:$E$600,$A144)</f>
        <v>0</v>
      </c>
      <c r="O144" s="177">
        <f>COUNTIF('2018'!$E$2:$F$600,$A144)</f>
        <v>0</v>
      </c>
      <c r="Q144" s="177">
        <f t="shared" si="4"/>
        <v>1</v>
      </c>
    </row>
    <row r="145" spans="1:17" ht="15" x14ac:dyDescent="0.2">
      <c r="A145" s="164" t="s">
        <v>1183</v>
      </c>
      <c r="B145" s="177">
        <f>COUNTIF('2005'!$E$2:$E$600,$A145)</f>
        <v>0</v>
      </c>
      <c r="C145" s="177">
        <f>COUNTIF('2006'!$E$2:$E$600,$A145)</f>
        <v>2</v>
      </c>
      <c r="D145" s="177">
        <f>COUNTIF('2007'!$E$2:$E$600,$A145)</f>
        <v>9</v>
      </c>
      <c r="E145" s="177">
        <f>COUNTIF('2008'!$E$2:$E$600,$A145)</f>
        <v>4</v>
      </c>
      <c r="F145" s="177">
        <f>COUNTIF('2009'!$E$2:$E$600,$A145)</f>
        <v>0</v>
      </c>
      <c r="G145" s="177">
        <f>COUNTIF('2010'!$E$2:$E$600,$A145)</f>
        <v>0</v>
      </c>
      <c r="H145" s="177">
        <f>COUNTIF('2011'!$E$2:$E$600,$A145)</f>
        <v>6</v>
      </c>
      <c r="I145" s="177">
        <f>COUNTIF('2012'!$E$2:$E$600,$A145)</f>
        <v>3</v>
      </c>
      <c r="J145" s="177">
        <f>COUNTIF('2013'!$E$2:$E$600,$A145)</f>
        <v>0</v>
      </c>
      <c r="K145" s="177">
        <f>COUNTIF('2014'!$E$2:$E$600,$A145)</f>
        <v>4</v>
      </c>
      <c r="L145" s="177">
        <f>COUNTIF('2015'!$E$2:$E$600,$A145)</f>
        <v>0</v>
      </c>
      <c r="M145" s="177">
        <f>COUNTIF('2016'!$E$2:$E$600,$A145)</f>
        <v>11</v>
      </c>
      <c r="N145" s="177">
        <f>COUNTIF('2017'!$E$2:$E$600,$A145)</f>
        <v>19</v>
      </c>
      <c r="O145" s="177">
        <f>COUNTIF('2018'!$E$2:$F$600,$A145)</f>
        <v>24</v>
      </c>
      <c r="Q145" s="177">
        <f t="shared" si="4"/>
        <v>58</v>
      </c>
    </row>
    <row r="146" spans="1:17" ht="15" x14ac:dyDescent="0.2">
      <c r="A146" s="164" t="s">
        <v>1718</v>
      </c>
      <c r="B146" s="177">
        <f>COUNTIF('2005'!$E$2:$E$600,$A146)</f>
        <v>0</v>
      </c>
      <c r="C146" s="177">
        <f>COUNTIF('2006'!$E$2:$E$600,$A146)</f>
        <v>0</v>
      </c>
      <c r="D146" s="177">
        <f>COUNTIF('2007'!$E$2:$E$600,$A146)</f>
        <v>0</v>
      </c>
      <c r="E146" s="177">
        <f>COUNTIF('2008'!$E$2:$E$600,$A146)</f>
        <v>1</v>
      </c>
      <c r="F146" s="177">
        <f>COUNTIF('2009'!$E$2:$E$600,$A146)</f>
        <v>1</v>
      </c>
      <c r="G146" s="177">
        <f>COUNTIF('2010'!$E$2:$E$600,$A146)</f>
        <v>0</v>
      </c>
      <c r="H146" s="177">
        <f>COUNTIF('2011'!$E$2:$E$600,$A146)</f>
        <v>0</v>
      </c>
      <c r="I146" s="177">
        <f>COUNTIF('2012'!$E$2:$E$600,$A146)</f>
        <v>0</v>
      </c>
      <c r="J146" s="177">
        <f>COUNTIF('2013'!$E$2:$E$600,$A146)</f>
        <v>0</v>
      </c>
      <c r="K146" s="177">
        <f>COUNTIF('2014'!$E$2:$E$600,$A146)</f>
        <v>0</v>
      </c>
      <c r="L146" s="177">
        <f>COUNTIF('2015'!$E$2:$E$600,$A146)</f>
        <v>0</v>
      </c>
      <c r="M146" s="177">
        <f>COUNTIF('2016'!$E$2:$E$600,$A146)</f>
        <v>0</v>
      </c>
      <c r="N146" s="177">
        <f>COUNTIF('2017'!$E$2:$E$600,$A146)</f>
        <v>0</v>
      </c>
      <c r="O146" s="177">
        <f>COUNTIF('2018'!$E$2:$F$600,$A146)</f>
        <v>0</v>
      </c>
      <c r="Q146" s="177">
        <f t="shared" si="4"/>
        <v>2</v>
      </c>
    </row>
    <row r="147" spans="1:17" ht="15" x14ac:dyDescent="0.2">
      <c r="A147" s="164" t="s">
        <v>1189</v>
      </c>
      <c r="B147" s="177">
        <f>COUNTIF('2005'!$E$2:$E$600,$A147)</f>
        <v>0</v>
      </c>
      <c r="C147" s="177">
        <f>COUNTIF('2006'!$E$2:$E$600,$A147)</f>
        <v>1</v>
      </c>
      <c r="D147" s="177">
        <f>COUNTIF('2007'!$E$2:$E$600,$A147)</f>
        <v>0</v>
      </c>
      <c r="E147" s="177">
        <f>COUNTIF('2008'!$E$2:$E$600,$A147)</f>
        <v>1</v>
      </c>
      <c r="F147" s="177">
        <f>COUNTIF('2009'!$E$2:$E$600,$A147)</f>
        <v>5</v>
      </c>
      <c r="G147" s="177">
        <f>COUNTIF('2010'!$E$2:$E$600,$A147)</f>
        <v>1</v>
      </c>
      <c r="H147" s="177">
        <f>COUNTIF('2011'!$E$2:$E$600,$A147)</f>
        <v>5</v>
      </c>
      <c r="I147" s="177">
        <f>COUNTIF('2012'!$E$2:$E$600,$A147)</f>
        <v>2</v>
      </c>
      <c r="J147" s="177">
        <f>COUNTIF('2013'!$E$2:$E$600,$A147)</f>
        <v>3</v>
      </c>
      <c r="K147" s="177">
        <f>COUNTIF('2014'!$E$2:$E$600,$A147)</f>
        <v>6</v>
      </c>
      <c r="L147" s="177">
        <f>COUNTIF('2015'!$E$2:$E$600,$A147)</f>
        <v>5</v>
      </c>
      <c r="M147" s="177">
        <f>COUNTIF('2016'!$E$2:$E$600,$A147)</f>
        <v>11</v>
      </c>
      <c r="N147" s="177">
        <f>COUNTIF('2017'!$E$2:$E$600,$A147)</f>
        <v>16</v>
      </c>
      <c r="O147" s="177">
        <f>COUNTIF('2018'!$E$2:$F$600,$A147)</f>
        <v>18</v>
      </c>
      <c r="Q147" s="177">
        <f t="shared" si="4"/>
        <v>56</v>
      </c>
    </row>
    <row r="148" spans="1:17" ht="15" x14ac:dyDescent="0.2">
      <c r="A148" s="164" t="s">
        <v>2742</v>
      </c>
      <c r="B148" s="177">
        <f>COUNTIF('2005'!$E$2:$E$600,$A148)</f>
        <v>0</v>
      </c>
      <c r="C148" s="177">
        <f>COUNTIF('2006'!$E$2:$E$600,$A148)</f>
        <v>0</v>
      </c>
      <c r="D148" s="177">
        <f>COUNTIF('2007'!$E$2:$E$600,$A148)</f>
        <v>0</v>
      </c>
      <c r="E148" s="177">
        <f>COUNTIF('2008'!$E$2:$E$600,$A148)</f>
        <v>0</v>
      </c>
      <c r="F148" s="177">
        <f>COUNTIF('2009'!$E$2:$E$600,$A148)</f>
        <v>0</v>
      </c>
      <c r="G148" s="177">
        <f>COUNTIF('2010'!$E$2:$E$600,$A148)</f>
        <v>0</v>
      </c>
      <c r="H148" s="177">
        <f>COUNTIF('2011'!$E$2:$E$600,$A148)</f>
        <v>0</v>
      </c>
      <c r="I148" s="177">
        <f>COUNTIF('2012'!$E$2:$E$600,$A148)</f>
        <v>0</v>
      </c>
      <c r="J148" s="177">
        <f>COUNTIF('2013'!$E$2:$E$600,$A148)</f>
        <v>0</v>
      </c>
      <c r="K148" s="177">
        <f>COUNTIF('2014'!$E$2:$E$600,$A148)</f>
        <v>0</v>
      </c>
      <c r="L148" s="177">
        <f>COUNTIF('2015'!$E$2:$E$600,$A148)</f>
        <v>0</v>
      </c>
      <c r="M148" s="177">
        <f>COUNTIF('2016'!$E$2:$E$600,$A148)</f>
        <v>2</v>
      </c>
      <c r="N148" s="177">
        <f>COUNTIF('2017'!$E$2:$E$600,$A148)</f>
        <v>0</v>
      </c>
      <c r="O148" s="177">
        <f>COUNTIF('2018'!$E$2:$F$600,$A148)</f>
        <v>0</v>
      </c>
      <c r="Q148" s="177">
        <f t="shared" si="4"/>
        <v>2</v>
      </c>
    </row>
    <row r="149" spans="1:17" ht="15" x14ac:dyDescent="0.2">
      <c r="A149" s="164" t="s">
        <v>265</v>
      </c>
      <c r="B149" s="177">
        <f>COUNTIF('2005'!$E$2:$E$600,$A149)</f>
        <v>0</v>
      </c>
      <c r="C149" s="177">
        <f>COUNTIF('2006'!$E$2:$E$600,$A149)</f>
        <v>0</v>
      </c>
      <c r="D149" s="177">
        <f>COUNTIF('2007'!$E$2:$E$600,$A149)</f>
        <v>0</v>
      </c>
      <c r="E149" s="177">
        <f>COUNTIF('2008'!$E$2:$E$600,$A149)</f>
        <v>0</v>
      </c>
      <c r="F149" s="177">
        <f>COUNTIF('2009'!$E$2:$E$600,$A149)</f>
        <v>0</v>
      </c>
      <c r="G149" s="177">
        <f>COUNTIF('2010'!$E$2:$E$600,$A149)</f>
        <v>1</v>
      </c>
      <c r="H149" s="177">
        <f>COUNTIF('2011'!$E$2:$E$600,$A149)</f>
        <v>7</v>
      </c>
      <c r="I149" s="177">
        <f>COUNTIF('2012'!$E$2:$E$600,$A149)</f>
        <v>7</v>
      </c>
      <c r="J149" s="177">
        <f>COUNTIF('2013'!$E$2:$E$600,$A149)</f>
        <v>2</v>
      </c>
      <c r="K149" s="177">
        <f>COUNTIF('2014'!$E$2:$E$600,$A149)</f>
        <v>9</v>
      </c>
      <c r="L149" s="177">
        <f>COUNTIF('2015'!$E$2:$E$600,$A149)</f>
        <v>2</v>
      </c>
      <c r="M149" s="177">
        <f>COUNTIF('2016'!$E$2:$E$600,$A149)</f>
        <v>11</v>
      </c>
      <c r="N149" s="177">
        <f>COUNTIF('2017'!$E$2:$E$600,$A149)</f>
        <v>14</v>
      </c>
      <c r="O149" s="177">
        <f>COUNTIF('2018'!$E$2:$F$600,$A149)</f>
        <v>11</v>
      </c>
      <c r="Q149" s="177">
        <f t="shared" si="4"/>
        <v>53</v>
      </c>
    </row>
    <row r="150" spans="1:17" ht="15" x14ac:dyDescent="0.2">
      <c r="A150" s="164" t="s">
        <v>1733</v>
      </c>
      <c r="B150" s="177">
        <f>COUNTIF('2005'!$E$2:$E$600,$A150)</f>
        <v>0</v>
      </c>
      <c r="C150" s="177">
        <f>COUNTIF('2006'!$E$2:$E$600,$A150)</f>
        <v>0</v>
      </c>
      <c r="D150" s="177">
        <f>COUNTIF('2007'!$E$2:$E$600,$A150)</f>
        <v>0</v>
      </c>
      <c r="E150" s="177">
        <f>COUNTIF('2008'!$E$2:$E$600,$A150)</f>
        <v>0</v>
      </c>
      <c r="F150" s="177">
        <f>COUNTIF('2009'!$E$2:$E$600,$A150)</f>
        <v>3</v>
      </c>
      <c r="G150" s="177">
        <f>COUNTIF('2010'!$E$2:$E$600,$A150)</f>
        <v>0</v>
      </c>
      <c r="H150" s="177">
        <f>COUNTIF('2011'!$E$2:$E$600,$A150)</f>
        <v>0</v>
      </c>
      <c r="I150" s="177">
        <f>COUNTIF('2012'!$E$2:$E$600,$A150)</f>
        <v>0</v>
      </c>
      <c r="J150" s="177">
        <f>COUNTIF('2013'!$E$2:$E$600,$A150)</f>
        <v>0</v>
      </c>
      <c r="K150" s="177">
        <f>COUNTIF('2014'!$E$2:$E$600,$A150)</f>
        <v>0</v>
      </c>
      <c r="L150" s="177">
        <f>COUNTIF('2015'!$E$2:$E$600,$A150)</f>
        <v>0</v>
      </c>
      <c r="M150" s="177">
        <f>COUNTIF('2016'!$E$2:$E$600,$A150)</f>
        <v>0</v>
      </c>
      <c r="N150" s="177">
        <f>COUNTIF('2017'!$E$2:$E$600,$A150)</f>
        <v>0</v>
      </c>
      <c r="O150" s="177">
        <f>COUNTIF('2018'!$E$2:$F$600,$A150)</f>
        <v>1</v>
      </c>
      <c r="Q150" s="177">
        <f t="shared" si="4"/>
        <v>3</v>
      </c>
    </row>
    <row r="151" spans="1:17" ht="15" x14ac:dyDescent="0.2">
      <c r="A151" s="164" t="s">
        <v>740</v>
      </c>
      <c r="B151" s="177">
        <f>COUNTIF('2005'!$E$2:$E$600,$A151)</f>
        <v>0</v>
      </c>
      <c r="C151" s="177">
        <f>COUNTIF('2006'!$E$2:$E$600,$A151)</f>
        <v>0</v>
      </c>
      <c r="D151" s="177">
        <f>COUNTIF('2007'!$E$2:$E$600,$A151)</f>
        <v>0</v>
      </c>
      <c r="E151" s="177">
        <f>COUNTIF('2008'!$E$2:$E$600,$A151)</f>
        <v>0</v>
      </c>
      <c r="F151" s="177">
        <f>COUNTIF('2009'!$E$2:$E$600,$A151)</f>
        <v>0</v>
      </c>
      <c r="G151" s="177">
        <f>COUNTIF('2010'!$E$2:$E$600,$A151)</f>
        <v>0</v>
      </c>
      <c r="H151" s="177">
        <f>COUNTIF('2011'!$E$2:$E$600,$A151)</f>
        <v>0</v>
      </c>
      <c r="I151" s="177">
        <f>COUNTIF('2012'!$E$2:$E$600,$A151)</f>
        <v>1</v>
      </c>
      <c r="J151" s="177">
        <f>COUNTIF('2013'!$E$2:$E$600,$A151)</f>
        <v>1</v>
      </c>
      <c r="K151" s="177">
        <f>COUNTIF('2014'!$E$2:$E$600,$A151)</f>
        <v>1</v>
      </c>
      <c r="L151" s="177">
        <f>COUNTIF('2015'!$E$2:$E$600,$A151)</f>
        <v>1</v>
      </c>
      <c r="M151" s="177">
        <f>COUNTIF('2016'!$E$2:$E$600,$A151)</f>
        <v>2</v>
      </c>
      <c r="N151" s="177">
        <f>COUNTIF('2017'!$E$2:$E$600,$A151)</f>
        <v>4</v>
      </c>
      <c r="O151" s="177">
        <f>COUNTIF('2018'!$E$2:$F$600,$A151)</f>
        <v>3</v>
      </c>
      <c r="Q151" s="177">
        <f t="shared" si="4"/>
        <v>10</v>
      </c>
    </row>
    <row r="152" spans="1:17" ht="15" x14ac:dyDescent="0.2">
      <c r="A152" s="164" t="s">
        <v>818</v>
      </c>
      <c r="B152" s="177">
        <f>COUNTIF('2005'!$E$2:$E$600,$A152)</f>
        <v>0</v>
      </c>
      <c r="C152" s="177">
        <f>COUNTIF('2006'!$E$2:$E$600,$A152)</f>
        <v>1</v>
      </c>
      <c r="D152" s="177">
        <f>COUNTIF('2007'!$E$2:$E$600,$A152)</f>
        <v>0</v>
      </c>
      <c r="E152" s="177">
        <f>COUNTIF('2008'!$E$2:$E$600,$A152)</f>
        <v>1</v>
      </c>
      <c r="F152" s="177">
        <f>COUNTIF('2009'!$E$2:$E$600,$A152)</f>
        <v>0</v>
      </c>
      <c r="G152" s="177">
        <f>COUNTIF('2010'!$E$2:$E$600,$A152)</f>
        <v>0</v>
      </c>
      <c r="H152" s="177">
        <f>COUNTIF('2011'!$E$2:$E$600,$A152)</f>
        <v>1</v>
      </c>
      <c r="I152" s="177">
        <f>COUNTIF('2012'!$E$2:$E$600,$A152)</f>
        <v>2</v>
      </c>
      <c r="J152" s="177">
        <f>COUNTIF('2013'!$E$2:$E$600,$A152)</f>
        <v>1</v>
      </c>
      <c r="K152" s="177">
        <f>COUNTIF('2014'!$E$2:$E$600,$A152)</f>
        <v>1</v>
      </c>
      <c r="L152" s="177">
        <f>COUNTIF('2015'!$E$2:$E$600,$A152)</f>
        <v>1</v>
      </c>
      <c r="M152" s="177">
        <f>COUNTIF('2016'!$E$2:$E$600,$A152)</f>
        <v>2</v>
      </c>
      <c r="N152" s="177">
        <f>COUNTIF('2017'!$E$2:$E$600,$A152)</f>
        <v>1</v>
      </c>
      <c r="O152" s="177">
        <f>COUNTIF('2018'!$E$2:$F$600,$A152)</f>
        <v>1</v>
      </c>
      <c r="Q152" s="177">
        <f t="shared" si="4"/>
        <v>11</v>
      </c>
    </row>
    <row r="153" spans="1:17" ht="15" x14ac:dyDescent="0.2">
      <c r="A153" s="164" t="s">
        <v>1729</v>
      </c>
      <c r="B153" s="177">
        <f>COUNTIF('2005'!$E$2:$E$600,$A153)</f>
        <v>0</v>
      </c>
      <c r="C153" s="177">
        <f>COUNTIF('2006'!$E$2:$E$600,$A153)</f>
        <v>0</v>
      </c>
      <c r="D153" s="177">
        <f>COUNTIF('2007'!$E$2:$E$600,$A153)</f>
        <v>0</v>
      </c>
      <c r="E153" s="177">
        <f>COUNTIF('2008'!$E$2:$E$600,$A153)</f>
        <v>1</v>
      </c>
      <c r="F153" s="177">
        <f>COUNTIF('2009'!$E$2:$E$600,$A153)</f>
        <v>1</v>
      </c>
      <c r="G153" s="177">
        <f>COUNTIF('2010'!$E$2:$E$600,$A153)</f>
        <v>0</v>
      </c>
      <c r="H153" s="177">
        <f>COUNTIF('2011'!$E$2:$E$600,$A153)</f>
        <v>0</v>
      </c>
      <c r="I153" s="177">
        <f>COUNTIF('2012'!$E$2:$E$600,$A153)</f>
        <v>0</v>
      </c>
      <c r="J153" s="177">
        <f>COUNTIF('2013'!$E$2:$E$600,$A153)</f>
        <v>0</v>
      </c>
      <c r="K153" s="177">
        <f>COUNTIF('2014'!$E$2:$E$600,$A153)</f>
        <v>0</v>
      </c>
      <c r="L153" s="177">
        <f>COUNTIF('2015'!$E$2:$E$600,$A153)</f>
        <v>0</v>
      </c>
      <c r="M153" s="177">
        <f>COUNTIF('2016'!$E$2:$E$600,$A153)</f>
        <v>0</v>
      </c>
      <c r="N153" s="177">
        <f>COUNTIF('2017'!$E$2:$E$600,$A153)</f>
        <v>0</v>
      </c>
      <c r="O153" s="177">
        <f>COUNTIF('2018'!$E$2:$F$600,$A153)</f>
        <v>0</v>
      </c>
      <c r="Q153" s="177">
        <f t="shared" si="4"/>
        <v>2</v>
      </c>
    </row>
    <row r="154" spans="1:17" ht="15" x14ac:dyDescent="0.2">
      <c r="A154" s="164" t="s">
        <v>1182</v>
      </c>
      <c r="B154" s="177">
        <f>COUNTIF('2005'!$E$2:$E$600,$A154)</f>
        <v>1</v>
      </c>
      <c r="C154" s="177">
        <f>COUNTIF('2006'!$E$2:$E$600,$A154)</f>
        <v>4</v>
      </c>
      <c r="D154" s="177">
        <f>COUNTIF('2007'!$E$2:$E$600,$A154)</f>
        <v>1</v>
      </c>
      <c r="E154" s="177">
        <f>COUNTIF('2008'!$E$2:$E$600,$A154)</f>
        <v>5</v>
      </c>
      <c r="F154" s="177">
        <f>COUNTIF('2009'!$E$2:$E$600,$A154)</f>
        <v>0</v>
      </c>
      <c r="G154" s="177">
        <f>COUNTIF('2010'!$E$2:$E$600,$A154)</f>
        <v>1</v>
      </c>
      <c r="H154" s="177">
        <f>COUNTIF('2011'!$E$2:$E$600,$A154)</f>
        <v>3</v>
      </c>
      <c r="I154" s="177">
        <f>COUNTIF('2012'!$E$2:$E$600,$A154)</f>
        <v>4</v>
      </c>
      <c r="J154" s="177">
        <f>COUNTIF('2013'!$E$2:$E$600,$A154)</f>
        <v>0</v>
      </c>
      <c r="K154" s="177">
        <f>COUNTIF('2014'!$E$2:$E$600,$A154)</f>
        <v>0</v>
      </c>
      <c r="L154" s="177">
        <f>COUNTIF('2015'!$E$2:$E$600,$A154)</f>
        <v>0</v>
      </c>
      <c r="M154" s="177">
        <f>COUNTIF('2016'!$E$2:$E$600,$A154)</f>
        <v>3</v>
      </c>
      <c r="N154" s="177">
        <f>COUNTIF('2017'!$E$2:$E$600,$A154)</f>
        <v>4</v>
      </c>
      <c r="O154" s="177">
        <f>COUNTIF('2018'!$E$2:$F$600,$A154)</f>
        <v>2</v>
      </c>
      <c r="Q154" s="177">
        <f t="shared" si="4"/>
        <v>26</v>
      </c>
    </row>
    <row r="155" spans="1:17" ht="15" x14ac:dyDescent="0.2">
      <c r="A155" s="164" t="s">
        <v>2208</v>
      </c>
      <c r="B155" s="177">
        <f>COUNTIF('2005'!$E$2:$E$600,$A155)</f>
        <v>0</v>
      </c>
      <c r="C155" s="177">
        <f>COUNTIF('2006'!$E$2:$E$600,$A155)</f>
        <v>0</v>
      </c>
      <c r="D155" s="177">
        <f>COUNTIF('2007'!$E$2:$E$600,$A155)</f>
        <v>0</v>
      </c>
      <c r="E155" s="177">
        <f>COUNTIF('2008'!$E$2:$E$600,$A155)</f>
        <v>0</v>
      </c>
      <c r="F155" s="177">
        <f>COUNTIF('2009'!$E$2:$E$600,$A155)</f>
        <v>0</v>
      </c>
      <c r="G155" s="177">
        <f>COUNTIF('2010'!$E$2:$E$600,$A155)</f>
        <v>0</v>
      </c>
      <c r="H155" s="177">
        <f>COUNTIF('2011'!$E$2:$E$600,$A155)</f>
        <v>0</v>
      </c>
      <c r="I155" s="177">
        <f>COUNTIF('2012'!$E$2:$E$600,$A155)</f>
        <v>0</v>
      </c>
      <c r="J155" s="177">
        <f>COUNTIF('2013'!$E$2:$E$600,$A155)</f>
        <v>0</v>
      </c>
      <c r="K155" s="177">
        <f>COUNTIF('2014'!$E$2:$E$600,$A155)</f>
        <v>1</v>
      </c>
      <c r="L155" s="177">
        <f>COUNTIF('2015'!$E$2:$E$600,$A155)</f>
        <v>0</v>
      </c>
      <c r="M155" s="177">
        <f>COUNTIF('2016'!$E$2:$E$600,$A155)</f>
        <v>1</v>
      </c>
      <c r="N155" s="177">
        <f>COUNTIF('2017'!$E$2:$E$600,$A155)</f>
        <v>0</v>
      </c>
      <c r="O155" s="177">
        <f>COUNTIF('2018'!$E$2:$F$600,$A155)</f>
        <v>0</v>
      </c>
      <c r="Q155" s="177">
        <f t="shared" si="4"/>
        <v>2</v>
      </c>
    </row>
    <row r="156" spans="1:17" ht="15" x14ac:dyDescent="0.2">
      <c r="A156" s="164" t="s">
        <v>3703</v>
      </c>
      <c r="B156" s="177">
        <f>COUNTIF('2005'!$E$2:$E$600,$A156)</f>
        <v>0</v>
      </c>
      <c r="C156" s="177">
        <f>COUNTIF('2006'!$E$2:$E$600,$A156)</f>
        <v>0</v>
      </c>
      <c r="D156" s="177">
        <f>COUNTIF('2007'!$E$2:$E$600,$A156)</f>
        <v>0</v>
      </c>
      <c r="E156" s="177">
        <f>COUNTIF('2008'!$E$2:$E$600,$A156)</f>
        <v>0</v>
      </c>
      <c r="F156" s="177">
        <f>COUNTIF('2009'!$E$2:$E$600,$A156)</f>
        <v>0</v>
      </c>
      <c r="G156" s="177">
        <f>COUNTIF('2010'!$E$2:$E$600,$A156)</f>
        <v>0</v>
      </c>
      <c r="H156" s="177">
        <f>COUNTIF('2011'!$E$2:$E$600,$A156)</f>
        <v>0</v>
      </c>
      <c r="I156" s="177">
        <f>COUNTIF('2012'!$E$2:$E$600,$A156)</f>
        <v>0</v>
      </c>
      <c r="J156" s="177">
        <f>COUNTIF('2013'!$E$2:$E$600,$A156)</f>
        <v>0</v>
      </c>
      <c r="K156" s="177">
        <f>COUNTIF('2014'!$E$2:$E$600,$A156)</f>
        <v>0</v>
      </c>
      <c r="L156" s="177">
        <f>COUNTIF('2015'!$E$2:$E$600,$A156)</f>
        <v>0</v>
      </c>
      <c r="M156" s="177">
        <f>COUNTIF('2016'!$E$2:$E$600,$A156)</f>
        <v>0</v>
      </c>
      <c r="N156" s="177">
        <f>COUNTIF('2017'!$E$2:$E$600,$A156)</f>
        <v>0</v>
      </c>
      <c r="O156" s="177">
        <f>COUNTIF('2018'!$E$2:$F$600,$A156)</f>
        <v>0</v>
      </c>
      <c r="Q156" s="177">
        <f t="shared" si="4"/>
        <v>0</v>
      </c>
    </row>
    <row r="157" spans="1:17" ht="15" x14ac:dyDescent="0.2">
      <c r="A157" s="164" t="s">
        <v>664</v>
      </c>
      <c r="B157" s="177">
        <f>COUNTIF('2005'!$E$2:$E$600,$A157)</f>
        <v>0</v>
      </c>
      <c r="C157" s="177">
        <f>COUNTIF('2006'!$E$2:$E$600,$A157)</f>
        <v>0</v>
      </c>
      <c r="D157" s="177">
        <f>COUNTIF('2007'!$E$2:$E$600,$A157)</f>
        <v>0</v>
      </c>
      <c r="E157" s="177">
        <f>COUNTIF('2008'!$E$2:$E$600,$A157)</f>
        <v>0</v>
      </c>
      <c r="F157" s="177">
        <f>COUNTIF('2009'!$E$2:$E$600,$A157)</f>
        <v>0</v>
      </c>
      <c r="G157" s="177">
        <f>COUNTIF('2010'!$E$2:$E$600,$A157)</f>
        <v>0</v>
      </c>
      <c r="H157" s="177">
        <f>COUNTIF('2011'!$E$2:$E$600,$A157)</f>
        <v>1</v>
      </c>
      <c r="I157" s="177">
        <f>COUNTIF('2012'!$E$2:$E$600,$A157)</f>
        <v>2</v>
      </c>
      <c r="J157" s="177">
        <f>COUNTIF('2013'!$E$2:$E$600,$A157)</f>
        <v>0</v>
      </c>
      <c r="K157" s="177">
        <f>COUNTIF('2014'!$E$2:$E$600,$A157)</f>
        <v>0</v>
      </c>
      <c r="L157" s="177">
        <f>COUNTIF('2015'!$E$2:$E$600,$A157)</f>
        <v>3</v>
      </c>
      <c r="M157" s="177">
        <f>COUNTIF('2016'!$E$2:$E$600,$A157)</f>
        <v>1</v>
      </c>
      <c r="N157" s="177">
        <f>COUNTIF('2017'!$E$2:$E$600,$A157)</f>
        <v>0</v>
      </c>
      <c r="O157" s="177">
        <f>COUNTIF('2018'!$E$2:$F$600,$A157)</f>
        <v>1</v>
      </c>
      <c r="Q157" s="177">
        <f t="shared" si="4"/>
        <v>7</v>
      </c>
    </row>
    <row r="158" spans="1:17" ht="15" x14ac:dyDescent="0.2">
      <c r="A158" s="164" t="s">
        <v>569</v>
      </c>
      <c r="B158" s="177">
        <f>COUNTIF('2005'!$E$2:$E$600,$A158)</f>
        <v>0</v>
      </c>
      <c r="C158" s="177">
        <f>COUNTIF('2006'!$E$2:$E$600,$A158)</f>
        <v>0</v>
      </c>
      <c r="D158" s="177">
        <f>COUNTIF('2007'!$E$2:$E$600,$A158)</f>
        <v>0</v>
      </c>
      <c r="E158" s="177">
        <f>COUNTIF('2008'!$E$2:$E$600,$A158)</f>
        <v>0</v>
      </c>
      <c r="F158" s="177">
        <f>COUNTIF('2009'!$E$2:$E$600,$A158)</f>
        <v>0</v>
      </c>
      <c r="G158" s="177">
        <f>COUNTIF('2010'!$E$2:$E$600,$A158)</f>
        <v>0</v>
      </c>
      <c r="H158" s="177">
        <f>COUNTIF('2011'!$E$2:$E$600,$A158)</f>
        <v>2</v>
      </c>
      <c r="I158" s="177">
        <f>COUNTIF('2012'!$E$2:$E$600,$A158)</f>
        <v>0</v>
      </c>
      <c r="J158" s="177">
        <f>COUNTIF('2013'!$E$2:$E$600,$A158)</f>
        <v>2</v>
      </c>
      <c r="K158" s="177">
        <f>COUNTIF('2014'!$E$2:$E$600,$A158)</f>
        <v>1</v>
      </c>
      <c r="L158" s="177">
        <f>COUNTIF('2015'!$E$2:$E$600,$A158)</f>
        <v>0</v>
      </c>
      <c r="M158" s="177">
        <f>COUNTIF('2016'!$E$2:$E$600,$A158)</f>
        <v>1</v>
      </c>
      <c r="N158" s="177">
        <f>COUNTIF('2017'!$E$2:$E$600,$A158)</f>
        <v>1</v>
      </c>
      <c r="O158" s="177">
        <f>COUNTIF('2018'!$E$2:$F$600,$A158)</f>
        <v>2</v>
      </c>
      <c r="Q158" s="177">
        <f t="shared" si="4"/>
        <v>7</v>
      </c>
    </row>
    <row r="159" spans="1:17" ht="15" x14ac:dyDescent="0.2">
      <c r="A159" s="164" t="s">
        <v>2034</v>
      </c>
      <c r="B159" s="177">
        <f>COUNTIF('2005'!$E$2:$E$600,$A159)</f>
        <v>0</v>
      </c>
      <c r="C159" s="177">
        <f>COUNTIF('2006'!$E$2:$E$600,$A159)</f>
        <v>0</v>
      </c>
      <c r="D159" s="177">
        <f>COUNTIF('2007'!$E$2:$E$600,$A159)</f>
        <v>0</v>
      </c>
      <c r="E159" s="177">
        <f>COUNTIF('2008'!$E$2:$E$600,$A159)</f>
        <v>0</v>
      </c>
      <c r="F159" s="177">
        <f>COUNTIF('2009'!$E$2:$E$600,$A159)</f>
        <v>0</v>
      </c>
      <c r="G159" s="177">
        <f>COUNTIF('2010'!$E$2:$E$600,$A159)</f>
        <v>0</v>
      </c>
      <c r="H159" s="177">
        <f>COUNTIF('2011'!$E$2:$E$600,$A159)</f>
        <v>0</v>
      </c>
      <c r="I159" s="177">
        <f>COUNTIF('2012'!$E$2:$E$600,$A159)</f>
        <v>0</v>
      </c>
      <c r="J159" s="177">
        <f>COUNTIF('2013'!$E$2:$E$600,$A159)</f>
        <v>0</v>
      </c>
      <c r="K159" s="177">
        <f>COUNTIF('2014'!$E$2:$E$600,$A159)</f>
        <v>1</v>
      </c>
      <c r="L159" s="177">
        <f>COUNTIF('2015'!$E$2:$E$600,$A159)</f>
        <v>0</v>
      </c>
      <c r="M159" s="177">
        <f>COUNTIF('2016'!$E$2:$E$600,$A159)</f>
        <v>1</v>
      </c>
      <c r="N159" s="177">
        <f>COUNTIF('2017'!$E$2:$E$600,$A159)</f>
        <v>3</v>
      </c>
      <c r="O159" s="177">
        <f>COUNTIF('2018'!$E$2:$F$600,$A159)</f>
        <v>4</v>
      </c>
      <c r="Q159" s="177">
        <f t="shared" si="4"/>
        <v>5</v>
      </c>
    </row>
    <row r="160" spans="1:17" ht="15" x14ac:dyDescent="0.2">
      <c r="A160" s="164" t="s">
        <v>2420</v>
      </c>
      <c r="B160" s="177">
        <f>COUNTIF('2005'!$E$2:$E$600,$A160)</f>
        <v>0</v>
      </c>
      <c r="C160" s="177">
        <f>COUNTIF('2006'!$E$2:$E$600,$A160)</f>
        <v>0</v>
      </c>
      <c r="D160" s="177">
        <f>COUNTIF('2007'!$E$2:$E$600,$A160)</f>
        <v>0</v>
      </c>
      <c r="E160" s="177">
        <f>COUNTIF('2008'!$E$2:$E$600,$A160)</f>
        <v>0</v>
      </c>
      <c r="F160" s="177">
        <f>COUNTIF('2009'!$E$2:$E$600,$A160)</f>
        <v>0</v>
      </c>
      <c r="G160" s="177">
        <f>COUNTIF('2010'!$E$2:$E$600,$A160)</f>
        <v>0</v>
      </c>
      <c r="H160" s="177">
        <f>COUNTIF('2011'!$E$2:$E$600,$A160)</f>
        <v>0</v>
      </c>
      <c r="I160" s="177">
        <f>COUNTIF('2012'!$E$2:$E$600,$A160)</f>
        <v>0</v>
      </c>
      <c r="J160" s="177">
        <f>COUNTIF('2013'!$E$2:$E$600,$A160)</f>
        <v>0</v>
      </c>
      <c r="K160" s="177">
        <f>COUNTIF('2014'!$E$2:$E$600,$A160)</f>
        <v>0</v>
      </c>
      <c r="L160" s="177">
        <f>COUNTIF('2015'!$E$2:$E$600,$A160)</f>
        <v>1</v>
      </c>
      <c r="M160" s="177">
        <f>COUNTIF('2016'!$E$2:$E$600,$A160)</f>
        <v>3</v>
      </c>
      <c r="N160" s="177">
        <f>COUNTIF('2017'!$E$2:$E$600,$A160)</f>
        <v>10</v>
      </c>
      <c r="O160" s="177">
        <f>COUNTIF('2018'!$E$2:$F$600,$A160)</f>
        <v>3</v>
      </c>
      <c r="Q160" s="177">
        <f t="shared" si="4"/>
        <v>14</v>
      </c>
    </row>
    <row r="161" spans="1:17" ht="15" x14ac:dyDescent="0.2">
      <c r="A161" s="164" t="s">
        <v>3145</v>
      </c>
      <c r="B161" s="177">
        <f>COUNTIF('2005'!$E$2:$E$600,$A161)</f>
        <v>0</v>
      </c>
      <c r="C161" s="177">
        <f>COUNTIF('2006'!$E$2:$E$600,$A161)</f>
        <v>0</v>
      </c>
      <c r="D161" s="177">
        <f>COUNTIF('2007'!$E$2:$E$600,$A161)</f>
        <v>0</v>
      </c>
      <c r="E161" s="177">
        <f>COUNTIF('2008'!$E$2:$E$600,$A161)</f>
        <v>0</v>
      </c>
      <c r="F161" s="177">
        <f>COUNTIF('2009'!$E$2:$E$600,$A161)</f>
        <v>0</v>
      </c>
      <c r="G161" s="177">
        <f>COUNTIF('2010'!$E$2:$E$600,$A161)</f>
        <v>0</v>
      </c>
      <c r="H161" s="177">
        <f>COUNTIF('2011'!$E$2:$E$600,$A161)</f>
        <v>0</v>
      </c>
      <c r="I161" s="177">
        <f>COUNTIF('2012'!$E$2:$E$600,$A161)</f>
        <v>0</v>
      </c>
      <c r="J161" s="177">
        <f>COUNTIF('2013'!$E$2:$E$600,$A161)</f>
        <v>0</v>
      </c>
      <c r="K161" s="177">
        <f>COUNTIF('2014'!$E$2:$E$600,$A161)</f>
        <v>0</v>
      </c>
      <c r="L161" s="177">
        <f>COUNTIF('2015'!$E$2:$E$600,$A161)</f>
        <v>0</v>
      </c>
      <c r="M161" s="177">
        <f>COUNTIF('2016'!$E$2:$E$600,$A161)</f>
        <v>0</v>
      </c>
      <c r="N161" s="177">
        <f>COUNTIF('2017'!$E$2:$E$600,$A161)</f>
        <v>1</v>
      </c>
      <c r="O161" s="177">
        <f>COUNTIF('2018'!$E$2:$F$600,$A161)</f>
        <v>0</v>
      </c>
      <c r="Q161" s="177">
        <f t="shared" si="4"/>
        <v>1</v>
      </c>
    </row>
    <row r="162" spans="1:17" ht="15" x14ac:dyDescent="0.2">
      <c r="A162" s="164" t="s">
        <v>720</v>
      </c>
      <c r="B162" s="177">
        <f>COUNTIF('2005'!$E$2:$E$600,$A162)</f>
        <v>0</v>
      </c>
      <c r="C162" s="177">
        <f>COUNTIF('2006'!$E$2:$E$600,$A162)</f>
        <v>0</v>
      </c>
      <c r="D162" s="177">
        <f>COUNTIF('2007'!$E$2:$E$600,$A162)</f>
        <v>0</v>
      </c>
      <c r="E162" s="177">
        <f>COUNTIF('2008'!$E$2:$E$600,$A162)</f>
        <v>0</v>
      </c>
      <c r="F162" s="177">
        <f>COUNTIF('2009'!$E$2:$E$600,$A162)</f>
        <v>0</v>
      </c>
      <c r="G162" s="177">
        <f>COUNTIF('2010'!$E$2:$E$600,$A162)</f>
        <v>0</v>
      </c>
      <c r="H162" s="177">
        <f>COUNTIF('2011'!$E$2:$E$600,$A162)</f>
        <v>1</v>
      </c>
      <c r="I162" s="177">
        <f>COUNTIF('2012'!$E$2:$E$600,$A162)</f>
        <v>4</v>
      </c>
      <c r="J162" s="177">
        <f>COUNTIF('2013'!$E$2:$E$600,$A162)</f>
        <v>2</v>
      </c>
      <c r="K162" s="177">
        <f>COUNTIF('2014'!$E$2:$E$600,$A162)</f>
        <v>5</v>
      </c>
      <c r="L162" s="177">
        <f>COUNTIF('2015'!$E$2:$E$600,$A162)</f>
        <v>8</v>
      </c>
      <c r="M162" s="177">
        <f>COUNTIF('2016'!$E$2:$E$600,$A162)</f>
        <v>0</v>
      </c>
      <c r="N162" s="177">
        <f>COUNTIF('2017'!$E$2:$E$600,$A162)</f>
        <v>16</v>
      </c>
      <c r="O162" s="177">
        <f>COUNTIF('2018'!$E$2:$F$600,$A162)</f>
        <v>9</v>
      </c>
      <c r="Q162" s="177">
        <f t="shared" si="4"/>
        <v>36</v>
      </c>
    </row>
    <row r="163" spans="1:17" ht="15" x14ac:dyDescent="0.2">
      <c r="A163" s="164" t="s">
        <v>2359</v>
      </c>
      <c r="B163" s="177">
        <f>COUNTIF('2005'!$E$2:$E$600,$A163)</f>
        <v>0</v>
      </c>
      <c r="C163" s="177">
        <f>COUNTIF('2006'!$E$2:$E$600,$A163)</f>
        <v>0</v>
      </c>
      <c r="D163" s="177">
        <f>COUNTIF('2007'!$E$2:$E$600,$A163)</f>
        <v>0</v>
      </c>
      <c r="E163" s="177">
        <f>COUNTIF('2008'!$E$2:$E$600,$A163)</f>
        <v>0</v>
      </c>
      <c r="F163" s="177">
        <f>COUNTIF('2009'!$E$2:$E$600,$A163)</f>
        <v>0</v>
      </c>
      <c r="G163" s="177">
        <f>COUNTIF('2010'!$E$2:$E$600,$A163)</f>
        <v>0</v>
      </c>
      <c r="H163" s="177">
        <f>COUNTIF('2011'!$E$2:$E$600,$A163)</f>
        <v>0</v>
      </c>
      <c r="I163" s="177">
        <f>COUNTIF('2012'!$E$2:$E$600,$A163)</f>
        <v>0</v>
      </c>
      <c r="J163" s="177">
        <f>COUNTIF('2013'!$E$2:$E$600,$A163)</f>
        <v>0</v>
      </c>
      <c r="K163" s="177">
        <f>COUNTIF('2014'!$E$2:$E$600,$A163)</f>
        <v>0</v>
      </c>
      <c r="L163" s="177">
        <f>COUNTIF('2015'!$E$2:$E$600,$A163)</f>
        <v>1</v>
      </c>
      <c r="M163" s="177">
        <f>COUNTIF('2016'!$E$2:$E$600,$A163)</f>
        <v>0</v>
      </c>
      <c r="N163" s="177">
        <f>COUNTIF('2017'!$E$2:$E$600,$A163)</f>
        <v>0</v>
      </c>
      <c r="O163" s="177">
        <f>COUNTIF('2018'!$E$2:$F$600,$A163)</f>
        <v>0</v>
      </c>
      <c r="Q163" s="177">
        <f t="shared" si="4"/>
        <v>1</v>
      </c>
    </row>
    <row r="164" spans="1:17" ht="15" x14ac:dyDescent="0.2">
      <c r="A164" s="164" t="s">
        <v>785</v>
      </c>
      <c r="B164" s="177">
        <f>COUNTIF('2005'!$E$2:$E$600,$A164)</f>
        <v>0</v>
      </c>
      <c r="C164" s="177">
        <f>COUNTIF('2006'!$E$2:$E$600,$A164)</f>
        <v>0</v>
      </c>
      <c r="D164" s="177">
        <f>COUNTIF('2007'!$E$2:$E$600,$A164)</f>
        <v>0</v>
      </c>
      <c r="E164" s="177">
        <f>COUNTIF('2008'!$E$2:$E$600,$A164)</f>
        <v>0</v>
      </c>
      <c r="F164" s="177">
        <f>COUNTIF('2009'!$E$2:$E$600,$A164)</f>
        <v>0</v>
      </c>
      <c r="G164" s="177">
        <f>COUNTIF('2010'!$E$2:$E$600,$A164)</f>
        <v>0</v>
      </c>
      <c r="H164" s="177">
        <f>COUNTIF('2011'!$E$2:$E$600,$A164)</f>
        <v>0</v>
      </c>
      <c r="I164" s="177">
        <f>COUNTIF('2012'!$E$2:$E$600,$A164)</f>
        <v>1</v>
      </c>
      <c r="J164" s="177">
        <f>COUNTIF('2013'!$E$2:$E$600,$A164)</f>
        <v>0</v>
      </c>
      <c r="K164" s="177">
        <f>COUNTIF('2014'!$E$2:$E$600,$A164)</f>
        <v>0</v>
      </c>
      <c r="L164" s="177">
        <f>COUNTIF('2015'!$E$2:$E$600,$A164)</f>
        <v>0</v>
      </c>
      <c r="M164" s="177">
        <f>COUNTIF('2016'!$E$2:$E$600,$A164)</f>
        <v>0</v>
      </c>
      <c r="N164" s="177">
        <f>COUNTIF('2017'!$E$2:$E$600,$A164)</f>
        <v>0</v>
      </c>
      <c r="O164" s="177">
        <f>COUNTIF('2018'!$E$2:$F$600,$A164)</f>
        <v>0</v>
      </c>
      <c r="Q164" s="177">
        <f t="shared" si="4"/>
        <v>1</v>
      </c>
    </row>
    <row r="165" spans="1:17" ht="15" x14ac:dyDescent="0.2">
      <c r="A165" s="164" t="s">
        <v>2036</v>
      </c>
      <c r="B165" s="177">
        <f>COUNTIF('2005'!$E$2:$E$600,$A165)</f>
        <v>0</v>
      </c>
      <c r="C165" s="177">
        <f>COUNTIF('2006'!$E$2:$E$600,$A165)</f>
        <v>0</v>
      </c>
      <c r="D165" s="177">
        <f>COUNTIF('2007'!$E$2:$E$600,$A165)</f>
        <v>0</v>
      </c>
      <c r="E165" s="177">
        <f>COUNTIF('2008'!$E$2:$E$600,$A165)</f>
        <v>0</v>
      </c>
      <c r="F165" s="177">
        <f>COUNTIF('2009'!$E$2:$E$600,$A165)</f>
        <v>0</v>
      </c>
      <c r="G165" s="177">
        <f>COUNTIF('2010'!$E$2:$E$600,$A165)</f>
        <v>0</v>
      </c>
      <c r="H165" s="177">
        <f>COUNTIF('2011'!$E$2:$E$600,$A165)</f>
        <v>0</v>
      </c>
      <c r="I165" s="177">
        <f>COUNTIF('2012'!$E$2:$E$600,$A165)</f>
        <v>0</v>
      </c>
      <c r="J165" s="177">
        <f>COUNTIF('2013'!$E$2:$E$600,$A165)</f>
        <v>0</v>
      </c>
      <c r="K165" s="177">
        <f>COUNTIF('2014'!$E$2:$E$600,$A165)</f>
        <v>1</v>
      </c>
      <c r="L165" s="177">
        <f>COUNTIF('2015'!$E$2:$E$600,$A165)</f>
        <v>1</v>
      </c>
      <c r="M165" s="177">
        <f>COUNTIF('2016'!$E$2:$E$600,$A165)</f>
        <v>1</v>
      </c>
      <c r="N165" s="177">
        <f>COUNTIF('2017'!$E$2:$E$600,$A165)</f>
        <v>0</v>
      </c>
      <c r="O165" s="177">
        <f>COUNTIF('2018'!$E$2:$F$600,$A165)</f>
        <v>1</v>
      </c>
      <c r="Q165" s="177">
        <f t="shared" si="4"/>
        <v>3</v>
      </c>
    </row>
    <row r="166" spans="1:17" ht="15" x14ac:dyDescent="0.2">
      <c r="A166" s="164" t="s">
        <v>2581</v>
      </c>
      <c r="B166" s="177">
        <f>COUNTIF('2005'!$E$2:$E$600,$A166)</f>
        <v>0</v>
      </c>
      <c r="C166" s="177">
        <f>COUNTIF('2006'!$E$2:$E$600,$A166)</f>
        <v>0</v>
      </c>
      <c r="D166" s="177">
        <f>COUNTIF('2007'!$E$2:$E$600,$A166)</f>
        <v>0</v>
      </c>
      <c r="E166" s="177">
        <f>COUNTIF('2008'!$E$2:$E$600,$A166)</f>
        <v>0</v>
      </c>
      <c r="F166" s="177">
        <f>COUNTIF('2009'!$E$2:$E$600,$A166)</f>
        <v>0</v>
      </c>
      <c r="G166" s="177">
        <f>COUNTIF('2010'!$E$2:$E$600,$A166)</f>
        <v>0</v>
      </c>
      <c r="H166" s="177">
        <f>COUNTIF('2011'!$E$2:$E$600,$A166)</f>
        <v>0</v>
      </c>
      <c r="I166" s="177">
        <f>COUNTIF('2012'!$E$2:$E$600,$A166)</f>
        <v>0</v>
      </c>
      <c r="J166" s="177">
        <f>COUNTIF('2013'!$E$2:$E$600,$A166)</f>
        <v>0</v>
      </c>
      <c r="K166" s="177">
        <f>COUNTIF('2014'!$E$2:$E$600,$A166)</f>
        <v>0</v>
      </c>
      <c r="L166" s="177">
        <f>COUNTIF('2015'!$E$2:$E$600,$A166)</f>
        <v>0</v>
      </c>
      <c r="M166" s="177">
        <f>COUNTIF('2016'!$E$2:$E$600,$A166)</f>
        <v>1</v>
      </c>
      <c r="N166" s="177">
        <f>COUNTIF('2017'!$E$2:$E$600,$A166)</f>
        <v>0</v>
      </c>
      <c r="O166" s="177">
        <f>COUNTIF('2018'!$E$2:$F$600,$A166)</f>
        <v>0</v>
      </c>
      <c r="Q166" s="177">
        <f t="shared" si="4"/>
        <v>1</v>
      </c>
    </row>
    <row r="167" spans="1:17" ht="15" x14ac:dyDescent="0.2">
      <c r="A167" s="164" t="s">
        <v>879</v>
      </c>
      <c r="B167" s="177">
        <f>COUNTIF('2005'!$E$2:$E$600,$A167)</f>
        <v>1</v>
      </c>
      <c r="C167" s="177">
        <f>COUNTIF('2006'!$E$2:$E$600,$A167)</f>
        <v>0</v>
      </c>
      <c r="D167" s="177">
        <f>COUNTIF('2007'!$E$2:$E$600,$A167)</f>
        <v>2</v>
      </c>
      <c r="E167" s="177">
        <f>COUNTIF('2008'!$E$2:$E$600,$A167)</f>
        <v>0</v>
      </c>
      <c r="F167" s="177">
        <f>COUNTIF('2009'!$E$2:$E$600,$A167)</f>
        <v>0</v>
      </c>
      <c r="G167" s="177">
        <f>COUNTIF('2010'!$E$2:$E$600,$A167)</f>
        <v>0</v>
      </c>
      <c r="H167" s="177">
        <f>COUNTIF('2011'!$E$2:$E$600,$A167)</f>
        <v>0</v>
      </c>
      <c r="I167" s="177">
        <f>COUNTIF('2012'!$E$2:$E$600,$A167)</f>
        <v>0</v>
      </c>
      <c r="J167" s="177">
        <f>COUNTIF('2013'!$E$2:$E$600,$A167)</f>
        <v>0</v>
      </c>
      <c r="K167" s="177">
        <f>COUNTIF('2014'!$E$2:$E$600,$A167)</f>
        <v>0</v>
      </c>
      <c r="L167" s="177">
        <f>COUNTIF('2015'!$E$2:$E$600,$A167)</f>
        <v>0</v>
      </c>
      <c r="M167" s="177">
        <f>COUNTIF('2016'!$E$2:$E$600,$A167)</f>
        <v>0</v>
      </c>
      <c r="N167" s="177">
        <f>COUNTIF('2017'!$E$2:$E$600,$A167)</f>
        <v>0</v>
      </c>
      <c r="O167" s="177">
        <f>COUNTIF('2018'!$E$2:$F$600,$A167)</f>
        <v>0</v>
      </c>
      <c r="Q167" s="177">
        <f t="shared" si="4"/>
        <v>3</v>
      </c>
    </row>
    <row r="168" spans="1:17" ht="15" x14ac:dyDescent="0.2">
      <c r="A168" s="164" t="s">
        <v>1212</v>
      </c>
      <c r="B168" s="177">
        <f>COUNTIF('2005'!$E$2:$E$600,$A168)</f>
        <v>0</v>
      </c>
      <c r="C168" s="177">
        <f>COUNTIF('2006'!$E$2:$E$600,$A168)</f>
        <v>0</v>
      </c>
      <c r="D168" s="177">
        <f>COUNTIF('2007'!$E$2:$E$600,$A168)</f>
        <v>1</v>
      </c>
      <c r="E168" s="177">
        <f>COUNTIF('2008'!$E$2:$E$600,$A168)</f>
        <v>0</v>
      </c>
      <c r="F168" s="177">
        <f>COUNTIF('2009'!$E$2:$E$600,$A168)</f>
        <v>0</v>
      </c>
      <c r="G168" s="177">
        <f>COUNTIF('2010'!$E$2:$E$600,$A168)</f>
        <v>0</v>
      </c>
      <c r="H168" s="177">
        <f>COUNTIF('2011'!$E$2:$E$600,$A168)</f>
        <v>0</v>
      </c>
      <c r="I168" s="177">
        <f>COUNTIF('2012'!$E$2:$E$600,$A168)</f>
        <v>0</v>
      </c>
      <c r="J168" s="177">
        <f>COUNTIF('2013'!$E$2:$E$600,$A168)</f>
        <v>0</v>
      </c>
      <c r="K168" s="177">
        <f>COUNTIF('2014'!$E$2:$E$600,$A168)</f>
        <v>0</v>
      </c>
      <c r="L168" s="177">
        <f>COUNTIF('2015'!$E$2:$E$600,$A168)</f>
        <v>0</v>
      </c>
      <c r="M168" s="177">
        <f>COUNTIF('2016'!$E$2:$E$600,$A168)</f>
        <v>0</v>
      </c>
      <c r="N168" s="177">
        <f>COUNTIF('2017'!$E$2:$E$600,$A168)</f>
        <v>0</v>
      </c>
      <c r="O168" s="177">
        <f>COUNTIF('2018'!$E$2:$F$600,$A168)</f>
        <v>0</v>
      </c>
      <c r="Q168" s="177">
        <f t="shared" si="4"/>
        <v>1</v>
      </c>
    </row>
    <row r="169" spans="1:17" ht="15" x14ac:dyDescent="0.2">
      <c r="A169" s="164" t="s">
        <v>831</v>
      </c>
      <c r="B169" s="177">
        <f>COUNTIF('2005'!$E$2:$E$600,$A169)</f>
        <v>0</v>
      </c>
      <c r="C169" s="177">
        <f>COUNTIF('2006'!$E$2:$E$600,$A169)</f>
        <v>3</v>
      </c>
      <c r="D169" s="177">
        <f>COUNTIF('2007'!$E$2:$E$600,$A169)</f>
        <v>2</v>
      </c>
      <c r="E169" s="177">
        <f>COUNTIF('2008'!$E$2:$E$600,$A169)</f>
        <v>6</v>
      </c>
      <c r="F169" s="177">
        <f>COUNTIF('2009'!$E$2:$E$600,$A169)</f>
        <v>0</v>
      </c>
      <c r="G169" s="177">
        <f>COUNTIF('2010'!$E$2:$E$600,$A169)</f>
        <v>0</v>
      </c>
      <c r="H169" s="177">
        <f>COUNTIF('2011'!$E$2:$E$600,$A169)</f>
        <v>6</v>
      </c>
      <c r="I169" s="177">
        <f>COUNTIF('2012'!$E$2:$E$600,$A169)</f>
        <v>4</v>
      </c>
      <c r="J169" s="177">
        <f>COUNTIF('2013'!$E$2:$E$600,$A169)</f>
        <v>5</v>
      </c>
      <c r="K169" s="177">
        <f>COUNTIF('2014'!$E$2:$E$600,$A169)</f>
        <v>3</v>
      </c>
      <c r="L169" s="177">
        <f>COUNTIF('2015'!$E$2:$E$600,$A169)</f>
        <v>1</v>
      </c>
      <c r="M169" s="177">
        <f>COUNTIF('2016'!$E$2:$E$600,$A169)</f>
        <v>7</v>
      </c>
      <c r="N169" s="177">
        <f>COUNTIF('2017'!$E$2:$E$600,$A169)</f>
        <v>12</v>
      </c>
      <c r="O169" s="177">
        <f>COUNTIF('2018'!$E$2:$F$600,$A169)</f>
        <v>5</v>
      </c>
      <c r="Q169" s="177">
        <f t="shared" ref="Q169:Q205" si="5">SUM(B169:N169)</f>
        <v>49</v>
      </c>
    </row>
    <row r="170" spans="1:17" ht="15" x14ac:dyDescent="0.2">
      <c r="A170" s="164" t="s">
        <v>2868</v>
      </c>
      <c r="B170" s="177">
        <f>COUNTIF('2005'!$E$2:$E$600,$A170)</f>
        <v>0</v>
      </c>
      <c r="C170" s="177">
        <f>COUNTIF('2006'!$E$2:$E$600,$A170)</f>
        <v>0</v>
      </c>
      <c r="D170" s="177">
        <f>COUNTIF('2007'!$E$2:$E$600,$A170)</f>
        <v>0</v>
      </c>
      <c r="E170" s="177">
        <f>COUNTIF('2008'!$E$2:$E$600,$A170)</f>
        <v>0</v>
      </c>
      <c r="F170" s="177">
        <f>COUNTIF('2009'!$E$2:$E$600,$A170)</f>
        <v>0</v>
      </c>
      <c r="G170" s="177">
        <f>COUNTIF('2010'!$E$2:$E$600,$A170)</f>
        <v>0</v>
      </c>
      <c r="H170" s="177">
        <f>COUNTIF('2011'!$E$2:$E$600,$A170)</f>
        <v>0</v>
      </c>
      <c r="I170" s="177">
        <f>COUNTIF('2012'!$E$2:$E$600,$A170)</f>
        <v>0</v>
      </c>
      <c r="J170" s="177">
        <f>COUNTIF('2013'!$E$2:$E$600,$A170)</f>
        <v>0</v>
      </c>
      <c r="K170" s="177">
        <f>COUNTIF('2014'!$E$2:$E$600,$A170)</f>
        <v>0</v>
      </c>
      <c r="L170" s="177">
        <f>COUNTIF('2015'!$E$2:$E$600,$A170)</f>
        <v>0</v>
      </c>
      <c r="M170" s="177">
        <f>COUNTIF('2016'!$E$2:$E$600,$A170)</f>
        <v>0</v>
      </c>
      <c r="N170" s="177">
        <f>COUNTIF('2017'!$E$2:$E$600,$A170)</f>
        <v>4</v>
      </c>
      <c r="O170" s="177">
        <f>COUNTIF('2018'!$E$2:$F$600,$A170)</f>
        <v>0</v>
      </c>
      <c r="Q170" s="177">
        <f t="shared" si="5"/>
        <v>4</v>
      </c>
    </row>
    <row r="171" spans="1:17" ht="15" x14ac:dyDescent="0.2">
      <c r="A171" s="164" t="s">
        <v>1731</v>
      </c>
      <c r="B171" s="177">
        <f>COUNTIF('2005'!$E$2:$E$600,$A171)</f>
        <v>0</v>
      </c>
      <c r="C171" s="177">
        <f>COUNTIF('2006'!$E$2:$E$600,$A171)</f>
        <v>0</v>
      </c>
      <c r="D171" s="177">
        <f>COUNTIF('2007'!$E$2:$E$600,$A171)</f>
        <v>0</v>
      </c>
      <c r="E171" s="177">
        <f>COUNTIF('2008'!$E$2:$E$600,$A171)</f>
        <v>2</v>
      </c>
      <c r="F171" s="177">
        <f>COUNTIF('2009'!$E$2:$E$600,$A171)</f>
        <v>0</v>
      </c>
      <c r="G171" s="177">
        <f>COUNTIF('2010'!$E$2:$E$600,$A171)</f>
        <v>0</v>
      </c>
      <c r="H171" s="177">
        <f>COUNTIF('2011'!$E$2:$E$600,$A171)</f>
        <v>1</v>
      </c>
      <c r="I171" s="177">
        <f>COUNTIF('2012'!$E$2:$E$600,$A171)</f>
        <v>1</v>
      </c>
      <c r="J171" s="177">
        <f>COUNTIF('2013'!$E$2:$E$600,$A171)</f>
        <v>0</v>
      </c>
      <c r="K171" s="177">
        <f>COUNTIF('2014'!$E$2:$E$600,$A171)</f>
        <v>0</v>
      </c>
      <c r="L171" s="177">
        <f>COUNTIF('2015'!$E$2:$E$600,$A171)</f>
        <v>0</v>
      </c>
      <c r="M171" s="177">
        <f>COUNTIF('2016'!$E$2:$E$600,$A171)</f>
        <v>0</v>
      </c>
      <c r="N171" s="177">
        <f>COUNTIF('2017'!$E$2:$E$600,$A171)</f>
        <v>4</v>
      </c>
      <c r="O171" s="177">
        <f>COUNTIF('2018'!$E$2:$F$600,$A171)</f>
        <v>0</v>
      </c>
      <c r="Q171" s="177">
        <f t="shared" si="5"/>
        <v>8</v>
      </c>
    </row>
    <row r="172" spans="1:17" ht="15" x14ac:dyDescent="0.2">
      <c r="A172" s="164" t="s">
        <v>1719</v>
      </c>
      <c r="B172" s="177">
        <f>COUNTIF('2005'!$E$2:$E$600,$A172)</f>
        <v>0</v>
      </c>
      <c r="C172" s="177">
        <f>COUNTIF('2006'!$E$2:$E$600,$A172)</f>
        <v>0</v>
      </c>
      <c r="D172" s="177">
        <f>COUNTIF('2007'!$E$2:$E$600,$A172)</f>
        <v>0</v>
      </c>
      <c r="E172" s="177">
        <f>COUNTIF('2008'!$E$2:$E$600,$A172)</f>
        <v>1</v>
      </c>
      <c r="F172" s="177">
        <f>COUNTIF('2009'!$E$2:$E$600,$A172)</f>
        <v>0</v>
      </c>
      <c r="G172" s="177">
        <f>COUNTIF('2010'!$E$2:$E$600,$A172)</f>
        <v>0</v>
      </c>
      <c r="H172" s="177">
        <f>COUNTIF('2011'!$E$2:$E$600,$A172)</f>
        <v>0</v>
      </c>
      <c r="I172" s="177">
        <f>COUNTIF('2012'!$E$2:$E$600,$A172)</f>
        <v>0</v>
      </c>
      <c r="J172" s="177">
        <f>COUNTIF('2013'!$E$2:$E$600,$A172)</f>
        <v>0</v>
      </c>
      <c r="K172" s="177">
        <f>COUNTIF('2014'!$E$2:$E$600,$A172)</f>
        <v>0</v>
      </c>
      <c r="L172" s="177">
        <f>COUNTIF('2015'!$E$2:$E$600,$A172)</f>
        <v>0</v>
      </c>
      <c r="M172" s="177">
        <f>COUNTIF('2016'!$E$2:$E$600,$A172)</f>
        <v>0</v>
      </c>
      <c r="N172" s="177">
        <f>COUNTIF('2017'!$E$2:$E$600,$A172)</f>
        <v>0</v>
      </c>
      <c r="O172" s="177">
        <f>COUNTIF('2018'!$E$2:$F$600,$A172)</f>
        <v>0</v>
      </c>
      <c r="Q172" s="177">
        <f t="shared" si="5"/>
        <v>1</v>
      </c>
    </row>
    <row r="173" spans="1:17" ht="15" x14ac:dyDescent="0.2">
      <c r="A173" s="164" t="s">
        <v>2663</v>
      </c>
      <c r="B173" s="177">
        <f>COUNTIF('2005'!$E$2:$E$600,$A173)</f>
        <v>0</v>
      </c>
      <c r="C173" s="177">
        <f>COUNTIF('2006'!$E$2:$E$600,$A173)</f>
        <v>0</v>
      </c>
      <c r="D173" s="177">
        <f>COUNTIF('2007'!$E$2:$E$600,$A173)</f>
        <v>0</v>
      </c>
      <c r="E173" s="177">
        <f>COUNTIF('2008'!$E$2:$E$600,$A173)</f>
        <v>0</v>
      </c>
      <c r="F173" s="177">
        <f>COUNTIF('2009'!$E$2:$E$600,$A173)</f>
        <v>0</v>
      </c>
      <c r="G173" s="177">
        <f>COUNTIF('2010'!$E$2:$E$600,$A173)</f>
        <v>0</v>
      </c>
      <c r="H173" s="177">
        <f>COUNTIF('2011'!$E$2:$E$600,$A173)</f>
        <v>0</v>
      </c>
      <c r="I173" s="177">
        <f>COUNTIF('2012'!$E$2:$E$600,$A173)</f>
        <v>0</v>
      </c>
      <c r="J173" s="177">
        <f>COUNTIF('2013'!$E$2:$E$600,$A173)</f>
        <v>0</v>
      </c>
      <c r="K173" s="177">
        <f>COUNTIF('2014'!$E$2:$E$600,$A173)</f>
        <v>0</v>
      </c>
      <c r="L173" s="177">
        <f>COUNTIF('2015'!$E$2:$E$600,$A173)</f>
        <v>0</v>
      </c>
      <c r="M173" s="177">
        <f>COUNTIF('2016'!$E$2:$E$600,$A173)</f>
        <v>1</v>
      </c>
      <c r="N173" s="177">
        <f>COUNTIF('2017'!$E$2:$E$600,$A173)</f>
        <v>0</v>
      </c>
      <c r="O173" s="177">
        <f>COUNTIF('2018'!$E$2:$F$600,$A173)</f>
        <v>0</v>
      </c>
      <c r="Q173" s="177">
        <f t="shared" si="5"/>
        <v>1</v>
      </c>
    </row>
    <row r="174" spans="1:17" ht="15" x14ac:dyDescent="0.2">
      <c r="A174" s="164" t="s">
        <v>2643</v>
      </c>
      <c r="B174" s="177">
        <f>COUNTIF('2005'!$E$2:$E$600,$A174)</f>
        <v>0</v>
      </c>
      <c r="C174" s="177">
        <f>COUNTIF('2006'!$E$2:$E$600,$A174)</f>
        <v>0</v>
      </c>
      <c r="D174" s="177">
        <f>COUNTIF('2007'!$E$2:$E$600,$A174)</f>
        <v>0</v>
      </c>
      <c r="E174" s="177">
        <f>COUNTIF('2008'!$E$2:$E$600,$A174)</f>
        <v>0</v>
      </c>
      <c r="F174" s="177">
        <f>COUNTIF('2009'!$E$2:$E$600,$A174)</f>
        <v>0</v>
      </c>
      <c r="G174" s="177">
        <f>COUNTIF('2010'!$E$2:$E$600,$A174)</f>
        <v>0</v>
      </c>
      <c r="H174" s="177">
        <f>COUNTIF('2011'!$E$2:$E$600,$A174)</f>
        <v>0</v>
      </c>
      <c r="I174" s="177">
        <f>COUNTIF('2012'!$E$2:$E$600,$A174)</f>
        <v>0</v>
      </c>
      <c r="J174" s="177">
        <f>COUNTIF('2013'!$E$2:$E$600,$A174)</f>
        <v>0</v>
      </c>
      <c r="K174" s="177">
        <f>COUNTIF('2014'!$E$2:$E$600,$A174)</f>
        <v>0</v>
      </c>
      <c r="L174" s="177">
        <f>COUNTIF('2015'!$E$2:$E$600,$A174)</f>
        <v>0</v>
      </c>
      <c r="M174" s="177">
        <f>COUNTIF('2016'!$E$2:$E$600,$A174)</f>
        <v>2</v>
      </c>
      <c r="N174" s="177">
        <f>COUNTIF('2017'!$E$2:$E$600,$A174)</f>
        <v>7</v>
      </c>
      <c r="O174" s="177">
        <f>COUNTIF('2018'!$E$2:$F$600,$A174)</f>
        <v>0</v>
      </c>
      <c r="Q174" s="177">
        <f t="shared" si="5"/>
        <v>9</v>
      </c>
    </row>
    <row r="175" spans="1:17" ht="15" x14ac:dyDescent="0.2">
      <c r="A175" s="164" t="s">
        <v>2893</v>
      </c>
      <c r="B175" s="177">
        <f>COUNTIF('2005'!$E$2:$E$600,$A175)</f>
        <v>0</v>
      </c>
      <c r="C175" s="177">
        <f>COUNTIF('2006'!$E$2:$E$600,$A175)</f>
        <v>0</v>
      </c>
      <c r="D175" s="177">
        <f>COUNTIF('2007'!$E$2:$E$600,$A175)</f>
        <v>0</v>
      </c>
      <c r="E175" s="177">
        <f>COUNTIF('2008'!$E$2:$E$600,$A175)</f>
        <v>0</v>
      </c>
      <c r="F175" s="177">
        <f>COUNTIF('2009'!$E$2:$E$600,$A175)</f>
        <v>0</v>
      </c>
      <c r="G175" s="177">
        <f>COUNTIF('2010'!$E$2:$E$600,$A175)</f>
        <v>0</v>
      </c>
      <c r="H175" s="177">
        <f>COUNTIF('2011'!$E$2:$E$600,$A175)</f>
        <v>0</v>
      </c>
      <c r="I175" s="177">
        <f>COUNTIF('2012'!$E$2:$E$600,$A175)</f>
        <v>0</v>
      </c>
      <c r="J175" s="177">
        <f>COUNTIF('2013'!$E$2:$E$600,$A175)</f>
        <v>0</v>
      </c>
      <c r="K175" s="177">
        <f>COUNTIF('2014'!$E$2:$E$600,$A175)</f>
        <v>0</v>
      </c>
      <c r="L175" s="177">
        <f>COUNTIF('2015'!$E$2:$E$600,$A175)</f>
        <v>0</v>
      </c>
      <c r="M175" s="177">
        <f>COUNTIF('2016'!$E$2:$E$600,$A175)</f>
        <v>0</v>
      </c>
      <c r="N175" s="177">
        <f>COUNTIF('2017'!$E$2:$E$600,$A175)</f>
        <v>1</v>
      </c>
      <c r="O175" s="177">
        <f>COUNTIF('2018'!$E$2:$F$600,$A175)</f>
        <v>0</v>
      </c>
      <c r="Q175" s="177">
        <f t="shared" si="5"/>
        <v>1</v>
      </c>
    </row>
    <row r="176" spans="1:17" ht="15" x14ac:dyDescent="0.2">
      <c r="A176" s="164" t="s">
        <v>1959</v>
      </c>
      <c r="B176" s="177">
        <f>COUNTIF('2005'!$E$2:$E$600,$A176)</f>
        <v>0</v>
      </c>
      <c r="C176" s="177">
        <f>COUNTIF('2006'!$E$2:$E$600,$A176)</f>
        <v>0</v>
      </c>
      <c r="D176" s="177">
        <f>COUNTIF('2007'!$E$2:$E$600,$A176)</f>
        <v>0</v>
      </c>
      <c r="E176" s="177">
        <f>COUNTIF('2008'!$E$2:$E$600,$A176)</f>
        <v>0</v>
      </c>
      <c r="F176" s="177">
        <f>COUNTIF('2009'!$E$2:$E$600,$A176)</f>
        <v>0</v>
      </c>
      <c r="G176" s="177">
        <f>COUNTIF('2010'!$E$2:$E$600,$A176)</f>
        <v>0</v>
      </c>
      <c r="H176" s="177">
        <f>COUNTIF('2011'!$E$2:$E$600,$A176)</f>
        <v>0</v>
      </c>
      <c r="I176" s="177">
        <f>COUNTIF('2012'!$E$2:$E$600,$A176)</f>
        <v>0</v>
      </c>
      <c r="J176" s="177">
        <f>COUNTIF('2013'!$E$2:$E$600,$A176)</f>
        <v>0</v>
      </c>
      <c r="K176" s="177">
        <f>COUNTIF('2014'!$E$2:$E$600,$A176)</f>
        <v>0</v>
      </c>
      <c r="L176" s="177">
        <f>COUNTIF('2015'!$E$2:$E$600,$A176)</f>
        <v>0</v>
      </c>
      <c r="M176" s="177">
        <f>COUNTIF('2016'!$E$2:$E$600,$A176)</f>
        <v>5</v>
      </c>
      <c r="N176" s="177">
        <f>COUNTIF('2017'!$E$2:$E$600,$A176)</f>
        <v>1</v>
      </c>
      <c r="O176" s="177">
        <f>COUNTIF('2018'!$E$2:$F$600,$A176)</f>
        <v>0</v>
      </c>
      <c r="Q176" s="177">
        <f t="shared" si="5"/>
        <v>6</v>
      </c>
    </row>
    <row r="177" spans="1:17" ht="15" x14ac:dyDescent="0.2">
      <c r="A177" s="164" t="s">
        <v>827</v>
      </c>
      <c r="B177" s="177">
        <f>COUNTIF('2005'!$E$2:$E$600,$A177)</f>
        <v>3</v>
      </c>
      <c r="C177" s="177">
        <f>COUNTIF('2006'!$E$2:$E$600,$A177)</f>
        <v>3</v>
      </c>
      <c r="D177" s="177">
        <f>COUNTIF('2007'!$E$2:$E$600,$A177)</f>
        <v>3</v>
      </c>
      <c r="E177" s="177">
        <f>COUNTIF('2008'!$E$2:$E$600,$A177)</f>
        <v>2</v>
      </c>
      <c r="F177" s="177">
        <f>COUNTIF('2009'!$E$2:$E$600,$A177)</f>
        <v>1</v>
      </c>
      <c r="G177" s="177">
        <f>COUNTIF('2010'!$E$2:$E$600,$A177)</f>
        <v>0</v>
      </c>
      <c r="H177" s="177">
        <f>COUNTIF('2011'!$E$2:$E$600,$A177)</f>
        <v>2</v>
      </c>
      <c r="I177" s="177">
        <f>COUNTIF('2012'!$E$2:$E$600,$A177)</f>
        <v>1</v>
      </c>
      <c r="J177" s="177">
        <f>COUNTIF('2013'!$E$2:$E$600,$A177)</f>
        <v>0</v>
      </c>
      <c r="K177" s="177">
        <f>COUNTIF('2014'!$E$2:$E$600,$A177)</f>
        <v>2</v>
      </c>
      <c r="L177" s="177">
        <f>COUNTIF('2015'!$E$2:$E$600,$A177)</f>
        <v>2</v>
      </c>
      <c r="M177" s="177">
        <f>COUNTIF('2016'!$E$2:$E$600,$A177)</f>
        <v>2</v>
      </c>
      <c r="N177" s="177">
        <f>COUNTIF('2017'!$E$2:$E$600,$A177)</f>
        <v>0</v>
      </c>
      <c r="O177" s="177">
        <f>COUNTIF('2018'!$E$2:$F$600,$A177)</f>
        <v>3</v>
      </c>
      <c r="Q177" s="177">
        <f t="shared" si="5"/>
        <v>21</v>
      </c>
    </row>
    <row r="178" spans="1:17" ht="15" x14ac:dyDescent="0.2">
      <c r="A178" s="164" t="s">
        <v>805</v>
      </c>
      <c r="B178" s="177">
        <f>COUNTIF('2005'!$E$2:$E$600,$A178)</f>
        <v>1</v>
      </c>
      <c r="C178" s="177">
        <f>COUNTIF('2006'!$E$2:$E$600,$A178)</f>
        <v>4</v>
      </c>
      <c r="D178" s="177">
        <f>COUNTIF('2007'!$E$2:$E$600,$A178)</f>
        <v>13</v>
      </c>
      <c r="E178" s="177">
        <f>COUNTIF('2008'!$E$2:$E$600,$A178)</f>
        <v>4</v>
      </c>
      <c r="F178" s="177">
        <f>COUNTIF('2009'!$E$2:$E$600,$A178)</f>
        <v>0</v>
      </c>
      <c r="G178" s="177">
        <f>COUNTIF('2010'!$E$2:$E$600,$A178)</f>
        <v>0</v>
      </c>
      <c r="H178" s="177">
        <f>COUNTIF('2011'!$E$2:$E$600,$A178)</f>
        <v>2</v>
      </c>
      <c r="I178" s="177">
        <f>COUNTIF('2012'!$E$2:$E$600,$A178)</f>
        <v>0</v>
      </c>
      <c r="J178" s="177">
        <f>COUNTIF('2013'!$E$2:$E$600,$A178)</f>
        <v>0</v>
      </c>
      <c r="K178" s="177">
        <f>COUNTIF('2014'!$E$2:$E$600,$A178)</f>
        <v>1</v>
      </c>
      <c r="L178" s="177">
        <f>COUNTIF('2015'!$E$2:$E$600,$A178)</f>
        <v>2</v>
      </c>
      <c r="M178" s="177">
        <f>COUNTIF('2016'!$E$2:$E$600,$A178)</f>
        <v>3</v>
      </c>
      <c r="N178" s="177">
        <f>COUNTIF('2017'!$E$2:$E$600,$A178)</f>
        <v>0</v>
      </c>
      <c r="O178" s="177">
        <f>COUNTIF('2018'!$E$2:$F$600,$A178)</f>
        <v>0</v>
      </c>
      <c r="Q178" s="177">
        <f t="shared" si="5"/>
        <v>30</v>
      </c>
    </row>
    <row r="179" spans="1:17" ht="15" x14ac:dyDescent="0.2">
      <c r="A179" s="164" t="s">
        <v>2857</v>
      </c>
      <c r="B179" s="177">
        <f>COUNTIF('2005'!$E$2:$E$600,$A179)</f>
        <v>0</v>
      </c>
      <c r="C179" s="177">
        <f>COUNTIF('2006'!$E$2:$E$600,$A179)</f>
        <v>0</v>
      </c>
      <c r="D179" s="177">
        <f>COUNTIF('2007'!$E$2:$E$600,$A179)</f>
        <v>0</v>
      </c>
      <c r="E179" s="177">
        <f>COUNTIF('2008'!$E$2:$E$600,$A179)</f>
        <v>0</v>
      </c>
      <c r="F179" s="177">
        <f>COUNTIF('2009'!$E$2:$E$600,$A179)</f>
        <v>0</v>
      </c>
      <c r="G179" s="177">
        <f>COUNTIF('2010'!$E$2:$E$600,$A179)</f>
        <v>0</v>
      </c>
      <c r="H179" s="177">
        <f>COUNTIF('2011'!$E$2:$E$600,$A179)</f>
        <v>0</v>
      </c>
      <c r="I179" s="177">
        <f>COUNTIF('2012'!$E$2:$E$600,$A179)</f>
        <v>0</v>
      </c>
      <c r="J179" s="177">
        <f>COUNTIF('2013'!$E$2:$E$600,$A179)</f>
        <v>0</v>
      </c>
      <c r="K179" s="177">
        <f>COUNTIF('2014'!$E$2:$E$600,$A179)</f>
        <v>0</v>
      </c>
      <c r="L179" s="177">
        <f>COUNTIF('2015'!$E$2:$E$600,$A179)</f>
        <v>0</v>
      </c>
      <c r="M179" s="177">
        <f>COUNTIF('2016'!$E$2:$E$600,$A179)</f>
        <v>0</v>
      </c>
      <c r="N179" s="177">
        <f>COUNTIF('2017'!$E$2:$E$600,$A179)</f>
        <v>7</v>
      </c>
      <c r="O179" s="177">
        <f>COUNTIF('2018'!$E$2:$F$600,$A179)</f>
        <v>0</v>
      </c>
      <c r="Q179" s="177">
        <f t="shared" si="5"/>
        <v>7</v>
      </c>
    </row>
    <row r="180" spans="1:17" ht="15" x14ac:dyDescent="0.2">
      <c r="A180" s="164" t="s">
        <v>2580</v>
      </c>
      <c r="B180" s="177">
        <f>COUNTIF('2005'!$E$2:$E$600,$A180)</f>
        <v>0</v>
      </c>
      <c r="C180" s="177">
        <f>COUNTIF('2006'!$E$2:$E$600,$A180)</f>
        <v>0</v>
      </c>
      <c r="D180" s="177">
        <f>COUNTIF('2007'!$E$2:$E$600,$A180)</f>
        <v>0</v>
      </c>
      <c r="E180" s="177">
        <f>COUNTIF('2008'!$E$2:$E$600,$A180)</f>
        <v>0</v>
      </c>
      <c r="F180" s="177">
        <f>COUNTIF('2009'!$E$2:$E$600,$A180)</f>
        <v>0</v>
      </c>
      <c r="G180" s="177">
        <f>COUNTIF('2010'!$E$2:$E$600,$A180)</f>
        <v>0</v>
      </c>
      <c r="H180" s="177">
        <f>COUNTIF('2011'!$E$2:$E$600,$A180)</f>
        <v>0</v>
      </c>
      <c r="I180" s="177">
        <f>COUNTIF('2012'!$E$2:$E$600,$A180)</f>
        <v>0</v>
      </c>
      <c r="J180" s="177">
        <f>COUNTIF('2013'!$E$2:$E$600,$A180)</f>
        <v>0</v>
      </c>
      <c r="K180" s="177">
        <f>COUNTIF('2014'!$E$2:$E$600,$A180)</f>
        <v>0</v>
      </c>
      <c r="L180" s="177">
        <f>COUNTIF('2015'!$E$2:$E$600,$A180)</f>
        <v>0</v>
      </c>
      <c r="M180" s="177">
        <f>COUNTIF('2016'!$E$2:$E$600,$A180)</f>
        <v>4</v>
      </c>
      <c r="N180" s="177">
        <f>COUNTIF('2017'!$E$2:$E$600,$A180)</f>
        <v>0</v>
      </c>
      <c r="O180" s="177">
        <f>COUNTIF('2018'!$E$2:$F$600,$A180)</f>
        <v>2</v>
      </c>
      <c r="Q180" s="177">
        <f t="shared" si="5"/>
        <v>4</v>
      </c>
    </row>
    <row r="181" spans="1:17" ht="15" x14ac:dyDescent="0.2">
      <c r="A181" s="164" t="s">
        <v>2862</v>
      </c>
      <c r="B181" s="177">
        <f>COUNTIF('2005'!$E$2:$E$600,$A181)</f>
        <v>0</v>
      </c>
      <c r="C181" s="177">
        <f>COUNTIF('2006'!$E$2:$E$600,$A181)</f>
        <v>0</v>
      </c>
      <c r="D181" s="177">
        <f>COUNTIF('2007'!$E$2:$E$600,$A181)</f>
        <v>0</v>
      </c>
      <c r="E181" s="177">
        <f>COUNTIF('2008'!$E$2:$E$600,$A181)</f>
        <v>0</v>
      </c>
      <c r="F181" s="177">
        <f>COUNTIF('2009'!$E$2:$E$600,$A181)</f>
        <v>0</v>
      </c>
      <c r="G181" s="177">
        <f>COUNTIF('2010'!$E$2:$E$600,$A181)</f>
        <v>0</v>
      </c>
      <c r="H181" s="177">
        <f>COUNTIF('2011'!$E$2:$E$600,$A181)</f>
        <v>0</v>
      </c>
      <c r="I181" s="177">
        <f>COUNTIF('2012'!$E$2:$E$600,$A181)</f>
        <v>0</v>
      </c>
      <c r="J181" s="177">
        <f>COUNTIF('2013'!$E$2:$E$600,$A181)</f>
        <v>0</v>
      </c>
      <c r="K181" s="177">
        <f>COUNTIF('2014'!$E$2:$E$600,$A181)</f>
        <v>0</v>
      </c>
      <c r="L181" s="177">
        <f>COUNTIF('2015'!$E$2:$E$600,$A181)</f>
        <v>0</v>
      </c>
      <c r="M181" s="177">
        <f>COUNTIF('2016'!$E$2:$E$600,$A181)</f>
        <v>0</v>
      </c>
      <c r="N181" s="177">
        <f>COUNTIF('2017'!$E$2:$E$600,$A181)</f>
        <v>3</v>
      </c>
      <c r="O181" s="177">
        <f>COUNTIF('2018'!$E$2:$F$600,$A181)</f>
        <v>0</v>
      </c>
      <c r="Q181" s="177">
        <f t="shared" si="5"/>
        <v>3</v>
      </c>
    </row>
    <row r="182" spans="1:17" ht="15" x14ac:dyDescent="0.2">
      <c r="A182" s="164" t="s">
        <v>3245</v>
      </c>
      <c r="B182" s="177">
        <f>COUNTIF('2005'!$E$2:$E$600,$A182)</f>
        <v>0</v>
      </c>
      <c r="C182" s="177">
        <f>COUNTIF('2006'!$E$2:$E$600,$A182)</f>
        <v>0</v>
      </c>
      <c r="D182" s="177">
        <f>COUNTIF('2007'!$E$2:$E$600,$A182)</f>
        <v>0</v>
      </c>
      <c r="E182" s="177">
        <f>COUNTIF('2008'!$E$2:$E$600,$A182)</f>
        <v>0</v>
      </c>
      <c r="F182" s="177">
        <f>COUNTIF('2009'!$E$2:$E$600,$A182)</f>
        <v>0</v>
      </c>
      <c r="G182" s="177">
        <f>COUNTIF('2010'!$E$2:$E$600,$A182)</f>
        <v>0</v>
      </c>
      <c r="H182" s="177">
        <f>COUNTIF('2011'!$E$2:$E$600,$A182)</f>
        <v>0</v>
      </c>
      <c r="I182" s="177">
        <f>COUNTIF('2012'!$E$2:$E$600,$A182)</f>
        <v>0</v>
      </c>
      <c r="J182" s="177">
        <f>COUNTIF('2013'!$E$2:$E$600,$A182)</f>
        <v>0</v>
      </c>
      <c r="K182" s="177">
        <f>COUNTIF('2014'!$E$2:$E$600,$A182)</f>
        <v>0</v>
      </c>
      <c r="L182" s="177">
        <f>COUNTIF('2015'!$E$2:$E$600,$A182)</f>
        <v>0</v>
      </c>
      <c r="M182" s="177">
        <f>COUNTIF('2016'!$E$2:$E$600,$A182)</f>
        <v>0</v>
      </c>
      <c r="N182" s="177">
        <f>COUNTIF('2017'!$E$2:$E$600,$A182)</f>
        <v>3</v>
      </c>
      <c r="O182" s="177">
        <f>COUNTIF('2018'!$E$2:$F$600,$A182)</f>
        <v>2</v>
      </c>
      <c r="Q182" s="177">
        <f t="shared" si="5"/>
        <v>3</v>
      </c>
    </row>
    <row r="183" spans="1:17" ht="15" x14ac:dyDescent="0.2">
      <c r="A183" s="164" t="s">
        <v>178</v>
      </c>
      <c r="B183" s="177">
        <f>COUNTIF('2005'!$E$2:$E$600,$A183)</f>
        <v>0</v>
      </c>
      <c r="C183" s="177">
        <f>COUNTIF('2006'!$E$2:$E$600,$A183)</f>
        <v>1</v>
      </c>
      <c r="D183" s="177">
        <f>COUNTIF('2007'!$E$2:$E$600,$A183)</f>
        <v>6</v>
      </c>
      <c r="E183" s="177">
        <f>COUNTIF('2008'!$E$2:$E$600,$A183)</f>
        <v>1</v>
      </c>
      <c r="F183" s="177">
        <f>COUNTIF('2009'!$E$2:$E$600,$A183)</f>
        <v>0</v>
      </c>
      <c r="G183" s="177">
        <f>COUNTIF('2010'!$E$2:$E$600,$A183)</f>
        <v>0</v>
      </c>
      <c r="H183" s="177">
        <f>COUNTIF('2011'!$E$2:$E$600,$A183)</f>
        <v>0</v>
      </c>
      <c r="I183" s="177">
        <f>COUNTIF('2012'!$E$2:$E$600,$A183)</f>
        <v>2</v>
      </c>
      <c r="J183" s="177">
        <f>COUNTIF('2013'!$E$2:$E$600,$A183)</f>
        <v>0</v>
      </c>
      <c r="K183" s="177">
        <f>COUNTIF('2014'!$E$2:$E$600,$A183)</f>
        <v>1</v>
      </c>
      <c r="L183" s="177">
        <f>COUNTIF('2015'!$E$2:$E$600,$A183)</f>
        <v>0</v>
      </c>
      <c r="M183" s="177">
        <f>COUNTIF('2016'!$E$2:$E$600,$A183)</f>
        <v>1</v>
      </c>
      <c r="N183" s="177">
        <f>COUNTIF('2017'!$E$2:$E$600,$A183)</f>
        <v>7</v>
      </c>
      <c r="O183" s="177">
        <f>COUNTIF('2018'!$E$2:$F$600,$A183)</f>
        <v>0</v>
      </c>
      <c r="Q183" s="177">
        <f t="shared" si="5"/>
        <v>19</v>
      </c>
    </row>
    <row r="184" spans="1:17" ht="15" x14ac:dyDescent="0.2">
      <c r="A184" s="164" t="s">
        <v>2054</v>
      </c>
      <c r="B184" s="177">
        <f>COUNTIF('2005'!$E$2:$E$600,$A184)</f>
        <v>0</v>
      </c>
      <c r="C184" s="177">
        <f>COUNTIF('2006'!$E$2:$E$600,$A184)</f>
        <v>0</v>
      </c>
      <c r="D184" s="177">
        <f>COUNTIF('2007'!$E$2:$E$600,$A184)</f>
        <v>0</v>
      </c>
      <c r="E184" s="177">
        <f>COUNTIF('2008'!$E$2:$E$600,$A184)</f>
        <v>0</v>
      </c>
      <c r="F184" s="177">
        <f>COUNTIF('2009'!$E$2:$E$600,$A184)</f>
        <v>0</v>
      </c>
      <c r="G184" s="177">
        <f>COUNTIF('2010'!$E$2:$E$600,$A184)</f>
        <v>0</v>
      </c>
      <c r="H184" s="177">
        <f>COUNTIF('2011'!$E$2:$E$600,$A184)</f>
        <v>0</v>
      </c>
      <c r="I184" s="177">
        <f>COUNTIF('2012'!$E$2:$E$600,$A184)</f>
        <v>0</v>
      </c>
      <c r="J184" s="177">
        <f>COUNTIF('2013'!$E$2:$E$600,$A184)</f>
        <v>0</v>
      </c>
      <c r="K184" s="177">
        <f>COUNTIF('2014'!$E$2:$E$600,$A184)</f>
        <v>0</v>
      </c>
      <c r="L184" s="177">
        <f>COUNTIF('2015'!$E$2:$E$600,$A184)</f>
        <v>0</v>
      </c>
      <c r="M184" s="177">
        <f>COUNTIF('2016'!$E$2:$E$600,$A184)</f>
        <v>0</v>
      </c>
      <c r="N184" s="177">
        <f>COUNTIF('2017'!$E$2:$E$600,$A184)</f>
        <v>1</v>
      </c>
      <c r="O184" s="177">
        <f>COUNTIF('2018'!$E$2:$F$600,$A184)</f>
        <v>0</v>
      </c>
      <c r="Q184" s="177">
        <f t="shared" si="5"/>
        <v>1</v>
      </c>
    </row>
    <row r="185" spans="1:17" ht="15" x14ac:dyDescent="0.2">
      <c r="A185" s="164" t="s">
        <v>1722</v>
      </c>
      <c r="B185" s="177">
        <f>COUNTIF('2005'!$E$2:$E$600,$A185)</f>
        <v>10</v>
      </c>
      <c r="C185" s="177">
        <f>COUNTIF('2006'!$E$2:$E$600,$A185)</f>
        <v>6</v>
      </c>
      <c r="D185" s="177">
        <f>COUNTIF('2007'!$E$2:$E$600,$A185)</f>
        <v>7</v>
      </c>
      <c r="E185" s="177">
        <f>COUNTIF('2008'!$E$2:$E$600,$A185)</f>
        <v>15</v>
      </c>
      <c r="F185" s="177">
        <f>COUNTIF('2009'!$E$2:$E$600,$A185)</f>
        <v>0</v>
      </c>
      <c r="G185" s="177">
        <f>COUNTIF('2010'!$E$2:$E$600,$A185)</f>
        <v>0</v>
      </c>
      <c r="H185" s="177">
        <f>COUNTIF('2011'!$E$2:$E$600,$A185)</f>
        <v>7</v>
      </c>
      <c r="I185" s="177">
        <f>COUNTIF('2012'!$E$2:$E$600,$A185)</f>
        <v>3</v>
      </c>
      <c r="J185" s="177">
        <f>COUNTIF('2013'!$E$2:$E$600,$A185)</f>
        <v>7</v>
      </c>
      <c r="K185" s="177">
        <f>COUNTIF('2014'!$E$2:$E$600,$A185)</f>
        <v>6</v>
      </c>
      <c r="L185" s="177">
        <f>COUNTIF('2015'!$E$2:$E$600,$A185)</f>
        <v>6</v>
      </c>
      <c r="M185" s="177">
        <f>COUNTIF('2016'!$E$2:$E$600,$A185)</f>
        <v>5</v>
      </c>
      <c r="N185" s="177">
        <f>COUNTIF('2017'!$E$2:$E$600,$A185)</f>
        <v>0</v>
      </c>
      <c r="O185" s="177">
        <f>COUNTIF('2018'!$E$2:$F$600,$A185)</f>
        <v>3</v>
      </c>
      <c r="Q185" s="177">
        <f t="shared" si="5"/>
        <v>72</v>
      </c>
    </row>
    <row r="186" spans="1:17" ht="15" x14ac:dyDescent="0.2">
      <c r="A186" s="164" t="s">
        <v>2336</v>
      </c>
      <c r="B186" s="177">
        <f>COUNTIF('2005'!$E$2:$E$600,$A186)</f>
        <v>0</v>
      </c>
      <c r="C186" s="177">
        <f>COUNTIF('2006'!$E$2:$E$600,$A186)</f>
        <v>0</v>
      </c>
      <c r="D186" s="177">
        <f>COUNTIF('2007'!$E$2:$E$600,$A186)</f>
        <v>0</v>
      </c>
      <c r="E186" s="177">
        <f>COUNTIF('2008'!$E$2:$E$600,$A186)</f>
        <v>0</v>
      </c>
      <c r="F186" s="177">
        <f>COUNTIF('2009'!$E$2:$E$600,$A186)</f>
        <v>0</v>
      </c>
      <c r="G186" s="177">
        <f>COUNTIF('2010'!$E$2:$E$600,$A186)</f>
        <v>0</v>
      </c>
      <c r="H186" s="177">
        <f>COUNTIF('2011'!$E$2:$E$600,$A186)</f>
        <v>0</v>
      </c>
      <c r="I186" s="177">
        <f>COUNTIF('2012'!$E$2:$E$600,$A186)</f>
        <v>0</v>
      </c>
      <c r="J186" s="177">
        <f>COUNTIF('2013'!$E$2:$E$600,$A186)</f>
        <v>0</v>
      </c>
      <c r="K186" s="177">
        <f>COUNTIF('2014'!$E$2:$E$600,$A186)</f>
        <v>0</v>
      </c>
      <c r="L186" s="177">
        <f>COUNTIF('2015'!$E$2:$E$600,$A186)</f>
        <v>1</v>
      </c>
      <c r="M186" s="177">
        <f>COUNTIF('2016'!$E$2:$E$600,$A186)</f>
        <v>0</v>
      </c>
      <c r="N186" s="177">
        <f>COUNTIF('2017'!$E$2:$E$600,$A186)</f>
        <v>1</v>
      </c>
      <c r="O186" s="177">
        <f>COUNTIF('2018'!$E$2:$F$600,$A186)</f>
        <v>0</v>
      </c>
      <c r="Q186" s="177">
        <f t="shared" si="5"/>
        <v>2</v>
      </c>
    </row>
    <row r="187" spans="1:17" ht="15" x14ac:dyDescent="0.2">
      <c r="A187" s="164" t="s">
        <v>2418</v>
      </c>
      <c r="B187" s="177">
        <f>COUNTIF('2005'!$E$2:$E$600,$A187)</f>
        <v>0</v>
      </c>
      <c r="C187" s="177">
        <f>COUNTIF('2006'!$E$2:$E$600,$A187)</f>
        <v>0</v>
      </c>
      <c r="D187" s="177">
        <f>COUNTIF('2007'!$E$2:$E$600,$A187)</f>
        <v>0</v>
      </c>
      <c r="E187" s="177">
        <f>COUNTIF('2008'!$E$2:$E$600,$A187)</f>
        <v>0</v>
      </c>
      <c r="F187" s="177">
        <f>COUNTIF('2009'!$E$2:$E$600,$A187)</f>
        <v>0</v>
      </c>
      <c r="G187" s="177">
        <f>COUNTIF('2010'!$E$2:$E$600,$A187)</f>
        <v>0</v>
      </c>
      <c r="H187" s="177">
        <f>COUNTIF('2011'!$E$2:$E$600,$A187)</f>
        <v>0</v>
      </c>
      <c r="I187" s="177">
        <f>COUNTIF('2012'!$E$2:$E$600,$A187)</f>
        <v>0</v>
      </c>
      <c r="J187" s="177">
        <f>COUNTIF('2013'!$E$2:$E$600,$A187)</f>
        <v>0</v>
      </c>
      <c r="K187" s="177">
        <f>COUNTIF('2014'!$E$2:$E$600,$A187)</f>
        <v>0</v>
      </c>
      <c r="L187" s="177">
        <f>COUNTIF('2015'!$E$2:$E$600,$A187)</f>
        <v>1</v>
      </c>
      <c r="M187" s="177">
        <f>COUNTIF('2016'!$E$2:$E$600,$A187)</f>
        <v>0</v>
      </c>
      <c r="N187" s="177">
        <f>COUNTIF('2017'!$E$2:$E$600,$A187)</f>
        <v>0</v>
      </c>
      <c r="O187" s="177">
        <f>COUNTIF('2018'!$E$2:$F$600,$A187)</f>
        <v>0</v>
      </c>
      <c r="Q187" s="177">
        <f t="shared" si="5"/>
        <v>1</v>
      </c>
    </row>
    <row r="188" spans="1:17" ht="15" x14ac:dyDescent="0.2">
      <c r="A188" s="164" t="s">
        <v>1724</v>
      </c>
      <c r="B188" s="177">
        <f>COUNTIF('2005'!$E$2:$E$600,$A188)</f>
        <v>0</v>
      </c>
      <c r="C188" s="177">
        <f>COUNTIF('2006'!$E$2:$E$600,$A188)</f>
        <v>0</v>
      </c>
      <c r="D188" s="177">
        <f>COUNTIF('2007'!$E$2:$E$600,$A188)</f>
        <v>0</v>
      </c>
      <c r="E188" s="177">
        <f>COUNTIF('2008'!$E$2:$E$600,$A188)</f>
        <v>1</v>
      </c>
      <c r="F188" s="177">
        <f>COUNTIF('2009'!$E$2:$E$600,$A188)</f>
        <v>0</v>
      </c>
      <c r="G188" s="177">
        <f>COUNTIF('2010'!$E$2:$E$600,$A188)</f>
        <v>0</v>
      </c>
      <c r="H188" s="177">
        <f>COUNTIF('2011'!$E$2:$E$600,$A188)</f>
        <v>0</v>
      </c>
      <c r="I188" s="177">
        <f>COUNTIF('2012'!$E$2:$E$600,$A188)</f>
        <v>0</v>
      </c>
      <c r="J188" s="177">
        <f>COUNTIF('2013'!$E$2:$E$600,$A188)</f>
        <v>0</v>
      </c>
      <c r="K188" s="177">
        <f>COUNTIF('2014'!$E$2:$E$600,$A188)</f>
        <v>0</v>
      </c>
      <c r="L188" s="177">
        <f>COUNTIF('2015'!$E$2:$E$600,$A188)</f>
        <v>0</v>
      </c>
      <c r="M188" s="177">
        <f>COUNTIF('2016'!$E$2:$E$600,$A188)</f>
        <v>0</v>
      </c>
      <c r="N188" s="177">
        <f>COUNTIF('2017'!$E$2:$E$600,$A188)</f>
        <v>0</v>
      </c>
      <c r="O188" s="177">
        <f>COUNTIF('2018'!$E$2:$F$600,$A188)</f>
        <v>0</v>
      </c>
      <c r="Q188" s="177">
        <f t="shared" si="5"/>
        <v>1</v>
      </c>
    </row>
    <row r="189" spans="1:17" ht="15" x14ac:dyDescent="0.2">
      <c r="A189" s="164" t="s">
        <v>283</v>
      </c>
      <c r="B189" s="177">
        <f>COUNTIF('2005'!$E$2:$E$600,$A189)</f>
        <v>0</v>
      </c>
      <c r="C189" s="177">
        <f>COUNTIF('2006'!$E$2:$E$600,$A189)</f>
        <v>0</v>
      </c>
      <c r="D189" s="177">
        <f>COUNTIF('2007'!$E$2:$E$600,$A189)</f>
        <v>0</v>
      </c>
      <c r="E189" s="177">
        <f>COUNTIF('2008'!$E$2:$E$600,$A189)</f>
        <v>0</v>
      </c>
      <c r="F189" s="177">
        <f>COUNTIF('2009'!$E$2:$E$600,$A189)</f>
        <v>0</v>
      </c>
      <c r="G189" s="177">
        <f>COUNTIF('2010'!$E$2:$E$600,$A189)</f>
        <v>0</v>
      </c>
      <c r="H189" s="177">
        <f>COUNTIF('2011'!$E$2:$E$600,$A189)</f>
        <v>0</v>
      </c>
      <c r="I189" s="177">
        <f>COUNTIF('2012'!$E$2:$E$600,$A189)</f>
        <v>0</v>
      </c>
      <c r="J189" s="177">
        <f>COUNTIF('2013'!$E$2:$E$600,$A189)</f>
        <v>1</v>
      </c>
      <c r="K189" s="177">
        <f>COUNTIF('2014'!$E$2:$E$600,$A189)</f>
        <v>0</v>
      </c>
      <c r="L189" s="177">
        <f>COUNTIF('2015'!$E$2:$E$600,$A189)</f>
        <v>0</v>
      </c>
      <c r="M189" s="177">
        <f>COUNTIF('2016'!$E$2:$E$600,$A189)</f>
        <v>0</v>
      </c>
      <c r="N189" s="177">
        <f>COUNTIF('2017'!$E$2:$E$600,$A189)</f>
        <v>0</v>
      </c>
      <c r="O189" s="177">
        <f>COUNTIF('2018'!$E$2:$F$600,$A189)</f>
        <v>0</v>
      </c>
      <c r="Q189" s="177">
        <f t="shared" si="5"/>
        <v>1</v>
      </c>
    </row>
    <row r="190" spans="1:17" ht="15" x14ac:dyDescent="0.2">
      <c r="A190" s="164" t="s">
        <v>3702</v>
      </c>
      <c r="B190" s="177">
        <f>COUNTIF('2005'!$E$2:$E$600,$A190)</f>
        <v>0</v>
      </c>
      <c r="C190" s="177">
        <f>COUNTIF('2006'!$E$2:$E$600,$A190)</f>
        <v>0</v>
      </c>
      <c r="D190" s="177">
        <f>COUNTIF('2007'!$E$2:$E$600,$A190)</f>
        <v>0</v>
      </c>
      <c r="E190" s="177">
        <f>COUNTIF('2008'!$E$2:$E$600,$A190)</f>
        <v>0</v>
      </c>
      <c r="F190" s="177">
        <f>COUNTIF('2009'!$E$2:$E$600,$A190)</f>
        <v>0</v>
      </c>
      <c r="G190" s="177">
        <f>COUNTIF('2010'!$E$2:$E$600,$A190)</f>
        <v>0</v>
      </c>
      <c r="H190" s="177">
        <f>COUNTIF('2011'!$E$2:$E$600,$A190)</f>
        <v>0</v>
      </c>
      <c r="I190" s="177">
        <f>COUNTIF('2012'!$E$2:$E$600,$A190)</f>
        <v>0</v>
      </c>
      <c r="J190" s="177">
        <f>COUNTIF('2013'!$E$2:$E$600,$A190)</f>
        <v>0</v>
      </c>
      <c r="K190" s="177">
        <f>COUNTIF('2014'!$E$2:$E$600,$A190)</f>
        <v>0</v>
      </c>
      <c r="L190" s="177">
        <f>COUNTIF('2015'!$E$2:$E$600,$A190)</f>
        <v>0</v>
      </c>
      <c r="M190" s="177">
        <f>COUNTIF('2016'!$E$2:$E$600,$A190)</f>
        <v>0</v>
      </c>
      <c r="N190" s="177">
        <f>COUNTIF('2017'!$E$2:$E$600,$A190)</f>
        <v>0</v>
      </c>
      <c r="O190" s="177">
        <f>COUNTIF('2018'!$E$2:$F$600,$A190)</f>
        <v>0</v>
      </c>
      <c r="Q190" s="177">
        <f t="shared" si="5"/>
        <v>0</v>
      </c>
    </row>
    <row r="191" spans="1:17" ht="15" x14ac:dyDescent="0.2">
      <c r="A191" s="164" t="s">
        <v>496</v>
      </c>
      <c r="B191" s="177">
        <f>COUNTIF('2005'!$E$2:$E$600,$A191)</f>
        <v>0</v>
      </c>
      <c r="C191" s="177">
        <f>COUNTIF('2006'!$E$2:$E$600,$A191)</f>
        <v>0</v>
      </c>
      <c r="D191" s="177">
        <f>COUNTIF('2007'!$E$2:$E$600,$A191)</f>
        <v>0</v>
      </c>
      <c r="E191" s="177">
        <f>COUNTIF('2008'!$E$2:$E$600,$A191)</f>
        <v>0</v>
      </c>
      <c r="F191" s="177">
        <f>COUNTIF('2009'!$E$2:$E$600,$A191)</f>
        <v>0</v>
      </c>
      <c r="G191" s="177">
        <f>COUNTIF('2010'!$E$2:$E$600,$A191)</f>
        <v>1</v>
      </c>
      <c r="H191" s="177">
        <f>COUNTIF('2011'!$E$2:$E$600,$A191)</f>
        <v>0</v>
      </c>
      <c r="I191" s="177">
        <f>COUNTIF('2012'!$E$2:$E$600,$A191)</f>
        <v>0</v>
      </c>
      <c r="J191" s="177">
        <f>COUNTIF('2013'!$E$2:$E$600,$A191)</f>
        <v>1</v>
      </c>
      <c r="K191" s="177">
        <f>COUNTIF('2014'!$E$2:$E$600,$A191)</f>
        <v>0</v>
      </c>
      <c r="L191" s="177">
        <f>COUNTIF('2015'!$E$2:$E$600,$A191)</f>
        <v>0</v>
      </c>
      <c r="M191" s="177">
        <f>COUNTIF('2016'!$E$2:$E$600,$A191)</f>
        <v>2</v>
      </c>
      <c r="N191" s="177">
        <f>COUNTIF('2017'!$E$2:$E$600,$A191)</f>
        <v>0</v>
      </c>
      <c r="O191" s="177">
        <f>COUNTIF('2018'!$E$2:$F$600,$A191)</f>
        <v>0</v>
      </c>
      <c r="Q191" s="177">
        <f t="shared" si="5"/>
        <v>4</v>
      </c>
    </row>
    <row r="192" spans="1:17" ht="15" x14ac:dyDescent="0.2">
      <c r="A192" s="164" t="s">
        <v>240</v>
      </c>
      <c r="B192" s="177">
        <f>COUNTIF('2005'!$E$2:$E$600,$A192)</f>
        <v>0</v>
      </c>
      <c r="C192" s="177">
        <f>COUNTIF('2006'!$E$2:$E$600,$A192)</f>
        <v>0</v>
      </c>
      <c r="D192" s="177">
        <f>COUNTIF('2007'!$E$2:$E$600,$A192)</f>
        <v>0</v>
      </c>
      <c r="E192" s="177">
        <f>COUNTIF('2008'!$E$2:$E$600,$A192)</f>
        <v>0</v>
      </c>
      <c r="F192" s="177">
        <f>COUNTIF('2009'!$E$2:$E$600,$A192)</f>
        <v>0</v>
      </c>
      <c r="G192" s="177">
        <f>COUNTIF('2010'!$E$2:$E$600,$A192)</f>
        <v>0</v>
      </c>
      <c r="H192" s="177">
        <f>COUNTIF('2011'!$E$2:$E$600,$A192)</f>
        <v>0</v>
      </c>
      <c r="I192" s="177">
        <f>COUNTIF('2012'!$E$2:$E$600,$A192)</f>
        <v>2</v>
      </c>
      <c r="J192" s="177">
        <f>COUNTIF('2013'!$E$2:$E$600,$A192)</f>
        <v>1</v>
      </c>
      <c r="K192" s="177">
        <f>COUNTIF('2014'!$E$2:$E$600,$A192)</f>
        <v>1</v>
      </c>
      <c r="L192" s="177">
        <f>COUNTIF('2015'!$E$2:$E$600,$A192)</f>
        <v>1</v>
      </c>
      <c r="M192" s="177">
        <f>COUNTIF('2016'!$E$2:$E$600,$A192)</f>
        <v>6</v>
      </c>
      <c r="N192" s="177">
        <f>COUNTIF('2017'!$E$2:$E$600,$A192)</f>
        <v>7</v>
      </c>
      <c r="O192" s="177">
        <f>COUNTIF('2018'!$E$2:$F$600,$A192)</f>
        <v>14</v>
      </c>
      <c r="Q192" s="177">
        <f t="shared" si="5"/>
        <v>18</v>
      </c>
    </row>
    <row r="193" spans="1:17" ht="15" x14ac:dyDescent="0.2">
      <c r="A193" s="164" t="s">
        <v>712</v>
      </c>
      <c r="B193" s="177">
        <f>COUNTIF('2005'!$E$2:$E$600,$A193)</f>
        <v>0</v>
      </c>
      <c r="C193" s="177">
        <f>COUNTIF('2006'!$E$2:$E$600,$A193)</f>
        <v>1</v>
      </c>
      <c r="D193" s="177">
        <f>COUNTIF('2007'!$E$2:$E$600,$A193)</f>
        <v>0</v>
      </c>
      <c r="E193" s="177">
        <f>COUNTIF('2008'!$E$2:$E$600,$A193)</f>
        <v>0</v>
      </c>
      <c r="F193" s="177">
        <f>COUNTIF('2009'!$E$2:$E$600,$A193)</f>
        <v>0</v>
      </c>
      <c r="G193" s="177">
        <f>COUNTIF('2010'!$E$2:$E$600,$A193)</f>
        <v>0</v>
      </c>
      <c r="H193" s="177">
        <f>COUNTIF('2011'!$E$2:$E$600,$A193)</f>
        <v>3</v>
      </c>
      <c r="I193" s="177">
        <f>COUNTIF('2012'!$E$2:$E$600,$A193)</f>
        <v>0</v>
      </c>
      <c r="J193" s="177">
        <f>COUNTIF('2013'!$E$2:$E$600,$A193)</f>
        <v>0</v>
      </c>
      <c r="K193" s="177">
        <f>COUNTIF('2014'!$E$2:$E$600,$A193)</f>
        <v>0</v>
      </c>
      <c r="L193" s="177">
        <f>COUNTIF('2015'!$E$2:$E$600,$A193)</f>
        <v>0</v>
      </c>
      <c r="M193" s="177">
        <f>COUNTIF('2016'!$E$2:$E$600,$A193)</f>
        <v>0</v>
      </c>
      <c r="N193" s="177">
        <f>COUNTIF('2017'!$E$2:$E$600,$A193)</f>
        <v>0</v>
      </c>
      <c r="O193" s="177">
        <f>COUNTIF('2018'!$E$2:$F$600,$A193)</f>
        <v>0</v>
      </c>
      <c r="Q193" s="177">
        <f t="shared" si="5"/>
        <v>4</v>
      </c>
    </row>
    <row r="194" spans="1:17" ht="15" x14ac:dyDescent="0.2">
      <c r="A194" s="164" t="s">
        <v>2653</v>
      </c>
      <c r="B194" s="177">
        <f>COUNTIF('2005'!$E$2:$E$600,$A194)</f>
        <v>0</v>
      </c>
      <c r="C194" s="177">
        <f>COUNTIF('2006'!$E$2:$E$600,$A194)</f>
        <v>0</v>
      </c>
      <c r="D194" s="177">
        <f>COUNTIF('2007'!$E$2:$E$600,$A194)</f>
        <v>0</v>
      </c>
      <c r="E194" s="177">
        <f>COUNTIF('2008'!$E$2:$E$600,$A194)</f>
        <v>0</v>
      </c>
      <c r="F194" s="177">
        <f>COUNTIF('2009'!$E$2:$E$600,$A194)</f>
        <v>0</v>
      </c>
      <c r="G194" s="177">
        <f>COUNTIF('2010'!$E$2:$E$600,$A194)</f>
        <v>0</v>
      </c>
      <c r="H194" s="177">
        <f>COUNTIF('2011'!$E$2:$E$600,$A194)</f>
        <v>0</v>
      </c>
      <c r="I194" s="177">
        <f>COUNTIF('2012'!$E$2:$E$600,$A194)</f>
        <v>0</v>
      </c>
      <c r="J194" s="177">
        <f>COUNTIF('2013'!$E$2:$E$600,$A194)</f>
        <v>0</v>
      </c>
      <c r="K194" s="177">
        <f>COUNTIF('2014'!$E$2:$E$600,$A194)</f>
        <v>0</v>
      </c>
      <c r="L194" s="177">
        <f>COUNTIF('2015'!$E$2:$E$600,$A194)</f>
        <v>0</v>
      </c>
      <c r="M194" s="177">
        <f>COUNTIF('2016'!$E$2:$E$600,$A194)</f>
        <v>2</v>
      </c>
      <c r="N194" s="177">
        <f>COUNTIF('2017'!$E$2:$E$600,$A194)</f>
        <v>0</v>
      </c>
      <c r="O194" s="177">
        <f>COUNTIF('2018'!$E$2:$F$600,$A194)</f>
        <v>1</v>
      </c>
      <c r="Q194" s="177">
        <f t="shared" si="5"/>
        <v>2</v>
      </c>
    </row>
    <row r="195" spans="1:17" ht="15" x14ac:dyDescent="0.2">
      <c r="A195" s="164" t="s">
        <v>1717</v>
      </c>
      <c r="B195" s="177">
        <f>COUNTIF('2005'!$E$2:$E$600,$A195)</f>
        <v>3</v>
      </c>
      <c r="C195" s="177">
        <f>COUNTIF('2006'!$E$2:$E$600,$A195)</f>
        <v>0</v>
      </c>
      <c r="D195" s="177">
        <f>COUNTIF('2007'!$E$2:$E$600,$A195)</f>
        <v>0</v>
      </c>
      <c r="E195" s="177">
        <f>COUNTIF('2008'!$E$2:$E$600,$A195)</f>
        <v>2</v>
      </c>
      <c r="F195" s="177">
        <f>COUNTIF('2009'!$E$2:$E$600,$A195)</f>
        <v>0</v>
      </c>
      <c r="G195" s="177">
        <f>COUNTIF('2010'!$E$2:$E$600,$A195)</f>
        <v>0</v>
      </c>
      <c r="H195" s="177">
        <f>COUNTIF('2011'!$E$2:$E$600,$A195)</f>
        <v>0</v>
      </c>
      <c r="I195" s="177">
        <f>COUNTIF('2012'!$E$2:$E$600,$A195)</f>
        <v>0</v>
      </c>
      <c r="J195" s="177">
        <f>COUNTIF('2013'!$E$2:$E$600,$A195)</f>
        <v>0</v>
      </c>
      <c r="K195" s="177">
        <f>COUNTIF('2014'!$E$2:$E$600,$A195)</f>
        <v>0</v>
      </c>
      <c r="L195" s="177">
        <f>COUNTIF('2015'!$E$2:$E$600,$A195)</f>
        <v>0</v>
      </c>
      <c r="M195" s="177">
        <f>COUNTIF('2016'!$E$2:$E$600,$A195)</f>
        <v>0</v>
      </c>
      <c r="N195" s="177">
        <f>COUNTIF('2017'!$E$2:$E$600,$A195)</f>
        <v>0</v>
      </c>
      <c r="O195" s="177">
        <f>COUNTIF('2018'!$E$2:$F$600,$A195)</f>
        <v>0</v>
      </c>
      <c r="Q195" s="177">
        <f t="shared" si="5"/>
        <v>5</v>
      </c>
    </row>
    <row r="196" spans="1:17" ht="15" x14ac:dyDescent="0.2">
      <c r="A196" s="164" t="s">
        <v>1730</v>
      </c>
      <c r="B196" s="177">
        <f>COUNTIF('2005'!$E$2:$E$600,$A196)</f>
        <v>3</v>
      </c>
      <c r="C196" s="177">
        <f>COUNTIF('2006'!$E$2:$E$600,$A196)</f>
        <v>0</v>
      </c>
      <c r="D196" s="177">
        <f>COUNTIF('2007'!$E$2:$E$600,$A196)</f>
        <v>0</v>
      </c>
      <c r="E196" s="177">
        <f>COUNTIF('2008'!$E$2:$E$600,$A196)</f>
        <v>1</v>
      </c>
      <c r="F196" s="177">
        <f>COUNTIF('2009'!$E$2:$E$600,$A196)</f>
        <v>0</v>
      </c>
      <c r="G196" s="177">
        <f>COUNTIF('2010'!$E$2:$E$600,$A196)</f>
        <v>0</v>
      </c>
      <c r="H196" s="177">
        <f>COUNTIF('2011'!$E$2:$E$600,$A196)</f>
        <v>0</v>
      </c>
      <c r="I196" s="177">
        <f>COUNTIF('2012'!$E$2:$E$600,$A196)</f>
        <v>0</v>
      </c>
      <c r="J196" s="177">
        <f>COUNTIF('2013'!$E$2:$E$600,$A196)</f>
        <v>0</v>
      </c>
      <c r="K196" s="177">
        <f>COUNTIF('2014'!$E$2:$E$600,$A196)</f>
        <v>0</v>
      </c>
      <c r="L196" s="177">
        <f>COUNTIF('2015'!$E$2:$E$600,$A196)</f>
        <v>0</v>
      </c>
      <c r="M196" s="177">
        <f>COUNTIF('2016'!$E$2:$E$600,$A196)</f>
        <v>0</v>
      </c>
      <c r="N196" s="177">
        <f>COUNTIF('2017'!$E$2:$E$600,$A196)</f>
        <v>0</v>
      </c>
      <c r="O196" s="177">
        <f>COUNTIF('2018'!$E$2:$F$600,$A196)</f>
        <v>0</v>
      </c>
      <c r="Q196" s="177">
        <f t="shared" si="5"/>
        <v>4</v>
      </c>
    </row>
    <row r="197" spans="1:17" ht="15" x14ac:dyDescent="0.2">
      <c r="A197" s="164" t="s">
        <v>666</v>
      </c>
      <c r="B197" s="177">
        <f>COUNTIF('2005'!$E$2:$E$600,$A197)</f>
        <v>0</v>
      </c>
      <c r="C197" s="177">
        <f>COUNTIF('2006'!$E$2:$E$600,$A197)</f>
        <v>0</v>
      </c>
      <c r="D197" s="177">
        <f>COUNTIF('2007'!$E$2:$E$600,$A197)</f>
        <v>0</v>
      </c>
      <c r="E197" s="177">
        <f>COUNTIF('2008'!$E$2:$E$600,$A197)</f>
        <v>0</v>
      </c>
      <c r="F197" s="177">
        <f>COUNTIF('2009'!$E$2:$E$600,$A197)</f>
        <v>0</v>
      </c>
      <c r="G197" s="177">
        <f>COUNTIF('2010'!$E$2:$E$600,$A197)</f>
        <v>0</v>
      </c>
      <c r="H197" s="177">
        <f>COUNTIF('2011'!$E$2:$E$600,$A197)</f>
        <v>2</v>
      </c>
      <c r="I197" s="177">
        <f>COUNTIF('2012'!$E$2:$E$600,$A197)</f>
        <v>0</v>
      </c>
      <c r="J197" s="177">
        <f>COUNTIF('2013'!$E$2:$E$600,$A197)</f>
        <v>0</v>
      </c>
      <c r="K197" s="177">
        <f>COUNTIF('2014'!$E$2:$E$600,$A197)</f>
        <v>0</v>
      </c>
      <c r="L197" s="177">
        <f>COUNTIF('2015'!$E$2:$E$600,$A197)</f>
        <v>1</v>
      </c>
      <c r="M197" s="177">
        <f>COUNTIF('2016'!$E$2:$E$600,$A197)</f>
        <v>0</v>
      </c>
      <c r="N197" s="177">
        <f>COUNTIF('2017'!$E$2:$E$600,$A197)</f>
        <v>0</v>
      </c>
      <c r="O197" s="177">
        <f>COUNTIF('2018'!$E$2:$F$600,$A197)</f>
        <v>0</v>
      </c>
      <c r="Q197" s="177">
        <f t="shared" si="5"/>
        <v>3</v>
      </c>
    </row>
    <row r="198" spans="1:17" ht="15" x14ac:dyDescent="0.2">
      <c r="A198" s="164" t="s">
        <v>1213</v>
      </c>
      <c r="B198" s="177">
        <f>COUNTIF('2005'!$E$2:$E$600,$A198)</f>
        <v>0</v>
      </c>
      <c r="C198" s="177">
        <f>COUNTIF('2006'!$E$2:$E$600,$A198)</f>
        <v>0</v>
      </c>
      <c r="D198" s="177">
        <f>COUNTIF('2007'!$E$2:$E$600,$A198)</f>
        <v>4</v>
      </c>
      <c r="E198" s="177">
        <f>COUNTIF('2008'!$E$2:$E$600,$A198)</f>
        <v>3</v>
      </c>
      <c r="F198" s="177">
        <f>COUNTIF('2009'!$E$2:$E$600,$A198)</f>
        <v>4</v>
      </c>
      <c r="G198" s="177">
        <f>COUNTIF('2010'!$E$2:$E$600,$A198)</f>
        <v>0</v>
      </c>
      <c r="H198" s="177">
        <f>COUNTIF('2011'!$E$2:$E$600,$A198)</f>
        <v>0</v>
      </c>
      <c r="I198" s="177">
        <f>COUNTIF('2012'!$E$2:$E$600,$A198)</f>
        <v>2</v>
      </c>
      <c r="J198" s="177">
        <f>COUNTIF('2013'!$E$2:$E$600,$A198)</f>
        <v>5</v>
      </c>
      <c r="K198" s="177">
        <f>COUNTIF('2014'!$E$2:$E$600,$A198)</f>
        <v>7</v>
      </c>
      <c r="L198" s="177">
        <f>COUNTIF('2015'!$E$2:$E$600,$A198)</f>
        <v>6</v>
      </c>
      <c r="M198" s="177">
        <f>COUNTIF('2016'!$E$2:$E$600,$A198)</f>
        <v>12</v>
      </c>
      <c r="N198" s="177">
        <f>COUNTIF('2017'!$E$2:$E$600,$A198)</f>
        <v>26</v>
      </c>
      <c r="O198" s="177">
        <f>COUNTIF('2018'!$E$2:$F$600,$A198)</f>
        <v>0</v>
      </c>
      <c r="Q198" s="177">
        <f t="shared" si="5"/>
        <v>69</v>
      </c>
    </row>
    <row r="199" spans="1:17" ht="15" x14ac:dyDescent="0.2">
      <c r="A199" s="164" t="s">
        <v>2866</v>
      </c>
      <c r="B199" s="177">
        <f>COUNTIF('2005'!$E$2:$E$600,$A199)</f>
        <v>0</v>
      </c>
      <c r="C199" s="177">
        <f>COUNTIF('2006'!$E$2:$E$600,$A199)</f>
        <v>0</v>
      </c>
      <c r="D199" s="177">
        <f>COUNTIF('2007'!$E$2:$E$600,$A199)</f>
        <v>0</v>
      </c>
      <c r="E199" s="177">
        <f>COUNTIF('2008'!$E$2:$E$600,$A199)</f>
        <v>0</v>
      </c>
      <c r="F199" s="177">
        <f>COUNTIF('2009'!$E$2:$E$600,$A199)</f>
        <v>0</v>
      </c>
      <c r="G199" s="177">
        <f>COUNTIF('2010'!$E$2:$E$600,$A199)</f>
        <v>0</v>
      </c>
      <c r="H199" s="177">
        <f>COUNTIF('2011'!$E$2:$E$600,$A199)</f>
        <v>0</v>
      </c>
      <c r="I199" s="177">
        <f>COUNTIF('2012'!$E$2:$E$600,$A199)</f>
        <v>0</v>
      </c>
      <c r="J199" s="177">
        <f>COUNTIF('2013'!$E$2:$E$600,$A199)</f>
        <v>0</v>
      </c>
      <c r="K199" s="177">
        <f>COUNTIF('2014'!$E$2:$E$600,$A199)</f>
        <v>0</v>
      </c>
      <c r="L199" s="177">
        <f>COUNTIF('2015'!$E$2:$E$600,$A199)</f>
        <v>0</v>
      </c>
      <c r="M199" s="177">
        <f>COUNTIF('2016'!$E$2:$E$600,$A199)</f>
        <v>0</v>
      </c>
      <c r="N199" s="177">
        <f>COUNTIF('2017'!$E$2:$E$600,$A199)</f>
        <v>5</v>
      </c>
      <c r="O199" s="177">
        <f>COUNTIF('2018'!$E$2:$F$600,$A199)</f>
        <v>2</v>
      </c>
      <c r="Q199" s="177">
        <f t="shared" si="5"/>
        <v>5</v>
      </c>
    </row>
    <row r="200" spans="1:17" ht="15" x14ac:dyDescent="0.2">
      <c r="A200" s="164" t="s">
        <v>1831</v>
      </c>
      <c r="B200" s="177">
        <f>COUNTIF('2005'!$E$2:$E$600,$A200)</f>
        <v>0</v>
      </c>
      <c r="C200" s="177">
        <f>COUNTIF('2006'!$E$2:$E$600,$A200)</f>
        <v>0</v>
      </c>
      <c r="D200" s="177">
        <f>COUNTIF('2007'!$E$2:$E$600,$A200)</f>
        <v>1</v>
      </c>
      <c r="E200" s="177">
        <f>COUNTIF('2008'!$E$2:$E$600,$A200)</f>
        <v>0</v>
      </c>
      <c r="F200" s="177">
        <f>COUNTIF('2009'!$E$2:$E$600,$A200)</f>
        <v>0</v>
      </c>
      <c r="G200" s="177">
        <f>COUNTIF('2010'!$E$2:$E$600,$A200)</f>
        <v>0</v>
      </c>
      <c r="H200" s="177">
        <f>COUNTIF('2011'!$E$2:$E$600,$A200)</f>
        <v>0</v>
      </c>
      <c r="I200" s="177">
        <f>COUNTIF('2012'!$E$2:$E$600,$A200)</f>
        <v>0</v>
      </c>
      <c r="J200" s="177">
        <f>COUNTIF('2013'!$E$2:$E$600,$A200)</f>
        <v>1</v>
      </c>
      <c r="K200" s="177">
        <f>COUNTIF('2014'!$E$2:$E$600,$A200)</f>
        <v>3</v>
      </c>
      <c r="L200" s="177">
        <f>COUNTIF('2015'!$E$2:$E$600,$A200)</f>
        <v>0</v>
      </c>
      <c r="M200" s="177">
        <f>COUNTIF('2016'!$E$2:$E$600,$A200)</f>
        <v>0</v>
      </c>
      <c r="N200" s="177">
        <f>COUNTIF('2017'!$E$2:$E$600,$A200)</f>
        <v>2</v>
      </c>
      <c r="O200" s="177">
        <f>COUNTIF('2018'!$E$2:$F$600,$A200)</f>
        <v>0</v>
      </c>
      <c r="Q200" s="177">
        <f t="shared" si="5"/>
        <v>7</v>
      </c>
    </row>
    <row r="201" spans="1:17" ht="15" x14ac:dyDescent="0.2">
      <c r="A201" s="164" t="s">
        <v>3339</v>
      </c>
      <c r="B201" s="177">
        <f>COUNTIF('2005'!$E$2:$E$600,$A201)</f>
        <v>0</v>
      </c>
      <c r="C201" s="177">
        <f>COUNTIF('2006'!$E$2:$E$600,$A201)</f>
        <v>0</v>
      </c>
      <c r="D201" s="177">
        <f>COUNTIF('2007'!$E$2:$E$600,$A201)</f>
        <v>0</v>
      </c>
      <c r="E201" s="177">
        <f>COUNTIF('2008'!$E$2:$E$600,$A201)</f>
        <v>0</v>
      </c>
      <c r="F201" s="177">
        <f>COUNTIF('2009'!$E$2:$E$600,$A201)</f>
        <v>0</v>
      </c>
      <c r="G201" s="177">
        <f>COUNTIF('2010'!$E$2:$E$600,$A201)</f>
        <v>0</v>
      </c>
      <c r="H201" s="177">
        <f>COUNTIF('2011'!$E$2:$E$600,$A201)</f>
        <v>0</v>
      </c>
      <c r="I201" s="177">
        <f>COUNTIF('2012'!$E$2:$E$600,$A201)</f>
        <v>0</v>
      </c>
      <c r="J201" s="177">
        <f>COUNTIF('2013'!$E$2:$E$600,$A201)</f>
        <v>0</v>
      </c>
      <c r="K201" s="177">
        <f>COUNTIF('2014'!$E$2:$E$600,$A201)</f>
        <v>0</v>
      </c>
      <c r="L201" s="177">
        <f>COUNTIF('2015'!$E$2:$E$600,$A201)</f>
        <v>0</v>
      </c>
      <c r="M201" s="177">
        <f>COUNTIF('2016'!$E$2:$E$600,$A201)</f>
        <v>0</v>
      </c>
      <c r="N201" s="177">
        <f>COUNTIF('2017'!$E$2:$E$600,$A201)</f>
        <v>1</v>
      </c>
      <c r="O201" s="177">
        <f>COUNTIF('2018'!$E$2:$F$600,$A201)</f>
        <v>0</v>
      </c>
      <c r="Q201" s="177">
        <f t="shared" si="5"/>
        <v>1</v>
      </c>
    </row>
    <row r="202" spans="1:17" ht="15" x14ac:dyDescent="0.2">
      <c r="A202" s="164" t="s">
        <v>1801</v>
      </c>
      <c r="B202" s="177">
        <f>COUNTIF('2005'!$E$2:$E$600,$A202)</f>
        <v>0</v>
      </c>
      <c r="C202" s="177">
        <f>COUNTIF('2006'!$E$2:$E$600,$A202)</f>
        <v>0</v>
      </c>
      <c r="D202" s="177">
        <f>COUNTIF('2007'!$E$2:$E$600,$A202)</f>
        <v>0</v>
      </c>
      <c r="E202" s="177">
        <f>COUNTIF('2008'!$E$2:$E$600,$A202)</f>
        <v>0</v>
      </c>
      <c r="F202" s="177">
        <f>COUNTIF('2009'!$E$2:$E$600,$A202)</f>
        <v>0</v>
      </c>
      <c r="G202" s="177">
        <f>COUNTIF('2010'!$E$2:$E$600,$A202)</f>
        <v>0</v>
      </c>
      <c r="H202" s="177">
        <f>COUNTIF('2011'!$E$2:$E$600,$A202)</f>
        <v>0</v>
      </c>
      <c r="I202" s="177">
        <f>COUNTIF('2012'!$E$2:$E$600,$A202)</f>
        <v>0</v>
      </c>
      <c r="J202" s="177">
        <f>COUNTIF('2013'!$E$2:$E$600,$A202)</f>
        <v>2</v>
      </c>
      <c r="K202" s="177">
        <f>COUNTIF('2014'!$E$2:$E$600,$A202)</f>
        <v>1</v>
      </c>
      <c r="L202" s="177">
        <f>COUNTIF('2015'!$E$2:$E$600,$A202)</f>
        <v>2</v>
      </c>
      <c r="M202" s="177">
        <f>COUNTIF('2016'!$E$2:$E$600,$A202)</f>
        <v>1</v>
      </c>
      <c r="N202" s="177">
        <f>COUNTIF('2017'!$E$2:$E$600,$A202)</f>
        <v>0</v>
      </c>
      <c r="O202" s="177">
        <f>COUNTIF('2018'!$E$2:$F$600,$A202)</f>
        <v>0</v>
      </c>
      <c r="Q202" s="177">
        <f t="shared" si="5"/>
        <v>6</v>
      </c>
    </row>
    <row r="203" spans="1:17" ht="15" x14ac:dyDescent="0.2">
      <c r="A203" s="164" t="s">
        <v>1188</v>
      </c>
      <c r="B203" s="177">
        <f>COUNTIF('2005'!$E$2:$E$600,$A203)</f>
        <v>0</v>
      </c>
      <c r="C203" s="177">
        <f>COUNTIF('2006'!$E$2:$E$600,$A203)</f>
        <v>2</v>
      </c>
      <c r="D203" s="177">
        <f>COUNTIF('2007'!$E$2:$E$600,$A203)</f>
        <v>7</v>
      </c>
      <c r="E203" s="177">
        <f>COUNTIF('2008'!$E$2:$E$600,$A203)</f>
        <v>19</v>
      </c>
      <c r="F203" s="177">
        <f>COUNTIF('2009'!$E$2:$E$600,$A203)</f>
        <v>0</v>
      </c>
      <c r="G203" s="177">
        <f>COUNTIF('2010'!$E$2:$E$600,$A203)</f>
        <v>1</v>
      </c>
      <c r="H203" s="177">
        <f>COUNTIF('2011'!$E$2:$E$600,$A203)</f>
        <v>0</v>
      </c>
      <c r="I203" s="177">
        <f>COUNTIF('2012'!$E$2:$E$600,$A203)</f>
        <v>0</v>
      </c>
      <c r="J203" s="177">
        <f>COUNTIF('2013'!$E$2:$E$600,$A203)</f>
        <v>1</v>
      </c>
      <c r="K203" s="177">
        <f>COUNTIF('2014'!$E$2:$E$600,$A203)</f>
        <v>1</v>
      </c>
      <c r="L203" s="177">
        <f>COUNTIF('2015'!$E$2:$E$600,$A203)</f>
        <v>1</v>
      </c>
      <c r="M203" s="177">
        <f>COUNTIF('2016'!$E$2:$E$600,$A203)</f>
        <v>1</v>
      </c>
      <c r="N203" s="177">
        <f>COUNTIF('2017'!$E$2:$E$600,$A203)</f>
        <v>1</v>
      </c>
      <c r="O203" s="177">
        <f>COUNTIF('2018'!$E$2:$F$600,$A203)</f>
        <v>2</v>
      </c>
      <c r="Q203" s="177">
        <f t="shared" si="5"/>
        <v>34</v>
      </c>
    </row>
    <row r="204" spans="1:17" ht="15" x14ac:dyDescent="0.2">
      <c r="A204" s="164" t="s">
        <v>2483</v>
      </c>
      <c r="B204" s="177">
        <f>COUNTIF('2005'!$E$2:$E$600,$A204)</f>
        <v>0</v>
      </c>
      <c r="C204" s="177">
        <f>COUNTIF('2006'!$E$2:$E$600,$A204)</f>
        <v>0</v>
      </c>
      <c r="D204" s="177">
        <f>COUNTIF('2007'!$E$2:$E$600,$A204)</f>
        <v>0</v>
      </c>
      <c r="E204" s="177">
        <f>COUNTIF('2008'!$E$2:$E$600,$A204)</f>
        <v>0</v>
      </c>
      <c r="F204" s="177">
        <f>COUNTIF('2009'!$E$2:$E$600,$A204)</f>
        <v>0</v>
      </c>
      <c r="G204" s="177">
        <f>COUNTIF('2010'!$E$2:$E$600,$A204)</f>
        <v>0</v>
      </c>
      <c r="H204" s="177">
        <f>COUNTIF('2011'!$E$2:$E$600,$A204)</f>
        <v>0</v>
      </c>
      <c r="I204" s="177">
        <f>COUNTIF('2012'!$E$2:$E$600,$A204)</f>
        <v>0</v>
      </c>
      <c r="J204" s="177">
        <f>COUNTIF('2013'!$E$2:$E$600,$A204)</f>
        <v>0</v>
      </c>
      <c r="K204" s="177">
        <f>COUNTIF('2014'!$E$2:$E$600,$A204)</f>
        <v>0</v>
      </c>
      <c r="L204" s="177">
        <f>COUNTIF('2015'!$E$2:$E$600,$A204)</f>
        <v>1</v>
      </c>
      <c r="M204" s="177">
        <f>COUNTIF('2016'!$E$2:$E$600,$A204)</f>
        <v>0</v>
      </c>
      <c r="N204" s="177">
        <f>COUNTIF('2017'!$E$2:$E$600,$A204)</f>
        <v>0</v>
      </c>
      <c r="O204" s="177">
        <f>COUNTIF('2018'!$E$2:$F$600,$A204)</f>
        <v>0</v>
      </c>
      <c r="Q204" s="177">
        <f t="shared" si="5"/>
        <v>1</v>
      </c>
    </row>
    <row r="205" spans="1:17" ht="15" x14ac:dyDescent="0.2">
      <c r="A205" s="164" t="s">
        <v>2484</v>
      </c>
      <c r="B205" s="177">
        <f>COUNTIF('2005'!$E$2:$E$600,$A205)</f>
        <v>0</v>
      </c>
      <c r="C205" s="177">
        <f>COUNTIF('2006'!$E$2:$E$600,$A205)</f>
        <v>0</v>
      </c>
      <c r="D205" s="177">
        <f>COUNTIF('2007'!$E$2:$E$600,$A205)</f>
        <v>0</v>
      </c>
      <c r="E205" s="177">
        <f>COUNTIF('2008'!$E$2:$E$600,$A205)</f>
        <v>0</v>
      </c>
      <c r="F205" s="177">
        <f>COUNTIF('2009'!$E$2:$E$600,$A205)</f>
        <v>0</v>
      </c>
      <c r="G205" s="177">
        <f>COUNTIF('2010'!$E$2:$E$600,$A205)</f>
        <v>0</v>
      </c>
      <c r="H205" s="177">
        <f>COUNTIF('2011'!$E$2:$E$600,$A205)</f>
        <v>0</v>
      </c>
      <c r="I205" s="177">
        <f>COUNTIF('2012'!$E$2:$E$600,$A205)</f>
        <v>0</v>
      </c>
      <c r="J205" s="177">
        <f>COUNTIF('2013'!$E$2:$E$600,$A205)</f>
        <v>0</v>
      </c>
      <c r="K205" s="177">
        <f>COUNTIF('2014'!$E$2:$E$600,$A205)</f>
        <v>0</v>
      </c>
      <c r="L205" s="177">
        <f>COUNTIF('2015'!$E$2:$E$600,$A205)</f>
        <v>1</v>
      </c>
      <c r="M205" s="177">
        <f>COUNTIF('2016'!$E$2:$E$600,$A205)</f>
        <v>0</v>
      </c>
      <c r="N205" s="177">
        <f>COUNTIF('2017'!$E$2:$E$600,$A205)</f>
        <v>0</v>
      </c>
      <c r="O205" s="177">
        <f>COUNTIF('2018'!$E$2:$F$600,$A205)</f>
        <v>0</v>
      </c>
      <c r="Q205" s="177">
        <f t="shared" si="5"/>
        <v>1</v>
      </c>
    </row>
    <row r="207" spans="1:17" ht="15" x14ac:dyDescent="0.2">
      <c r="A207" s="178" t="s">
        <v>1205</v>
      </c>
      <c r="B207" s="177">
        <f t="shared" ref="B207:N207" si="6">SUM(B9:B205)</f>
        <v>79</v>
      </c>
      <c r="C207" s="177">
        <f t="shared" si="6"/>
        <v>100</v>
      </c>
      <c r="D207" s="177">
        <f t="shared" si="6"/>
        <v>192</v>
      </c>
      <c r="E207" s="177">
        <f t="shared" si="6"/>
        <v>186</v>
      </c>
      <c r="F207" s="177">
        <f t="shared" si="6"/>
        <v>36</v>
      </c>
      <c r="G207" s="177">
        <f t="shared" si="6"/>
        <v>28</v>
      </c>
      <c r="H207" s="177">
        <f t="shared" si="6"/>
        <v>130</v>
      </c>
      <c r="I207" s="177">
        <f t="shared" si="6"/>
        <v>159</v>
      </c>
      <c r="J207" s="177">
        <f t="shared" si="6"/>
        <v>104</v>
      </c>
      <c r="K207" s="177">
        <f t="shared" si="6"/>
        <v>148</v>
      </c>
      <c r="L207" s="177">
        <f t="shared" si="6"/>
        <v>137</v>
      </c>
      <c r="M207" s="177">
        <f t="shared" si="6"/>
        <v>236</v>
      </c>
      <c r="N207" s="177">
        <f t="shared" si="6"/>
        <v>354</v>
      </c>
    </row>
  </sheetData>
  <mergeCells count="5">
    <mergeCell ref="B2:O2"/>
    <mergeCell ref="B3:O3"/>
    <mergeCell ref="B4:O4"/>
    <mergeCell ref="B5:O5"/>
    <mergeCell ref="B7:O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94" sqref="E9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205" t="s">
        <v>833</v>
      </c>
      <c r="C1" s="205"/>
      <c r="D1" s="205"/>
      <c r="E1" s="205"/>
      <c r="F1" s="10"/>
      <c r="G1" s="10"/>
      <c r="H1" s="10"/>
      <c r="I1" s="5"/>
    </row>
    <row r="2" spans="1:9" ht="15" x14ac:dyDescent="0.25">
      <c r="A2" s="1"/>
      <c r="B2" s="205" t="s">
        <v>834</v>
      </c>
      <c r="C2" s="205"/>
      <c r="D2" s="205"/>
      <c r="E2" s="205"/>
      <c r="F2" s="10"/>
      <c r="G2" s="10"/>
      <c r="H2" s="10"/>
      <c r="I2" s="6"/>
    </row>
    <row r="3" spans="1:9" ht="15" x14ac:dyDescent="0.25">
      <c r="A3" s="1"/>
      <c r="B3" s="205" t="s">
        <v>835</v>
      </c>
      <c r="C3" s="205"/>
      <c r="D3" s="205"/>
      <c r="E3" s="205"/>
      <c r="F3" s="10"/>
      <c r="G3" s="10"/>
      <c r="H3" s="10"/>
      <c r="I3" s="7"/>
    </row>
    <row r="4" spans="1:9" x14ac:dyDescent="0.2">
      <c r="A4" s="1"/>
      <c r="B4" s="205" t="s">
        <v>2495</v>
      </c>
      <c r="C4" s="205"/>
      <c r="D4" s="205"/>
      <c r="E4" s="205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</row>
    <row r="7" spans="1:9" x14ac:dyDescent="0.2">
      <c r="A7" s="88">
        <v>2798</v>
      </c>
      <c r="B7" s="9" t="s">
        <v>1965</v>
      </c>
      <c r="C7" s="78" t="s">
        <v>1946</v>
      </c>
      <c r="D7" s="87" t="s">
        <v>1967</v>
      </c>
      <c r="E7" s="9" t="s">
        <v>1958</v>
      </c>
      <c r="F7" s="90">
        <v>41635</v>
      </c>
      <c r="G7" s="89" t="s">
        <v>2371</v>
      </c>
      <c r="H7" s="1" t="s">
        <v>1954</v>
      </c>
      <c r="I7" s="1" t="s">
        <v>1970</v>
      </c>
    </row>
    <row r="8" spans="1:9" x14ac:dyDescent="0.2">
      <c r="A8" s="88">
        <v>699</v>
      </c>
      <c r="B8" s="9" t="s">
        <v>1968</v>
      </c>
      <c r="C8" s="87" t="s">
        <v>1969</v>
      </c>
      <c r="D8" s="87" t="s">
        <v>1967</v>
      </c>
      <c r="E8" s="9" t="s">
        <v>795</v>
      </c>
      <c r="F8" s="90">
        <v>41486</v>
      </c>
      <c r="G8" s="89" t="s">
        <v>2371</v>
      </c>
      <c r="H8" s="1" t="s">
        <v>1954</v>
      </c>
      <c r="I8" s="1" t="s">
        <v>1970</v>
      </c>
    </row>
    <row r="9" spans="1:9" x14ac:dyDescent="0.2">
      <c r="A9" s="88">
        <v>16812</v>
      </c>
      <c r="B9" s="87" t="s">
        <v>241</v>
      </c>
      <c r="C9" s="87" t="s">
        <v>1971</v>
      </c>
      <c r="D9" s="87" t="s">
        <v>1967</v>
      </c>
      <c r="E9" s="87" t="s">
        <v>812</v>
      </c>
      <c r="F9" s="90">
        <v>41486</v>
      </c>
      <c r="G9" s="89" t="s">
        <v>2371</v>
      </c>
      <c r="H9" s="1" t="s">
        <v>1954</v>
      </c>
      <c r="I9" s="1" t="s">
        <v>1972</v>
      </c>
    </row>
    <row r="10" spans="1:9" x14ac:dyDescent="0.2">
      <c r="A10" s="88">
        <v>6107</v>
      </c>
      <c r="B10" s="87" t="s">
        <v>1973</v>
      </c>
      <c r="C10" s="87" t="s">
        <v>1457</v>
      </c>
      <c r="D10" s="87" t="s">
        <v>1967</v>
      </c>
      <c r="E10" s="87" t="s">
        <v>812</v>
      </c>
      <c r="F10" s="90">
        <v>41568</v>
      </c>
      <c r="G10" s="89" t="s">
        <v>2371</v>
      </c>
      <c r="H10" s="1" t="s">
        <v>1954</v>
      </c>
      <c r="I10" s="1" t="s">
        <v>1974</v>
      </c>
    </row>
    <row r="11" spans="1:9" x14ac:dyDescent="0.2">
      <c r="A11" s="88">
        <v>6107</v>
      </c>
      <c r="B11" s="87" t="s">
        <v>1973</v>
      </c>
      <c r="C11" s="87" t="s">
        <v>1457</v>
      </c>
      <c r="D11" s="87" t="s">
        <v>1967</v>
      </c>
      <c r="E11" s="87" t="s">
        <v>812</v>
      </c>
      <c r="F11" s="90">
        <v>41508</v>
      </c>
      <c r="G11" s="89" t="s">
        <v>2371</v>
      </c>
      <c r="H11" s="1" t="s">
        <v>1954</v>
      </c>
      <c r="I11" s="1" t="s">
        <v>1970</v>
      </c>
    </row>
    <row r="12" spans="1:9" x14ac:dyDescent="0.2">
      <c r="A12" s="88">
        <v>1578899</v>
      </c>
      <c r="B12" s="87" t="s">
        <v>1975</v>
      </c>
      <c r="C12" s="87" t="s">
        <v>636</v>
      </c>
      <c r="D12" s="87" t="s">
        <v>1967</v>
      </c>
      <c r="E12" s="87" t="s">
        <v>812</v>
      </c>
      <c r="F12" s="90">
        <v>41486</v>
      </c>
      <c r="G12" s="89" t="s">
        <v>2371</v>
      </c>
      <c r="H12" s="1" t="s">
        <v>1954</v>
      </c>
      <c r="I12" s="1" t="s">
        <v>1976</v>
      </c>
    </row>
    <row r="13" spans="1:9" x14ac:dyDescent="0.2">
      <c r="A13" s="88">
        <v>18107</v>
      </c>
      <c r="B13" s="87" t="s">
        <v>1977</v>
      </c>
      <c r="C13" s="87" t="s">
        <v>1978</v>
      </c>
      <c r="D13" s="87" t="s">
        <v>1967</v>
      </c>
      <c r="E13" s="87" t="s">
        <v>812</v>
      </c>
      <c r="F13" s="90">
        <v>41486</v>
      </c>
      <c r="G13" s="89" t="s">
        <v>2371</v>
      </c>
      <c r="H13" s="1" t="s">
        <v>1954</v>
      </c>
      <c r="I13" s="1" t="s">
        <v>1979</v>
      </c>
    </row>
    <row r="14" spans="1:9" x14ac:dyDescent="0.2">
      <c r="A14" s="88">
        <v>858901</v>
      </c>
      <c r="B14" s="87" t="s">
        <v>1272</v>
      </c>
      <c r="C14" s="78" t="s">
        <v>1946</v>
      </c>
      <c r="D14" s="87" t="s">
        <v>1967</v>
      </c>
      <c r="E14" s="87" t="s">
        <v>178</v>
      </c>
      <c r="F14" s="90">
        <v>41450</v>
      </c>
      <c r="G14" s="89" t="s">
        <v>2371</v>
      </c>
      <c r="H14" s="1" t="s">
        <v>1954</v>
      </c>
      <c r="I14" s="1" t="s">
        <v>1970</v>
      </c>
    </row>
    <row r="15" spans="1:9" x14ac:dyDescent="0.2">
      <c r="A15" s="88">
        <v>7798</v>
      </c>
      <c r="B15" s="87" t="s">
        <v>1980</v>
      </c>
      <c r="C15" s="87" t="s">
        <v>1163</v>
      </c>
      <c r="D15" s="87" t="s">
        <v>1967</v>
      </c>
      <c r="E15" s="87" t="s">
        <v>795</v>
      </c>
      <c r="F15" s="90">
        <v>41533</v>
      </c>
      <c r="G15" s="89" t="s">
        <v>2371</v>
      </c>
      <c r="H15" s="1" t="s">
        <v>1954</v>
      </c>
      <c r="I15" s="1" t="s">
        <v>1981</v>
      </c>
    </row>
    <row r="16" spans="1:9" x14ac:dyDescent="0.2">
      <c r="A16" s="88">
        <v>9109</v>
      </c>
      <c r="B16" s="87" t="s">
        <v>60</v>
      </c>
      <c r="C16" s="87" t="s">
        <v>732</v>
      </c>
      <c r="D16" s="87" t="s">
        <v>1967</v>
      </c>
      <c r="E16" s="87" t="s">
        <v>1721</v>
      </c>
      <c r="F16" s="90">
        <v>41486</v>
      </c>
      <c r="G16" s="89" t="s">
        <v>2371</v>
      </c>
      <c r="H16" s="1" t="s">
        <v>1954</v>
      </c>
      <c r="I16" s="1" t="s">
        <v>1981</v>
      </c>
    </row>
    <row r="17" spans="1:9" x14ac:dyDescent="0.2">
      <c r="A17" s="88">
        <v>2506</v>
      </c>
      <c r="B17" s="87" t="s">
        <v>1982</v>
      </c>
      <c r="C17" s="87" t="s">
        <v>1983</v>
      </c>
      <c r="D17" s="87" t="s">
        <v>1967</v>
      </c>
      <c r="E17" s="87" t="s">
        <v>803</v>
      </c>
      <c r="F17" s="90">
        <v>41450</v>
      </c>
      <c r="G17" s="89" t="s">
        <v>2371</v>
      </c>
      <c r="H17" s="1" t="s">
        <v>1954</v>
      </c>
      <c r="I17" s="1" t="s">
        <v>1981</v>
      </c>
    </row>
    <row r="18" spans="1:9" x14ac:dyDescent="0.2">
      <c r="A18" s="88">
        <v>6095</v>
      </c>
      <c r="B18" s="87" t="s">
        <v>1984</v>
      </c>
      <c r="C18" s="87" t="s">
        <v>1946</v>
      </c>
      <c r="D18" s="87" t="s">
        <v>1967</v>
      </c>
      <c r="E18" s="87" t="s">
        <v>874</v>
      </c>
      <c r="F18" s="90"/>
      <c r="G18" s="89" t="s">
        <v>2371</v>
      </c>
      <c r="H18" s="1" t="s">
        <v>1954</v>
      </c>
      <c r="I18" s="1" t="s">
        <v>1981</v>
      </c>
    </row>
    <row r="19" spans="1:9" x14ac:dyDescent="0.2">
      <c r="A19" s="88">
        <v>1608491</v>
      </c>
      <c r="B19" s="87" t="s">
        <v>1985</v>
      </c>
      <c r="C19" s="87" t="s">
        <v>1946</v>
      </c>
      <c r="D19" s="87" t="s">
        <v>1967</v>
      </c>
      <c r="E19" s="87" t="s">
        <v>874</v>
      </c>
      <c r="F19" s="90"/>
      <c r="G19" s="89" t="s">
        <v>2371</v>
      </c>
      <c r="H19" s="1" t="s">
        <v>1954</v>
      </c>
      <c r="I19" s="1" t="s">
        <v>1981</v>
      </c>
    </row>
    <row r="20" spans="1:9" x14ac:dyDescent="0.2">
      <c r="A20" s="88">
        <v>458791</v>
      </c>
      <c r="B20" s="87" t="s">
        <v>1996</v>
      </c>
      <c r="C20" s="87" t="s">
        <v>1946</v>
      </c>
      <c r="D20" s="87" t="s">
        <v>1967</v>
      </c>
      <c r="E20" s="87" t="s">
        <v>1986</v>
      </c>
      <c r="F20" s="90"/>
      <c r="G20" s="89" t="s">
        <v>2371</v>
      </c>
      <c r="H20" s="1" t="s">
        <v>1954</v>
      </c>
      <c r="I20" s="1" t="s">
        <v>1981</v>
      </c>
    </row>
    <row r="21" spans="1:9" x14ac:dyDescent="0.2">
      <c r="A21" s="88">
        <v>610</v>
      </c>
      <c r="B21" s="87" t="s">
        <v>1987</v>
      </c>
      <c r="C21" s="87" t="s">
        <v>1988</v>
      </c>
      <c r="D21" s="87" t="s">
        <v>1967</v>
      </c>
      <c r="E21" s="87" t="s">
        <v>1721</v>
      </c>
      <c r="F21" s="90">
        <v>41449</v>
      </c>
      <c r="G21" s="89" t="s">
        <v>2371</v>
      </c>
      <c r="H21" s="1" t="s">
        <v>1954</v>
      </c>
      <c r="I21" s="63" t="s">
        <v>1989</v>
      </c>
    </row>
    <row r="22" spans="1:9" x14ac:dyDescent="0.2">
      <c r="A22" s="88">
        <v>5898</v>
      </c>
      <c r="B22" s="87" t="s">
        <v>1990</v>
      </c>
      <c r="C22" s="87" t="s">
        <v>1991</v>
      </c>
      <c r="D22" s="87" t="s">
        <v>1967</v>
      </c>
      <c r="E22" s="87" t="s">
        <v>878</v>
      </c>
      <c r="F22" s="90" t="s">
        <v>2009</v>
      </c>
      <c r="G22" s="89" t="s">
        <v>2371</v>
      </c>
      <c r="H22" s="1" t="s">
        <v>1954</v>
      </c>
      <c r="I22" s="1" t="s">
        <v>1981</v>
      </c>
    </row>
    <row r="23" spans="1:9" x14ac:dyDescent="0.2">
      <c r="A23" s="88">
        <v>291</v>
      </c>
      <c r="B23" s="87" t="s">
        <v>1992</v>
      </c>
      <c r="C23" s="87" t="s">
        <v>1946</v>
      </c>
      <c r="D23" s="87" t="s">
        <v>1967</v>
      </c>
      <c r="E23" s="87" t="s">
        <v>178</v>
      </c>
      <c r="F23" s="90">
        <v>41458</v>
      </c>
      <c r="G23" s="89" t="s">
        <v>2371</v>
      </c>
      <c r="H23" s="1" t="s">
        <v>1954</v>
      </c>
      <c r="I23" s="1" t="s">
        <v>1981</v>
      </c>
    </row>
    <row r="24" spans="1:9" x14ac:dyDescent="0.2">
      <c r="A24" s="88">
        <v>3013</v>
      </c>
      <c r="B24" s="87" t="s">
        <v>1787</v>
      </c>
      <c r="C24" s="87" t="s">
        <v>732</v>
      </c>
      <c r="D24" s="87" t="s">
        <v>1967</v>
      </c>
      <c r="E24" s="87" t="s">
        <v>1721</v>
      </c>
      <c r="F24" s="90">
        <v>41564</v>
      </c>
      <c r="G24" s="89" t="s">
        <v>2371</v>
      </c>
      <c r="H24" s="1" t="s">
        <v>1954</v>
      </c>
      <c r="I24" s="1" t="s">
        <v>1981</v>
      </c>
    </row>
    <row r="25" spans="1:9" x14ac:dyDescent="0.2">
      <c r="A25" s="88">
        <v>6894</v>
      </c>
      <c r="B25" s="87" t="s">
        <v>2008</v>
      </c>
      <c r="C25" s="87" t="s">
        <v>1993</v>
      </c>
      <c r="D25" s="87" t="s">
        <v>1967</v>
      </c>
      <c r="E25" s="87" t="s">
        <v>1855</v>
      </c>
      <c r="F25" s="90">
        <v>41628</v>
      </c>
      <c r="G25" s="89" t="s">
        <v>2371</v>
      </c>
      <c r="H25" s="1" t="s">
        <v>1954</v>
      </c>
      <c r="I25" s="1" t="s">
        <v>1981</v>
      </c>
    </row>
    <row r="26" spans="1:9" x14ac:dyDescent="0.2">
      <c r="A26" s="88"/>
    </row>
    <row r="27" spans="1:9" x14ac:dyDescent="0.2">
      <c r="A27" s="88"/>
    </row>
    <row r="28" spans="1:9" x14ac:dyDescent="0.2">
      <c r="A28" s="88"/>
    </row>
    <row r="29" spans="1:9" x14ac:dyDescent="0.2">
      <c r="A29" s="88"/>
      <c r="B29" s="206" t="s">
        <v>2372</v>
      </c>
      <c r="C29" s="206"/>
    </row>
    <row r="30" spans="1:9" x14ac:dyDescent="0.2">
      <c r="A30" s="88"/>
    </row>
    <row r="31" spans="1:9" x14ac:dyDescent="0.2">
      <c r="A31" s="88"/>
    </row>
    <row r="32" spans="1:9" x14ac:dyDescent="0.2">
      <c r="A32" s="88"/>
    </row>
    <row r="33" spans="1:7" x14ac:dyDescent="0.2">
      <c r="A33" s="88"/>
    </row>
    <row r="34" spans="1:7" x14ac:dyDescent="0.2">
      <c r="A34" s="88"/>
    </row>
    <row r="35" spans="1:7" x14ac:dyDescent="0.2">
      <c r="A35" s="88"/>
    </row>
    <row r="36" spans="1:7" x14ac:dyDescent="0.2">
      <c r="A36" s="88"/>
      <c r="B36" s="87"/>
      <c r="C36" s="87"/>
      <c r="D36" s="87"/>
      <c r="E36" s="87"/>
      <c r="F36" s="90"/>
      <c r="G36" s="90"/>
    </row>
    <row r="37" spans="1:7" x14ac:dyDescent="0.2">
      <c r="A37" s="88"/>
      <c r="B37" s="87"/>
      <c r="C37" s="87"/>
      <c r="D37" s="87"/>
      <c r="E37" s="87"/>
      <c r="F37" s="90"/>
      <c r="G37" s="90"/>
    </row>
    <row r="38" spans="1:7" x14ac:dyDescent="0.2">
      <c r="A38" s="88"/>
      <c r="B38" s="87"/>
      <c r="C38" s="87"/>
      <c r="D38" s="87"/>
      <c r="E38" s="87"/>
      <c r="F38" s="90"/>
      <c r="G38" s="90"/>
    </row>
    <row r="39" spans="1:7" x14ac:dyDescent="0.2">
      <c r="A39" s="88"/>
      <c r="B39" s="87"/>
      <c r="C39" s="9"/>
      <c r="D39" s="87"/>
      <c r="E39" s="87"/>
      <c r="F39" s="89"/>
      <c r="G39" s="89"/>
    </row>
    <row r="40" spans="1:7" x14ac:dyDescent="0.2">
      <c r="A40" s="88"/>
      <c r="B40" s="87"/>
      <c r="C40" s="9"/>
      <c r="D40" s="87"/>
      <c r="E40" s="87"/>
      <c r="F40" s="89"/>
      <c r="G40" s="89"/>
    </row>
    <row r="41" spans="1:7" x14ac:dyDescent="0.2">
      <c r="A41" s="88"/>
      <c r="B41" s="87"/>
      <c r="C41" s="87"/>
      <c r="D41" s="87"/>
      <c r="E41" s="87"/>
      <c r="F41" s="90"/>
      <c r="G41" s="90"/>
    </row>
    <row r="42" spans="1:7" x14ac:dyDescent="0.2">
      <c r="A42" s="88"/>
      <c r="B42" s="87"/>
      <c r="C42" s="87"/>
      <c r="D42" s="87"/>
      <c r="E42" s="87"/>
      <c r="F42" s="90"/>
      <c r="G42" s="90"/>
    </row>
    <row r="43" spans="1:7" x14ac:dyDescent="0.2">
      <c r="A43" s="88"/>
      <c r="B43" s="87"/>
      <c r="C43" s="87"/>
      <c r="D43" s="87"/>
      <c r="E43" s="89"/>
      <c r="F43" s="90"/>
      <c r="G43" s="90"/>
    </row>
    <row r="44" spans="1:7" x14ac:dyDescent="0.2">
      <c r="A44" s="88"/>
      <c r="B44" s="87"/>
      <c r="C44" s="87"/>
      <c r="D44" s="87"/>
      <c r="E44" s="87"/>
      <c r="F44" s="90"/>
      <c r="G44" s="90"/>
    </row>
    <row r="45" spans="1:7" x14ac:dyDescent="0.2">
      <c r="A45" s="88"/>
      <c r="B45" s="87"/>
      <c r="C45" s="87"/>
      <c r="D45" s="87"/>
      <c r="E45" s="87"/>
      <c r="F45" s="90"/>
      <c r="G45" s="90"/>
    </row>
    <row r="46" spans="1:7" x14ac:dyDescent="0.2">
      <c r="A46" s="88"/>
      <c r="B46" s="9"/>
      <c r="C46" s="9"/>
      <c r="D46" s="9"/>
      <c r="E46" s="9"/>
      <c r="F46" s="90"/>
      <c r="G46" s="90"/>
    </row>
    <row r="47" spans="1:7" x14ac:dyDescent="0.2">
      <c r="A47" s="88"/>
      <c r="B47" s="9"/>
      <c r="C47" s="9"/>
      <c r="D47" s="9"/>
      <c r="E47" s="9"/>
      <c r="F47" s="90"/>
      <c r="G47" s="90"/>
    </row>
    <row r="48" spans="1:7" x14ac:dyDescent="0.2">
      <c r="A48" s="88"/>
      <c r="B48" s="9"/>
      <c r="C48" s="90"/>
      <c r="D48" s="9"/>
      <c r="E48" s="9"/>
      <c r="F48" s="90"/>
      <c r="G48" s="90"/>
    </row>
    <row r="49" spans="1:7" x14ac:dyDescent="0.2">
      <c r="A49" s="88"/>
      <c r="B49" s="9"/>
      <c r="C49" s="90"/>
      <c r="D49" s="9"/>
      <c r="E49" s="9"/>
      <c r="F49" s="90"/>
      <c r="G49" s="90"/>
    </row>
    <row r="50" spans="1:7" x14ac:dyDescent="0.2">
      <c r="A50" s="88"/>
      <c r="B50" s="9"/>
      <c r="C50" s="9"/>
      <c r="D50" s="9"/>
      <c r="E50" s="9"/>
      <c r="F50" s="90"/>
      <c r="G50" s="90"/>
    </row>
    <row r="51" spans="1:7" x14ac:dyDescent="0.2">
      <c r="A51" s="88"/>
      <c r="B51" s="9"/>
      <c r="C51" s="9"/>
      <c r="D51" s="9"/>
      <c r="E51" s="9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87"/>
      <c r="D53" s="87"/>
      <c r="E53" s="87"/>
      <c r="F53" s="90"/>
      <c r="G53" s="90"/>
    </row>
    <row r="54" spans="1:7" x14ac:dyDescent="0.2">
      <c r="A54" s="88"/>
      <c r="B54" s="87"/>
      <c r="C54" s="87"/>
      <c r="D54" s="87"/>
      <c r="E54" s="87"/>
      <c r="F54" s="90"/>
      <c r="G54" s="90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7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87"/>
      <c r="C60" s="87"/>
      <c r="D60" s="87"/>
      <c r="E60" s="87"/>
      <c r="F60" s="90"/>
      <c r="G60" s="90"/>
    </row>
    <row r="61" spans="1:7" x14ac:dyDescent="0.2">
      <c r="A61" s="88"/>
      <c r="B61" s="87"/>
      <c r="C61" s="87"/>
      <c r="D61" s="87"/>
      <c r="E61" s="87"/>
      <c r="F61" s="90"/>
      <c r="G61" s="90"/>
    </row>
    <row r="62" spans="1:7" x14ac:dyDescent="0.2">
      <c r="A62" s="88"/>
      <c r="B62" s="87"/>
      <c r="C62" s="87"/>
      <c r="D62" s="87"/>
      <c r="E62" s="87"/>
      <c r="F62" s="90"/>
      <c r="G62" s="90"/>
    </row>
    <row r="63" spans="1:7" x14ac:dyDescent="0.2">
      <c r="A63" s="88"/>
      <c r="B63" s="87"/>
      <c r="C63" s="87"/>
      <c r="D63" s="87"/>
      <c r="E63" s="87"/>
      <c r="F63" s="90"/>
      <c r="G63" s="90"/>
    </row>
    <row r="64" spans="1:7" x14ac:dyDescent="0.2">
      <c r="A64" s="88"/>
      <c r="B64" s="87"/>
      <c r="C64" s="87"/>
      <c r="D64" s="87"/>
      <c r="E64" s="87"/>
      <c r="F64" s="90"/>
      <c r="G64" s="90"/>
    </row>
    <row r="65" spans="1:7" x14ac:dyDescent="0.2">
      <c r="A65" s="88"/>
      <c r="B65" s="87"/>
      <c r="C65" s="87"/>
      <c r="D65" s="87"/>
      <c r="E65" s="87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3"/>
      <c r="C81" s="63"/>
      <c r="E81" s="63"/>
      <c r="F81" s="62"/>
      <c r="G81" s="62"/>
    </row>
    <row r="82" spans="1:9" x14ac:dyDescent="0.2">
      <c r="B82" s="63"/>
      <c r="C82" s="63"/>
      <c r="D82" s="63"/>
      <c r="E82" s="63"/>
      <c r="F82" s="62"/>
      <c r="G82" s="62"/>
    </row>
    <row r="83" spans="1:9" x14ac:dyDescent="0.2">
      <c r="B83" s="63"/>
      <c r="C83" s="63"/>
      <c r="D83" s="63"/>
      <c r="E83" s="63"/>
      <c r="F83" s="62"/>
      <c r="G83" s="62"/>
    </row>
    <row r="84" spans="1:9" x14ac:dyDescent="0.2">
      <c r="B84" s="63"/>
      <c r="C84" s="63"/>
      <c r="D84" s="63"/>
      <c r="E84" s="63"/>
      <c r="F84" s="62"/>
      <c r="G84" s="62"/>
    </row>
    <row r="85" spans="1:9" x14ac:dyDescent="0.2">
      <c r="B85" s="63"/>
      <c r="C85" s="63"/>
      <c r="E85" s="63"/>
      <c r="F85" s="62"/>
      <c r="G85" s="62"/>
    </row>
    <row r="86" spans="1:9" x14ac:dyDescent="0.2">
      <c r="B86" s="63"/>
      <c r="C86" s="63"/>
      <c r="E86" s="63"/>
      <c r="F86" s="62"/>
      <c r="G86" s="62"/>
    </row>
    <row r="87" spans="1:9" x14ac:dyDescent="0.2">
      <c r="B87" s="63"/>
      <c r="C87" s="63"/>
      <c r="E87" s="63"/>
      <c r="F87" s="62"/>
      <c r="G87" s="62"/>
    </row>
    <row r="88" spans="1:9" x14ac:dyDescent="0.2">
      <c r="A88" s="64"/>
      <c r="B88" s="65"/>
      <c r="C88" s="65"/>
      <c r="D88" s="65"/>
      <c r="E88" s="65"/>
      <c r="F88" s="66"/>
      <c r="G88" s="66"/>
      <c r="H88" s="65"/>
      <c r="I88" s="65"/>
    </row>
    <row r="89" spans="1:9" x14ac:dyDescent="0.2">
      <c r="A89" s="64"/>
      <c r="B89" s="65"/>
      <c r="C89" s="65"/>
      <c r="D89" s="65"/>
      <c r="E89" s="65"/>
      <c r="F89" s="66"/>
      <c r="G89" s="66"/>
      <c r="H89" s="65"/>
      <c r="I89" s="65"/>
    </row>
    <row r="90" spans="1:9" x14ac:dyDescent="0.2">
      <c r="A90" s="64"/>
      <c r="B90" s="65"/>
      <c r="C90" s="65"/>
      <c r="D90" s="65"/>
      <c r="E90" s="65"/>
      <c r="F90" s="66"/>
      <c r="G90" s="66"/>
      <c r="H90" s="65"/>
      <c r="I90" s="65"/>
    </row>
    <row r="91" spans="1:9" x14ac:dyDescent="0.2">
      <c r="A91" s="64"/>
      <c r="B91" s="65"/>
      <c r="C91" s="65"/>
      <c r="D91" s="65"/>
      <c r="E91" s="65"/>
      <c r="F91" s="66"/>
      <c r="G91" s="66"/>
      <c r="H91" s="65"/>
      <c r="I91" s="65"/>
    </row>
    <row r="92" spans="1:9" x14ac:dyDescent="0.2">
      <c r="A92" s="64"/>
      <c r="B92" s="65"/>
      <c r="C92" s="65"/>
      <c r="D92" s="65"/>
      <c r="E92" s="65"/>
      <c r="F92" s="66"/>
      <c r="G92" s="66"/>
      <c r="H92" s="65"/>
      <c r="I92" s="65"/>
    </row>
    <row r="93" spans="1:9" x14ac:dyDescent="0.2">
      <c r="A93" s="64"/>
      <c r="B93" s="65"/>
      <c r="C93" s="65"/>
      <c r="D93" s="65"/>
      <c r="E93" s="65"/>
      <c r="F93" s="66"/>
      <c r="G93" s="66"/>
      <c r="H93" s="65"/>
      <c r="I93" s="65"/>
    </row>
    <row r="94" spans="1:9" x14ac:dyDescent="0.2">
      <c r="A94" s="64"/>
      <c r="B94" s="65"/>
      <c r="C94" s="65"/>
      <c r="D94" s="65"/>
      <c r="E94" s="65"/>
      <c r="F94" s="66"/>
      <c r="G94" s="66"/>
      <c r="H94" s="65"/>
      <c r="I94" s="65"/>
    </row>
    <row r="95" spans="1:9" x14ac:dyDescent="0.2">
      <c r="A95" s="64"/>
      <c r="B95" s="65"/>
      <c r="C95" s="65"/>
      <c r="D95" s="65"/>
      <c r="E95" s="65"/>
      <c r="F95" s="66"/>
      <c r="G95" s="66"/>
      <c r="H95" s="65"/>
      <c r="I95" s="65"/>
    </row>
    <row r="96" spans="1:9" x14ac:dyDescent="0.2">
      <c r="A96" s="64"/>
      <c r="B96" s="65"/>
      <c r="C96" s="65"/>
      <c r="D96" s="65"/>
      <c r="E96" s="65"/>
      <c r="F96" s="66"/>
      <c r="G96" s="66"/>
      <c r="H96" s="65"/>
      <c r="I96" s="65"/>
    </row>
    <row r="97" spans="1:9" x14ac:dyDescent="0.2">
      <c r="A97" s="64"/>
      <c r="B97" s="65"/>
      <c r="C97" s="65"/>
      <c r="D97" s="65"/>
      <c r="E97" s="65"/>
      <c r="F97" s="66"/>
      <c r="G97" s="66"/>
      <c r="H97" s="65"/>
      <c r="I97" s="65"/>
    </row>
    <row r="98" spans="1:9" x14ac:dyDescent="0.2">
      <c r="A98" s="64"/>
      <c r="B98" s="65"/>
      <c r="C98" s="65"/>
      <c r="D98" s="65"/>
      <c r="E98" s="65"/>
      <c r="F98" s="66"/>
      <c r="G98" s="66"/>
      <c r="H98" s="65"/>
      <c r="I98" s="65"/>
    </row>
    <row r="99" spans="1:9" x14ac:dyDescent="0.2">
      <c r="A99" s="64"/>
      <c r="B99" s="65"/>
      <c r="C99" s="65"/>
      <c r="D99" s="65"/>
      <c r="E99" s="65"/>
      <c r="F99" s="66"/>
      <c r="G99" s="66"/>
      <c r="H99" s="65"/>
      <c r="I99" s="65"/>
    </row>
    <row r="100" spans="1:9" x14ac:dyDescent="0.2">
      <c r="A100" s="64"/>
      <c r="B100" s="65"/>
      <c r="C100" s="65"/>
      <c r="D100" s="65"/>
      <c r="E100" s="65"/>
      <c r="F100" s="66"/>
      <c r="G100" s="66"/>
      <c r="H100" s="65"/>
      <c r="I100" s="65"/>
    </row>
    <row r="101" spans="1:9" x14ac:dyDescent="0.2">
      <c r="A101" s="64"/>
      <c r="B101" s="65"/>
      <c r="C101" s="65"/>
      <c r="D101" s="65"/>
      <c r="E101" s="65"/>
      <c r="F101" s="66"/>
      <c r="G101" s="66"/>
      <c r="H101" s="65"/>
      <c r="I101" s="65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6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3"/>
      <c r="C111" s="63"/>
      <c r="D111" s="63"/>
      <c r="E111" s="63"/>
      <c r="F111" s="62"/>
      <c r="G111" s="62"/>
    </row>
    <row r="112" spans="1:9" x14ac:dyDescent="0.2">
      <c r="A112" s="64"/>
      <c r="B112" s="63"/>
      <c r="C112" s="63"/>
      <c r="D112" s="63"/>
      <c r="E112" s="63"/>
      <c r="F112" s="62"/>
      <c r="G112" s="62"/>
    </row>
    <row r="113" spans="1:7" x14ac:dyDescent="0.2">
      <c r="A113" s="64"/>
      <c r="B113" s="63"/>
      <c r="C113" s="63"/>
      <c r="D113" s="63"/>
      <c r="E113" s="63"/>
      <c r="F113" s="62"/>
      <c r="G113" s="62"/>
    </row>
    <row r="114" spans="1:7" x14ac:dyDescent="0.2">
      <c r="A114" s="64"/>
      <c r="B114" s="63"/>
      <c r="C114" s="63"/>
      <c r="D114" s="63"/>
      <c r="E114" s="63"/>
      <c r="F114" s="62"/>
      <c r="G114" s="62"/>
    </row>
    <row r="115" spans="1:7" x14ac:dyDescent="0.2">
      <c r="A115" s="64"/>
      <c r="B115" s="63"/>
      <c r="C115" s="63"/>
      <c r="D115" s="63"/>
      <c r="E115" s="63"/>
      <c r="F115" s="62"/>
      <c r="G115" s="62"/>
    </row>
    <row r="116" spans="1:7" x14ac:dyDescent="0.2">
      <c r="A116" s="64"/>
      <c r="B116" s="63"/>
      <c r="C116" s="63"/>
      <c r="D116" s="63"/>
      <c r="E116" s="63"/>
      <c r="F116" s="62"/>
      <c r="G116" s="62"/>
    </row>
    <row r="117" spans="1:7" x14ac:dyDescent="0.2">
      <c r="A117" s="64"/>
      <c r="B117" s="63"/>
      <c r="D117" s="63"/>
      <c r="E117" s="63"/>
      <c r="F117" s="62"/>
      <c r="G117" s="62"/>
    </row>
    <row r="118" spans="1:7" x14ac:dyDescent="0.2">
      <c r="A118" s="64"/>
      <c r="B118" s="63"/>
      <c r="D118" s="63"/>
      <c r="F118" s="62"/>
      <c r="G118" s="62"/>
    </row>
    <row r="119" spans="1:7" x14ac:dyDescent="0.2">
      <c r="A119" s="64"/>
      <c r="B119" s="63"/>
      <c r="D119" s="63"/>
      <c r="F119" s="62"/>
      <c r="G119" s="62"/>
    </row>
    <row r="120" spans="1:7" x14ac:dyDescent="0.2">
      <c r="A120" s="64"/>
      <c r="B120" s="63"/>
      <c r="C120" s="63"/>
      <c r="D120" s="63"/>
      <c r="E120" s="63"/>
      <c r="F120" s="62"/>
      <c r="G120" s="62"/>
    </row>
    <row r="121" spans="1:7" x14ac:dyDescent="0.2">
      <c r="A121" s="64"/>
      <c r="B121" s="63"/>
      <c r="C121" s="63"/>
      <c r="D121" s="65"/>
      <c r="E121" s="63"/>
      <c r="F121" s="62"/>
      <c r="G121" s="62"/>
    </row>
    <row r="122" spans="1:7" x14ac:dyDescent="0.2">
      <c r="A122" s="64"/>
      <c r="C122" s="63"/>
      <c r="D122" s="65"/>
      <c r="F122" s="62"/>
      <c r="G122" s="62"/>
    </row>
    <row r="123" spans="1:7" x14ac:dyDescent="0.2">
      <c r="A123" s="64"/>
      <c r="D123" s="63"/>
      <c r="F123" s="62"/>
      <c r="G123" s="62"/>
    </row>
    <row r="124" spans="1:7" x14ac:dyDescent="0.2">
      <c r="A124" s="64"/>
      <c r="D124" s="63"/>
      <c r="F124" s="62"/>
      <c r="G124" s="62"/>
    </row>
    <row r="125" spans="1:7" x14ac:dyDescent="0.2">
      <c r="A125" s="64"/>
      <c r="D125" s="63"/>
      <c r="F125" s="62"/>
      <c r="G125" s="62"/>
    </row>
    <row r="126" spans="1:7" x14ac:dyDescent="0.2">
      <c r="A126" s="64"/>
      <c r="D126" s="63"/>
      <c r="F126" s="62"/>
      <c r="G126" s="62"/>
    </row>
    <row r="127" spans="1:7" x14ac:dyDescent="0.2">
      <c r="A127" s="64"/>
      <c r="D127" s="63"/>
      <c r="F127" s="62"/>
      <c r="G127" s="62"/>
    </row>
    <row r="128" spans="1:7" x14ac:dyDescent="0.2">
      <c r="A128" s="64"/>
      <c r="D128" s="63"/>
      <c r="F128" s="62"/>
      <c r="G128" s="62"/>
    </row>
    <row r="129" spans="1:8" x14ac:dyDescent="0.2">
      <c r="A129" s="64"/>
      <c r="D129" s="63"/>
      <c r="F129" s="62"/>
      <c r="G129" s="62"/>
    </row>
    <row r="130" spans="1:8" x14ac:dyDescent="0.2">
      <c r="A130" s="64"/>
      <c r="D130" s="63"/>
      <c r="F130" s="62"/>
      <c r="G130" s="62"/>
    </row>
    <row r="131" spans="1:8" x14ac:dyDescent="0.2">
      <c r="A131" s="64"/>
      <c r="D131" s="63"/>
      <c r="F131" s="62"/>
      <c r="G131" s="62"/>
    </row>
    <row r="132" spans="1:8" x14ac:dyDescent="0.2">
      <c r="A132" s="64"/>
      <c r="F132" s="62"/>
      <c r="G132" s="62"/>
    </row>
    <row r="133" spans="1:8" x14ac:dyDescent="0.2">
      <c r="A133" s="64"/>
      <c r="D133" s="63"/>
      <c r="F133" s="62"/>
      <c r="G133" s="62"/>
    </row>
    <row r="134" spans="1:8" x14ac:dyDescent="0.2">
      <c r="A134" s="64"/>
      <c r="D134" s="63"/>
      <c r="F134" s="62"/>
      <c r="G134" s="62"/>
    </row>
    <row r="135" spans="1:8" x14ac:dyDescent="0.2">
      <c r="A135" s="64"/>
      <c r="F135" s="62"/>
      <c r="G135" s="62"/>
    </row>
    <row r="136" spans="1:8" x14ac:dyDescent="0.2">
      <c r="A136" s="64"/>
      <c r="D136" s="63"/>
      <c r="F136" s="62"/>
      <c r="G136" s="62"/>
    </row>
    <row r="137" spans="1:8" x14ac:dyDescent="0.2">
      <c r="A137" s="64"/>
      <c r="D137" s="65"/>
      <c r="F137" s="62"/>
      <c r="G137" s="62"/>
      <c r="H137" s="62"/>
    </row>
    <row r="138" spans="1:8" x14ac:dyDescent="0.2">
      <c r="A138" s="64"/>
      <c r="D138" s="65"/>
      <c r="F138" s="62"/>
      <c r="G138" s="62"/>
    </row>
    <row r="139" spans="1:8" x14ac:dyDescent="0.2">
      <c r="A139" s="64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58" sqref="E58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205" t="s">
        <v>833</v>
      </c>
      <c r="C1" s="205"/>
      <c r="D1" s="205"/>
      <c r="E1" s="205"/>
      <c r="F1" s="10"/>
      <c r="G1" s="10"/>
      <c r="H1" s="10"/>
      <c r="I1" s="5"/>
    </row>
    <row r="2" spans="1:10" ht="15" x14ac:dyDescent="0.25">
      <c r="A2" s="1"/>
      <c r="B2" s="205" t="s">
        <v>834</v>
      </c>
      <c r="C2" s="205"/>
      <c r="D2" s="205"/>
      <c r="E2" s="205"/>
      <c r="F2" s="10"/>
      <c r="G2" s="10"/>
      <c r="H2" s="10"/>
      <c r="I2" s="6"/>
    </row>
    <row r="3" spans="1:10" ht="15" x14ac:dyDescent="0.25">
      <c r="A3" s="1"/>
      <c r="B3" s="205" t="s">
        <v>835</v>
      </c>
      <c r="C3" s="205"/>
      <c r="D3" s="205"/>
      <c r="E3" s="205"/>
      <c r="F3" s="10"/>
      <c r="G3" s="10"/>
      <c r="H3" s="10"/>
      <c r="I3" s="7"/>
    </row>
    <row r="4" spans="1:10" x14ac:dyDescent="0.2">
      <c r="A4" s="1"/>
      <c r="B4" s="205" t="s">
        <v>2495</v>
      </c>
      <c r="C4" s="205"/>
      <c r="D4" s="205"/>
      <c r="E4" s="20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88" t="s">
        <v>1961</v>
      </c>
      <c r="B7" s="87" t="s">
        <v>1962</v>
      </c>
      <c r="C7" s="63" t="s">
        <v>1833</v>
      </c>
      <c r="D7" s="63" t="s">
        <v>1966</v>
      </c>
      <c r="E7" s="87" t="s">
        <v>812</v>
      </c>
      <c r="F7" s="90">
        <v>41677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ht="14.25" x14ac:dyDescent="0.2">
      <c r="A8" s="88" t="s">
        <v>2042</v>
      </c>
      <c r="B8" s="87" t="s">
        <v>2000</v>
      </c>
      <c r="C8" s="63" t="s">
        <v>1833</v>
      </c>
      <c r="D8" s="63" t="s">
        <v>1966</v>
      </c>
      <c r="E8" s="91" t="s">
        <v>2003</v>
      </c>
      <c r="F8" s="90">
        <v>41698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ht="14.25" x14ac:dyDescent="0.2">
      <c r="A9" s="88" t="s">
        <v>2043</v>
      </c>
      <c r="B9" s="87" t="s">
        <v>2001</v>
      </c>
      <c r="C9" s="63" t="s">
        <v>1833</v>
      </c>
      <c r="D9" s="63" t="s">
        <v>1966</v>
      </c>
      <c r="E9" s="91" t="s">
        <v>2003</v>
      </c>
      <c r="F9" s="90">
        <v>41698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88" t="s">
        <v>2044</v>
      </c>
      <c r="B10" s="87" t="s">
        <v>1997</v>
      </c>
      <c r="C10" s="87" t="s">
        <v>1946</v>
      </c>
      <c r="D10" s="63" t="s">
        <v>1966</v>
      </c>
      <c r="E10" s="87" t="s">
        <v>2132</v>
      </c>
      <c r="F10" s="90">
        <v>41698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88" t="s">
        <v>2045</v>
      </c>
      <c r="B11" s="87" t="s">
        <v>1998</v>
      </c>
      <c r="C11" s="87" t="s">
        <v>1946</v>
      </c>
      <c r="D11" s="63" t="s">
        <v>1966</v>
      </c>
      <c r="E11" s="87" t="s">
        <v>2132</v>
      </c>
      <c r="F11" s="90">
        <v>41698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88" t="s">
        <v>2046</v>
      </c>
      <c r="B12" s="87" t="s">
        <v>1994</v>
      </c>
      <c r="C12" s="87" t="s">
        <v>1946</v>
      </c>
      <c r="D12" s="63" t="s">
        <v>1966</v>
      </c>
      <c r="E12" s="87" t="s">
        <v>2132</v>
      </c>
      <c r="F12" s="90">
        <v>41698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88" t="s">
        <v>2047</v>
      </c>
      <c r="B13" s="87" t="s">
        <v>1995</v>
      </c>
      <c r="C13" s="87" t="s">
        <v>1946</v>
      </c>
      <c r="D13" s="63" t="s">
        <v>1966</v>
      </c>
      <c r="E13" s="87" t="s">
        <v>2132</v>
      </c>
      <c r="F13" s="90">
        <v>41698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88" t="s">
        <v>2048</v>
      </c>
      <c r="B14" s="87" t="s">
        <v>2002</v>
      </c>
      <c r="C14" s="87" t="s">
        <v>1946</v>
      </c>
      <c r="D14" s="63" t="s">
        <v>1966</v>
      </c>
      <c r="E14" s="87" t="s">
        <v>2004</v>
      </c>
      <c r="F14" s="90">
        <v>41698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88" t="s">
        <v>2049</v>
      </c>
      <c r="B15" s="9" t="s">
        <v>2052</v>
      </c>
      <c r="C15" s="1" t="s">
        <v>2053</v>
      </c>
      <c r="D15" s="63" t="s">
        <v>1966</v>
      </c>
      <c r="E15" s="1" t="s">
        <v>2054</v>
      </c>
      <c r="F15" s="62">
        <v>41698</v>
      </c>
      <c r="G15" s="62">
        <v>42270</v>
      </c>
      <c r="H15" s="1" t="s">
        <v>2055</v>
      </c>
      <c r="I15" s="63" t="s">
        <v>2056</v>
      </c>
      <c r="J15" s="1" t="s">
        <v>2370</v>
      </c>
    </row>
    <row r="16" spans="1:10" ht="14.25" x14ac:dyDescent="0.2">
      <c r="A16" s="88" t="s">
        <v>2050</v>
      </c>
      <c r="B16" s="87" t="s">
        <v>2057</v>
      </c>
      <c r="C16" s="87" t="s">
        <v>1946</v>
      </c>
      <c r="D16" s="63" t="s">
        <v>1966</v>
      </c>
      <c r="E16" s="91" t="s">
        <v>2003</v>
      </c>
      <c r="F16" s="62">
        <v>41703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88" t="s">
        <v>2051</v>
      </c>
      <c r="B17" s="87" t="s">
        <v>1999</v>
      </c>
      <c r="C17" s="87" t="s">
        <v>1946</v>
      </c>
      <c r="D17" s="63" t="s">
        <v>1966</v>
      </c>
      <c r="E17" s="87" t="s">
        <v>2132</v>
      </c>
      <c r="F17" s="90">
        <v>41708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88" t="s">
        <v>2103</v>
      </c>
      <c r="B18" s="87" t="s">
        <v>2117</v>
      </c>
      <c r="C18" s="87" t="s">
        <v>1946</v>
      </c>
      <c r="D18" s="63" t="s">
        <v>1966</v>
      </c>
      <c r="E18" s="9" t="s">
        <v>2132</v>
      </c>
      <c r="F18" s="90">
        <v>41796</v>
      </c>
      <c r="G18" s="89" t="s">
        <v>2371</v>
      </c>
      <c r="H18" s="1" t="s">
        <v>1954</v>
      </c>
      <c r="I18" s="1" t="s">
        <v>2134</v>
      </c>
      <c r="J18" s="1" t="s">
        <v>2369</v>
      </c>
    </row>
    <row r="19" spans="1:10" x14ac:dyDescent="0.2">
      <c r="A19" s="88" t="s">
        <v>2104</v>
      </c>
      <c r="B19" s="87" t="s">
        <v>2118</v>
      </c>
      <c r="C19" s="87" t="s">
        <v>1946</v>
      </c>
      <c r="D19" s="63" t="s">
        <v>1966</v>
      </c>
      <c r="E19" s="9" t="s">
        <v>2132</v>
      </c>
      <c r="F19" s="90">
        <v>41799</v>
      </c>
      <c r="G19" s="89" t="s">
        <v>2371</v>
      </c>
      <c r="H19" s="1" t="s">
        <v>1954</v>
      </c>
      <c r="I19" s="1" t="s">
        <v>2135</v>
      </c>
      <c r="J19" s="1" t="s">
        <v>2369</v>
      </c>
    </row>
    <row r="20" spans="1:10" x14ac:dyDescent="0.2">
      <c r="A20" s="88" t="s">
        <v>2105</v>
      </c>
      <c r="B20" s="9" t="s">
        <v>2119</v>
      </c>
      <c r="C20" s="87" t="s">
        <v>1946</v>
      </c>
      <c r="D20" s="63" t="s">
        <v>1966</v>
      </c>
      <c r="E20" s="9" t="s">
        <v>2132</v>
      </c>
      <c r="F20" s="90">
        <v>41799</v>
      </c>
      <c r="G20" s="89" t="s">
        <v>2371</v>
      </c>
      <c r="H20" s="1" t="s">
        <v>1954</v>
      </c>
      <c r="I20" s="1" t="s">
        <v>2136</v>
      </c>
      <c r="J20" s="1" t="s">
        <v>2369</v>
      </c>
    </row>
    <row r="21" spans="1:10" x14ac:dyDescent="0.2">
      <c r="A21" s="88" t="s">
        <v>2106</v>
      </c>
      <c r="B21" s="9" t="s">
        <v>2133</v>
      </c>
      <c r="C21" s="87" t="s">
        <v>1946</v>
      </c>
      <c r="D21" s="63" t="s">
        <v>1966</v>
      </c>
      <c r="E21" s="9" t="s">
        <v>2132</v>
      </c>
      <c r="F21" s="90">
        <v>41796</v>
      </c>
      <c r="G21" s="89" t="s">
        <v>2371</v>
      </c>
      <c r="H21" s="1" t="s">
        <v>1954</v>
      </c>
      <c r="I21" s="1" t="s">
        <v>2137</v>
      </c>
      <c r="J21" s="1" t="s">
        <v>2369</v>
      </c>
    </row>
    <row r="22" spans="1:10" x14ac:dyDescent="0.2">
      <c r="A22" s="88" t="s">
        <v>2110</v>
      </c>
      <c r="B22" s="9" t="s">
        <v>2120</v>
      </c>
      <c r="C22" s="87" t="s">
        <v>1946</v>
      </c>
      <c r="D22" s="63" t="s">
        <v>1966</v>
      </c>
      <c r="E22" s="9" t="s">
        <v>2132</v>
      </c>
      <c r="F22" s="90">
        <v>41799</v>
      </c>
      <c r="G22" s="89" t="s">
        <v>2371</v>
      </c>
      <c r="H22" s="1" t="s">
        <v>1954</v>
      </c>
      <c r="I22" s="1" t="s">
        <v>2138</v>
      </c>
      <c r="J22" s="1" t="s">
        <v>2369</v>
      </c>
    </row>
    <row r="23" spans="1:10" x14ac:dyDescent="0.2">
      <c r="A23" s="88" t="s">
        <v>2107</v>
      </c>
      <c r="B23" s="87" t="s">
        <v>2121</v>
      </c>
      <c r="C23" s="63" t="s">
        <v>1833</v>
      </c>
      <c r="D23" s="63" t="s">
        <v>1966</v>
      </c>
      <c r="E23" s="87" t="s">
        <v>2131</v>
      </c>
      <c r="F23" s="90">
        <v>41796</v>
      </c>
      <c r="G23" s="89" t="s">
        <v>2371</v>
      </c>
      <c r="H23" s="1" t="s">
        <v>1954</v>
      </c>
      <c r="I23" s="1" t="s">
        <v>2139</v>
      </c>
      <c r="J23" s="1" t="s">
        <v>2369</v>
      </c>
    </row>
    <row r="24" spans="1:10" x14ac:dyDescent="0.2">
      <c r="A24" s="88" t="s">
        <v>2108</v>
      </c>
      <c r="B24" s="87" t="s">
        <v>2122</v>
      </c>
      <c r="C24" s="63" t="s">
        <v>1833</v>
      </c>
      <c r="D24" s="63" t="s">
        <v>1966</v>
      </c>
      <c r="E24" s="87" t="s">
        <v>2131</v>
      </c>
      <c r="F24" s="90">
        <v>41796</v>
      </c>
      <c r="G24" s="89" t="s">
        <v>2371</v>
      </c>
      <c r="H24" s="1" t="s">
        <v>1954</v>
      </c>
      <c r="I24" s="1" t="s">
        <v>2140</v>
      </c>
      <c r="J24" s="1" t="s">
        <v>2369</v>
      </c>
    </row>
    <row r="25" spans="1:10" x14ac:dyDescent="0.2">
      <c r="A25" s="88" t="s">
        <v>2109</v>
      </c>
      <c r="B25" s="87" t="s">
        <v>2123</v>
      </c>
      <c r="C25" s="87" t="s">
        <v>1946</v>
      </c>
      <c r="D25" s="63" t="s">
        <v>1966</v>
      </c>
      <c r="E25" s="87" t="s">
        <v>2132</v>
      </c>
      <c r="F25" s="90">
        <v>41799</v>
      </c>
      <c r="G25" s="89" t="s">
        <v>2371</v>
      </c>
      <c r="H25" s="1" t="s">
        <v>1954</v>
      </c>
      <c r="I25" s="1" t="s">
        <v>2141</v>
      </c>
      <c r="J25" s="1" t="s">
        <v>2369</v>
      </c>
    </row>
    <row r="26" spans="1:10" x14ac:dyDescent="0.2">
      <c r="A26" s="88" t="s">
        <v>2111</v>
      </c>
      <c r="B26" s="87" t="s">
        <v>2130</v>
      </c>
      <c r="C26" s="63" t="s">
        <v>1833</v>
      </c>
      <c r="D26" s="63" t="s">
        <v>1966</v>
      </c>
      <c r="E26" s="87" t="s">
        <v>2131</v>
      </c>
      <c r="F26" s="90">
        <v>41796</v>
      </c>
      <c r="G26" s="89" t="s">
        <v>2371</v>
      </c>
      <c r="H26" s="1" t="s">
        <v>1954</v>
      </c>
      <c r="I26" s="1" t="s">
        <v>2142</v>
      </c>
      <c r="J26" s="1" t="s">
        <v>2369</v>
      </c>
    </row>
    <row r="27" spans="1:10" x14ac:dyDescent="0.2">
      <c r="A27" s="88" t="s">
        <v>2112</v>
      </c>
      <c r="B27" s="87" t="s">
        <v>2129</v>
      </c>
      <c r="C27" s="87" t="s">
        <v>2053</v>
      </c>
      <c r="D27" s="63" t="s">
        <v>1966</v>
      </c>
      <c r="E27" s="87" t="s">
        <v>2054</v>
      </c>
      <c r="F27" s="90">
        <v>41799</v>
      </c>
      <c r="G27" s="89">
        <v>42270</v>
      </c>
      <c r="H27" s="1" t="s">
        <v>2055</v>
      </c>
      <c r="I27" s="63" t="s">
        <v>2056</v>
      </c>
      <c r="J27" s="1" t="s">
        <v>2370</v>
      </c>
    </row>
    <row r="28" spans="1:10" x14ac:dyDescent="0.2">
      <c r="A28" s="88" t="s">
        <v>2113</v>
      </c>
      <c r="B28" s="87" t="s">
        <v>2128</v>
      </c>
      <c r="C28" s="63" t="s">
        <v>1833</v>
      </c>
      <c r="D28" s="63" t="s">
        <v>1966</v>
      </c>
      <c r="E28" s="87" t="s">
        <v>2003</v>
      </c>
      <c r="F28" s="90">
        <v>41801</v>
      </c>
      <c r="G28" s="89" t="s">
        <v>2371</v>
      </c>
      <c r="H28" s="1" t="s">
        <v>1954</v>
      </c>
      <c r="I28" s="1" t="s">
        <v>2142</v>
      </c>
      <c r="J28" s="1" t="s">
        <v>2369</v>
      </c>
    </row>
    <row r="29" spans="1:10" x14ac:dyDescent="0.2">
      <c r="A29" s="88" t="s">
        <v>2114</v>
      </c>
      <c r="B29" s="87" t="s">
        <v>2127</v>
      </c>
      <c r="C29" s="87" t="s">
        <v>1946</v>
      </c>
      <c r="D29" s="63" t="s">
        <v>1966</v>
      </c>
      <c r="E29" s="87" t="s">
        <v>2003</v>
      </c>
      <c r="F29" s="90">
        <v>41801</v>
      </c>
      <c r="G29" s="89" t="s">
        <v>2371</v>
      </c>
      <c r="H29" s="1" t="s">
        <v>1954</v>
      </c>
      <c r="I29" s="1" t="s">
        <v>2142</v>
      </c>
      <c r="J29" s="1" t="s">
        <v>2369</v>
      </c>
    </row>
    <row r="30" spans="1:10" x14ac:dyDescent="0.2">
      <c r="A30" s="88" t="s">
        <v>2115</v>
      </c>
      <c r="B30" s="87" t="s">
        <v>2125</v>
      </c>
      <c r="C30" s="87" t="s">
        <v>1946</v>
      </c>
      <c r="D30" s="63" t="s">
        <v>1966</v>
      </c>
      <c r="E30" s="87" t="s">
        <v>2003</v>
      </c>
      <c r="F30" s="90">
        <v>41801</v>
      </c>
      <c r="G30" s="89" t="s">
        <v>2371</v>
      </c>
      <c r="H30" s="1" t="s">
        <v>1954</v>
      </c>
      <c r="I30" s="1" t="s">
        <v>2142</v>
      </c>
      <c r="J30" s="1" t="s">
        <v>2369</v>
      </c>
    </row>
    <row r="31" spans="1:10" x14ac:dyDescent="0.2">
      <c r="A31" s="88" t="s">
        <v>2116</v>
      </c>
      <c r="B31" s="87" t="s">
        <v>2124</v>
      </c>
      <c r="C31" s="87" t="s">
        <v>1946</v>
      </c>
      <c r="D31" s="63" t="s">
        <v>1966</v>
      </c>
      <c r="E31" s="87" t="s">
        <v>2126</v>
      </c>
      <c r="F31" s="90">
        <v>41801</v>
      </c>
      <c r="G31" s="89" t="s">
        <v>2371</v>
      </c>
      <c r="H31" s="1" t="s">
        <v>1954</v>
      </c>
      <c r="I31" s="1" t="s">
        <v>2142</v>
      </c>
      <c r="J31" s="1" t="s">
        <v>2369</v>
      </c>
    </row>
    <row r="32" spans="1:10" x14ac:dyDescent="0.2">
      <c r="A32" s="88"/>
      <c r="B32" s="87"/>
      <c r="C32" s="87"/>
      <c r="D32" s="87"/>
      <c r="E32" s="87"/>
      <c r="F32" s="90"/>
      <c r="G32" s="89"/>
    </row>
    <row r="33" spans="1:9" x14ac:dyDescent="0.2">
      <c r="A33" s="88"/>
      <c r="B33" s="87"/>
      <c r="C33" s="87"/>
      <c r="D33" s="87"/>
      <c r="E33" s="87"/>
      <c r="F33" s="90"/>
      <c r="G33" s="89"/>
    </row>
    <row r="34" spans="1:9" x14ac:dyDescent="0.2">
      <c r="A34" s="88"/>
      <c r="B34" s="87"/>
      <c r="C34" s="87"/>
      <c r="D34" s="87"/>
      <c r="E34" s="87"/>
      <c r="F34" s="90"/>
      <c r="G34" s="89"/>
    </row>
    <row r="35" spans="1:9" x14ac:dyDescent="0.2">
      <c r="A35" s="88"/>
      <c r="B35" s="206" t="s">
        <v>2372</v>
      </c>
      <c r="C35" s="206"/>
      <c r="D35" s="87"/>
      <c r="E35" s="87"/>
      <c r="F35" s="90"/>
      <c r="G35" s="89"/>
      <c r="I35" s="63"/>
    </row>
    <row r="36" spans="1:9" ht="13.5" thickBot="1" x14ac:dyDescent="0.25">
      <c r="A36" s="88"/>
      <c r="B36" s="87"/>
      <c r="C36" s="87"/>
      <c r="D36" s="87"/>
      <c r="E36" s="87"/>
      <c r="F36" s="90"/>
      <c r="G36" s="89"/>
    </row>
    <row r="37" spans="1:9" x14ac:dyDescent="0.2">
      <c r="A37" s="88"/>
      <c r="B37" s="52" t="s">
        <v>2366</v>
      </c>
      <c r="C37" s="53">
        <f>COUNTIF($J$7:$J$31,"Q")</f>
        <v>2</v>
      </c>
      <c r="D37" s="87"/>
      <c r="E37" s="87"/>
      <c r="F37" s="90"/>
      <c r="G37" s="89"/>
    </row>
    <row r="38" spans="1:9" ht="13.5" thickBot="1" x14ac:dyDescent="0.25">
      <c r="A38" s="88"/>
      <c r="B38" s="56" t="s">
        <v>2367</v>
      </c>
      <c r="C38" s="57">
        <f>COUNTIF($J$7:$J$31,"B")</f>
        <v>23</v>
      </c>
      <c r="D38" s="87"/>
      <c r="E38" s="87"/>
      <c r="F38" s="90"/>
      <c r="G38" s="89"/>
    </row>
    <row r="39" spans="1:9" x14ac:dyDescent="0.2">
      <c r="A39" s="88"/>
      <c r="B39" s="87"/>
      <c r="C39" s="87"/>
      <c r="D39" s="87"/>
      <c r="E39" s="87"/>
      <c r="F39" s="90"/>
      <c r="G39" s="89"/>
    </row>
    <row r="40" spans="1:9" x14ac:dyDescent="0.2">
      <c r="A40" s="88"/>
    </row>
    <row r="41" spans="1:9" x14ac:dyDescent="0.2">
      <c r="A41" s="88"/>
    </row>
    <row r="42" spans="1:9" x14ac:dyDescent="0.2">
      <c r="A42" s="88"/>
    </row>
    <row r="43" spans="1:9" x14ac:dyDescent="0.2">
      <c r="A43" s="88"/>
    </row>
    <row r="44" spans="1:9" x14ac:dyDescent="0.2">
      <c r="A44" s="88"/>
    </row>
    <row r="45" spans="1:9" x14ac:dyDescent="0.2">
      <c r="A45" s="88"/>
    </row>
    <row r="46" spans="1:9" x14ac:dyDescent="0.2">
      <c r="A46" s="88"/>
    </row>
    <row r="47" spans="1:9" x14ac:dyDescent="0.2">
      <c r="A47" s="88"/>
    </row>
    <row r="48" spans="1:9" x14ac:dyDescent="0.2">
      <c r="A48" s="88"/>
    </row>
    <row r="49" spans="1:7" x14ac:dyDescent="0.2">
      <c r="A49" s="88"/>
    </row>
    <row r="50" spans="1:7" x14ac:dyDescent="0.2">
      <c r="A50" s="88"/>
      <c r="B50" s="87"/>
      <c r="C50" s="87"/>
      <c r="D50" s="87"/>
      <c r="E50" s="87"/>
      <c r="F50" s="90"/>
      <c r="G50" s="90"/>
    </row>
    <row r="51" spans="1:7" x14ac:dyDescent="0.2">
      <c r="A51" s="88"/>
      <c r="B51" s="87"/>
      <c r="C51" s="87"/>
      <c r="D51" s="87"/>
      <c r="E51" s="87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9"/>
      <c r="D53" s="87"/>
      <c r="E53" s="87"/>
      <c r="F53" s="89"/>
      <c r="G53" s="89"/>
    </row>
    <row r="54" spans="1:7" x14ac:dyDescent="0.2">
      <c r="A54" s="88"/>
      <c r="B54" s="87"/>
      <c r="C54" s="9"/>
      <c r="D54" s="87"/>
      <c r="E54" s="87"/>
      <c r="F54" s="89"/>
      <c r="G54" s="89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9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9"/>
      <c r="C60" s="9"/>
      <c r="D60" s="9"/>
      <c r="E60" s="9"/>
      <c r="F60" s="90"/>
      <c r="G60" s="90"/>
    </row>
    <row r="61" spans="1:7" x14ac:dyDescent="0.2">
      <c r="A61" s="88"/>
      <c r="B61" s="9"/>
      <c r="C61" s="9"/>
      <c r="D61" s="9"/>
      <c r="E61" s="9"/>
      <c r="F61" s="90"/>
      <c r="G61" s="90"/>
    </row>
    <row r="62" spans="1:7" x14ac:dyDescent="0.2">
      <c r="A62" s="88"/>
      <c r="B62" s="9"/>
      <c r="C62" s="90"/>
      <c r="D62" s="9"/>
      <c r="E62" s="9"/>
      <c r="F62" s="90"/>
      <c r="G62" s="90"/>
    </row>
    <row r="63" spans="1:7" x14ac:dyDescent="0.2">
      <c r="A63" s="88"/>
      <c r="B63" s="9"/>
      <c r="C63" s="90"/>
      <c r="D63" s="9"/>
      <c r="E63" s="9"/>
      <c r="F63" s="90"/>
      <c r="G63" s="90"/>
    </row>
    <row r="64" spans="1:7" x14ac:dyDescent="0.2">
      <c r="A64" s="88"/>
      <c r="B64" s="9"/>
      <c r="C64" s="9"/>
      <c r="D64" s="9"/>
      <c r="E64" s="9"/>
      <c r="F64" s="90"/>
      <c r="G64" s="90"/>
    </row>
    <row r="65" spans="1:7" x14ac:dyDescent="0.2">
      <c r="A65" s="88"/>
      <c r="B65" s="9"/>
      <c r="C65" s="9"/>
      <c r="D65" s="9"/>
      <c r="E65" s="9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A67" s="88"/>
      <c r="B67" s="87"/>
      <c r="C67" s="87"/>
      <c r="D67" s="87"/>
      <c r="E67" s="87"/>
      <c r="F67" s="90"/>
      <c r="G67" s="90"/>
    </row>
    <row r="68" spans="1:7" x14ac:dyDescent="0.2">
      <c r="A68" s="88"/>
      <c r="B68" s="87"/>
      <c r="C68" s="87"/>
      <c r="D68" s="87"/>
      <c r="E68" s="87"/>
      <c r="F68" s="90"/>
      <c r="G68" s="90"/>
    </row>
    <row r="69" spans="1:7" x14ac:dyDescent="0.2">
      <c r="A69" s="88"/>
      <c r="B69" s="87"/>
      <c r="C69" s="87"/>
      <c r="D69" s="87"/>
      <c r="E69" s="87"/>
      <c r="F69" s="90"/>
      <c r="G69" s="90"/>
    </row>
    <row r="70" spans="1:7" x14ac:dyDescent="0.2">
      <c r="A70" s="88"/>
      <c r="B70" s="87"/>
      <c r="C70" s="87"/>
      <c r="D70" s="87"/>
      <c r="E70" s="87"/>
      <c r="F70" s="90"/>
      <c r="G70" s="90"/>
    </row>
    <row r="71" spans="1:7" x14ac:dyDescent="0.2">
      <c r="A71" s="88"/>
      <c r="B71" s="87"/>
      <c r="C71" s="87"/>
      <c r="D71" s="87"/>
      <c r="E71" s="87"/>
      <c r="F71" s="90"/>
      <c r="G71" s="90"/>
    </row>
    <row r="72" spans="1:7" x14ac:dyDescent="0.2">
      <c r="A72" s="88"/>
      <c r="B72" s="87"/>
      <c r="C72" s="87"/>
      <c r="D72" s="87"/>
      <c r="E72" s="87"/>
      <c r="F72" s="90"/>
      <c r="G72" s="90"/>
    </row>
    <row r="73" spans="1:7" x14ac:dyDescent="0.2">
      <c r="A73" s="88"/>
      <c r="B73" s="87"/>
      <c r="C73" s="87"/>
      <c r="D73" s="87"/>
      <c r="E73" s="87"/>
      <c r="F73" s="90"/>
      <c r="G73" s="90"/>
    </row>
    <row r="74" spans="1:7" x14ac:dyDescent="0.2">
      <c r="A74" s="88"/>
      <c r="B74" s="87"/>
      <c r="C74" s="87"/>
      <c r="D74" s="87"/>
      <c r="E74" s="87"/>
      <c r="F74" s="90"/>
      <c r="G74" s="90"/>
    </row>
    <row r="75" spans="1:7" x14ac:dyDescent="0.2">
      <c r="A75" s="88"/>
      <c r="B75" s="87"/>
      <c r="C75" s="87"/>
      <c r="D75" s="87"/>
      <c r="E75" s="87"/>
      <c r="F75" s="90"/>
      <c r="G75" s="90"/>
    </row>
    <row r="76" spans="1:7" x14ac:dyDescent="0.2">
      <c r="A76" s="88"/>
      <c r="B76" s="87"/>
      <c r="C76" s="87"/>
      <c r="D76" s="87"/>
      <c r="E76" s="87"/>
      <c r="F76" s="90"/>
      <c r="G76" s="90"/>
    </row>
    <row r="77" spans="1:7" x14ac:dyDescent="0.2">
      <c r="A77" s="88"/>
      <c r="B77" s="87"/>
      <c r="C77" s="87"/>
      <c r="D77" s="87"/>
      <c r="E77" s="87"/>
      <c r="F77" s="90"/>
      <c r="G77" s="90"/>
    </row>
    <row r="78" spans="1:7" x14ac:dyDescent="0.2">
      <c r="A78" s="88"/>
      <c r="B78" s="87"/>
      <c r="C78" s="87"/>
      <c r="D78" s="87"/>
      <c r="E78" s="87"/>
      <c r="F78" s="90"/>
      <c r="G78" s="90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3"/>
      <c r="C95" s="63"/>
      <c r="E95" s="63"/>
      <c r="F95" s="62"/>
      <c r="G95" s="62"/>
    </row>
    <row r="96" spans="2:7" x14ac:dyDescent="0.2">
      <c r="B96" s="63"/>
      <c r="C96" s="63"/>
      <c r="D96" s="63"/>
      <c r="E96" s="63"/>
      <c r="F96" s="62"/>
      <c r="G96" s="62"/>
    </row>
    <row r="97" spans="1:9" x14ac:dyDescent="0.2">
      <c r="B97" s="63"/>
      <c r="C97" s="63"/>
      <c r="D97" s="63"/>
      <c r="E97" s="63"/>
      <c r="F97" s="62"/>
      <c r="G97" s="62"/>
    </row>
    <row r="98" spans="1:9" x14ac:dyDescent="0.2">
      <c r="B98" s="63"/>
      <c r="C98" s="63"/>
      <c r="D98" s="63"/>
      <c r="E98" s="63"/>
      <c r="F98" s="62"/>
      <c r="G98" s="62"/>
    </row>
    <row r="99" spans="1:9" x14ac:dyDescent="0.2">
      <c r="B99" s="63"/>
      <c r="C99" s="63"/>
      <c r="E99" s="63"/>
      <c r="F99" s="62"/>
      <c r="G99" s="62"/>
    </row>
    <row r="100" spans="1:9" x14ac:dyDescent="0.2">
      <c r="B100" s="63"/>
      <c r="C100" s="63"/>
      <c r="E100" s="63"/>
      <c r="F100" s="62"/>
      <c r="G100" s="62"/>
    </row>
    <row r="101" spans="1:9" x14ac:dyDescent="0.2">
      <c r="B101" s="63"/>
      <c r="C101" s="63"/>
      <c r="E101" s="63"/>
      <c r="F101" s="62"/>
      <c r="G101" s="62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5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5"/>
      <c r="C111" s="65"/>
      <c r="D111" s="65"/>
      <c r="E111" s="65"/>
      <c r="F111" s="66"/>
      <c r="G111" s="66"/>
      <c r="H111" s="65"/>
      <c r="I111" s="65"/>
    </row>
    <row r="112" spans="1:9" x14ac:dyDescent="0.2">
      <c r="A112" s="64"/>
      <c r="B112" s="65"/>
      <c r="C112" s="65"/>
      <c r="D112" s="65"/>
      <c r="E112" s="65"/>
      <c r="F112" s="66"/>
      <c r="G112" s="66"/>
      <c r="H112" s="65"/>
      <c r="I112" s="65"/>
    </row>
    <row r="113" spans="1:9" x14ac:dyDescent="0.2">
      <c r="A113" s="64"/>
      <c r="B113" s="65"/>
      <c r="C113" s="65"/>
      <c r="D113" s="65"/>
      <c r="E113" s="65"/>
      <c r="F113" s="66"/>
      <c r="G113" s="66"/>
      <c r="H113" s="65"/>
      <c r="I113" s="65"/>
    </row>
    <row r="114" spans="1:9" x14ac:dyDescent="0.2">
      <c r="A114" s="64"/>
      <c r="B114" s="65"/>
      <c r="C114" s="65"/>
      <c r="D114" s="65"/>
      <c r="E114" s="65"/>
      <c r="F114" s="66"/>
      <c r="G114" s="66"/>
      <c r="H114" s="65"/>
      <c r="I114" s="65"/>
    </row>
    <row r="115" spans="1:9" x14ac:dyDescent="0.2">
      <c r="A115" s="64"/>
      <c r="B115" s="65"/>
      <c r="C115" s="65"/>
      <c r="D115" s="65"/>
      <c r="E115" s="65"/>
      <c r="F115" s="66"/>
      <c r="G115" s="66"/>
      <c r="H115" s="65"/>
      <c r="I115" s="65"/>
    </row>
    <row r="116" spans="1:9" x14ac:dyDescent="0.2">
      <c r="A116" s="64"/>
      <c r="B116" s="65"/>
      <c r="C116" s="65"/>
      <c r="D116" s="65"/>
      <c r="E116" s="65"/>
      <c r="F116" s="66"/>
      <c r="G116" s="66"/>
      <c r="H116" s="65"/>
      <c r="I116" s="65"/>
    </row>
    <row r="117" spans="1:9" x14ac:dyDescent="0.2">
      <c r="A117" s="64"/>
      <c r="B117" s="65"/>
      <c r="C117" s="65"/>
      <c r="D117" s="65"/>
      <c r="E117" s="65"/>
      <c r="F117" s="66"/>
      <c r="G117" s="66"/>
      <c r="H117" s="65"/>
      <c r="I117" s="65"/>
    </row>
    <row r="118" spans="1:9" x14ac:dyDescent="0.2">
      <c r="A118" s="64"/>
      <c r="B118" s="65"/>
      <c r="C118" s="65"/>
      <c r="D118" s="65"/>
      <c r="E118" s="65"/>
      <c r="F118" s="66"/>
      <c r="G118" s="66"/>
      <c r="H118" s="65"/>
      <c r="I118" s="65"/>
    </row>
    <row r="119" spans="1:9" x14ac:dyDescent="0.2">
      <c r="A119" s="64"/>
      <c r="B119" s="65"/>
      <c r="C119" s="65"/>
      <c r="D119" s="65"/>
      <c r="E119" s="65"/>
      <c r="F119" s="66"/>
      <c r="G119" s="66"/>
      <c r="H119" s="65"/>
      <c r="I119" s="65"/>
    </row>
    <row r="120" spans="1:9" x14ac:dyDescent="0.2">
      <c r="A120" s="64"/>
      <c r="B120" s="66"/>
      <c r="C120" s="65"/>
      <c r="D120" s="65"/>
      <c r="E120" s="65"/>
      <c r="F120" s="66"/>
      <c r="G120" s="66"/>
      <c r="H120" s="65"/>
      <c r="I120" s="65"/>
    </row>
    <row r="121" spans="1:9" x14ac:dyDescent="0.2">
      <c r="A121" s="64"/>
      <c r="B121" s="65"/>
      <c r="C121" s="65"/>
      <c r="D121" s="65"/>
      <c r="E121" s="65"/>
      <c r="F121" s="66"/>
      <c r="G121" s="66"/>
      <c r="H121" s="65"/>
      <c r="I121" s="65"/>
    </row>
    <row r="122" spans="1:9" x14ac:dyDescent="0.2">
      <c r="A122" s="64"/>
      <c r="B122" s="65"/>
      <c r="C122" s="65"/>
      <c r="D122" s="65"/>
      <c r="E122" s="65"/>
      <c r="F122" s="66"/>
      <c r="G122" s="66"/>
      <c r="H122" s="65"/>
      <c r="I122" s="65"/>
    </row>
    <row r="123" spans="1:9" x14ac:dyDescent="0.2">
      <c r="A123" s="64"/>
      <c r="B123" s="65"/>
      <c r="C123" s="65"/>
      <c r="D123" s="65"/>
      <c r="E123" s="65"/>
      <c r="F123" s="66"/>
      <c r="G123" s="66"/>
      <c r="H123" s="65"/>
      <c r="I123" s="65"/>
    </row>
    <row r="124" spans="1:9" x14ac:dyDescent="0.2">
      <c r="A124" s="64"/>
      <c r="B124" s="65"/>
      <c r="C124" s="65"/>
      <c r="D124" s="65"/>
      <c r="E124" s="65"/>
      <c r="F124" s="66"/>
      <c r="G124" s="66"/>
      <c r="H124" s="65"/>
      <c r="I124" s="65"/>
    </row>
    <row r="125" spans="1:9" x14ac:dyDescent="0.2">
      <c r="A125" s="64"/>
      <c r="B125" s="63"/>
      <c r="C125" s="63"/>
      <c r="D125" s="63"/>
      <c r="E125" s="63"/>
      <c r="F125" s="62"/>
      <c r="G125" s="62"/>
    </row>
    <row r="126" spans="1:9" x14ac:dyDescent="0.2">
      <c r="A126" s="64"/>
      <c r="B126" s="63"/>
      <c r="C126" s="63"/>
      <c r="D126" s="63"/>
      <c r="E126" s="63"/>
      <c r="F126" s="62"/>
      <c r="G126" s="62"/>
    </row>
    <row r="127" spans="1:9" x14ac:dyDescent="0.2">
      <c r="A127" s="64"/>
      <c r="B127" s="63"/>
      <c r="C127" s="63"/>
      <c r="D127" s="63"/>
      <c r="E127" s="63"/>
      <c r="F127" s="62"/>
      <c r="G127" s="62"/>
    </row>
    <row r="128" spans="1:9" x14ac:dyDescent="0.2">
      <c r="A128" s="64"/>
      <c r="B128" s="63"/>
      <c r="C128" s="63"/>
      <c r="D128" s="63"/>
      <c r="E128" s="63"/>
      <c r="F128" s="62"/>
      <c r="G128" s="62"/>
    </row>
    <row r="129" spans="1:7" x14ac:dyDescent="0.2">
      <c r="A129" s="64"/>
      <c r="B129" s="63"/>
      <c r="C129" s="63"/>
      <c r="D129" s="63"/>
      <c r="E129" s="63"/>
      <c r="F129" s="62"/>
      <c r="G129" s="62"/>
    </row>
    <row r="130" spans="1:7" x14ac:dyDescent="0.2">
      <c r="A130" s="64"/>
      <c r="B130" s="63"/>
      <c r="C130" s="63"/>
      <c r="D130" s="63"/>
      <c r="E130" s="63"/>
      <c r="F130" s="62"/>
      <c r="G130" s="62"/>
    </row>
    <row r="131" spans="1:7" x14ac:dyDescent="0.2">
      <c r="A131" s="64"/>
      <c r="B131" s="63"/>
      <c r="D131" s="63"/>
      <c r="E131" s="63"/>
      <c r="F131" s="62"/>
      <c r="G131" s="62"/>
    </row>
    <row r="132" spans="1:7" x14ac:dyDescent="0.2">
      <c r="A132" s="64"/>
      <c r="B132" s="63"/>
      <c r="D132" s="63"/>
      <c r="F132" s="62"/>
      <c r="G132" s="62"/>
    </row>
    <row r="133" spans="1:7" x14ac:dyDescent="0.2">
      <c r="A133" s="64"/>
      <c r="B133" s="63"/>
      <c r="D133" s="63"/>
      <c r="F133" s="62"/>
      <c r="G133" s="62"/>
    </row>
    <row r="134" spans="1:7" x14ac:dyDescent="0.2">
      <c r="A134" s="64"/>
      <c r="B134" s="63"/>
      <c r="C134" s="63"/>
      <c r="D134" s="63"/>
      <c r="E134" s="63"/>
      <c r="F134" s="62"/>
      <c r="G134" s="62"/>
    </row>
    <row r="135" spans="1:7" x14ac:dyDescent="0.2">
      <c r="A135" s="64"/>
      <c r="B135" s="63"/>
      <c r="C135" s="63"/>
      <c r="D135" s="65"/>
      <c r="E135" s="63"/>
      <c r="F135" s="62"/>
      <c r="G135" s="62"/>
    </row>
    <row r="136" spans="1:7" x14ac:dyDescent="0.2">
      <c r="A136" s="64"/>
      <c r="C136" s="63"/>
      <c r="D136" s="65"/>
      <c r="F136" s="62"/>
      <c r="G136" s="62"/>
    </row>
    <row r="137" spans="1:7" x14ac:dyDescent="0.2">
      <c r="A137" s="64"/>
      <c r="D137" s="63"/>
      <c r="F137" s="62"/>
      <c r="G137" s="62"/>
    </row>
    <row r="138" spans="1:7" x14ac:dyDescent="0.2">
      <c r="A138" s="64"/>
      <c r="D138" s="63"/>
      <c r="F138" s="62"/>
      <c r="G138" s="62"/>
    </row>
    <row r="139" spans="1:7" x14ac:dyDescent="0.2">
      <c r="A139" s="64"/>
      <c r="D139" s="63"/>
      <c r="F139" s="62"/>
      <c r="G139" s="62"/>
    </row>
    <row r="140" spans="1:7" x14ac:dyDescent="0.2">
      <c r="A140" s="64"/>
      <c r="D140" s="63"/>
      <c r="F140" s="62"/>
      <c r="G140" s="62"/>
    </row>
    <row r="141" spans="1:7" x14ac:dyDescent="0.2">
      <c r="A141" s="64"/>
      <c r="D141" s="63"/>
      <c r="F141" s="62"/>
      <c r="G141" s="62"/>
    </row>
    <row r="142" spans="1:7" x14ac:dyDescent="0.2">
      <c r="A142" s="64"/>
      <c r="D142" s="63"/>
      <c r="F142" s="62"/>
      <c r="G142" s="62"/>
    </row>
    <row r="143" spans="1:7" x14ac:dyDescent="0.2">
      <c r="A143" s="64"/>
      <c r="D143" s="63"/>
      <c r="F143" s="62"/>
      <c r="G143" s="62"/>
    </row>
    <row r="144" spans="1:7" x14ac:dyDescent="0.2">
      <c r="A144" s="64"/>
      <c r="D144" s="63"/>
      <c r="F144" s="62"/>
      <c r="G144" s="62"/>
    </row>
    <row r="145" spans="1:8" x14ac:dyDescent="0.2">
      <c r="A145" s="64"/>
      <c r="D145" s="63"/>
      <c r="F145" s="62"/>
      <c r="G145" s="62"/>
    </row>
    <row r="146" spans="1:8" x14ac:dyDescent="0.2">
      <c r="A146" s="64"/>
      <c r="F146" s="62"/>
      <c r="G146" s="62"/>
    </row>
    <row r="147" spans="1:8" x14ac:dyDescent="0.2">
      <c r="A147" s="64"/>
      <c r="D147" s="63"/>
      <c r="F147" s="62"/>
      <c r="G147" s="62"/>
    </row>
    <row r="148" spans="1:8" x14ac:dyDescent="0.2">
      <c r="A148" s="64"/>
      <c r="D148" s="63"/>
      <c r="F148" s="62"/>
      <c r="G148" s="62"/>
    </row>
    <row r="149" spans="1:8" x14ac:dyDescent="0.2">
      <c r="A149" s="64"/>
      <c r="F149" s="62"/>
      <c r="G149" s="62"/>
    </row>
    <row r="150" spans="1:8" x14ac:dyDescent="0.2">
      <c r="A150" s="64"/>
      <c r="D150" s="63"/>
      <c r="F150" s="62"/>
      <c r="G150" s="62"/>
    </row>
    <row r="151" spans="1:8" x14ac:dyDescent="0.2">
      <c r="A151" s="64"/>
      <c r="D151" s="65"/>
      <c r="F151" s="62"/>
      <c r="G151" s="62"/>
      <c r="H151" s="62"/>
    </row>
    <row r="152" spans="1:8" x14ac:dyDescent="0.2">
      <c r="A152" s="64"/>
      <c r="D152" s="65"/>
      <c r="F152" s="62"/>
      <c r="G152" s="62"/>
    </row>
    <row r="153" spans="1:8" x14ac:dyDescent="0.2">
      <c r="A153" s="64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205" t="s">
        <v>833</v>
      </c>
      <c r="C1" s="205"/>
      <c r="D1" s="205"/>
      <c r="E1" s="205"/>
      <c r="F1" s="10"/>
      <c r="G1" s="10"/>
      <c r="H1" s="10"/>
      <c r="I1" s="5"/>
    </row>
    <row r="2" spans="1:10" ht="15" x14ac:dyDescent="0.25">
      <c r="A2" s="1"/>
      <c r="B2" s="205" t="s">
        <v>834</v>
      </c>
      <c r="C2" s="205"/>
      <c r="D2" s="205"/>
      <c r="E2" s="205"/>
      <c r="F2" s="10"/>
      <c r="G2" s="10"/>
      <c r="H2" s="10"/>
      <c r="I2" s="6"/>
    </row>
    <row r="3" spans="1:10" ht="15" x14ac:dyDescent="0.25">
      <c r="A3" s="1"/>
      <c r="B3" s="205" t="s">
        <v>835</v>
      </c>
      <c r="C3" s="205"/>
      <c r="D3" s="205"/>
      <c r="E3" s="205"/>
      <c r="F3" s="10"/>
      <c r="G3" s="10"/>
      <c r="H3" s="10"/>
      <c r="I3" s="7"/>
    </row>
    <row r="4" spans="1:10" x14ac:dyDescent="0.2">
      <c r="A4" s="1"/>
      <c r="B4" s="205" t="s">
        <v>2495</v>
      </c>
      <c r="C4" s="205"/>
      <c r="D4" s="205"/>
      <c r="E4" s="20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95" t="s">
        <v>1893</v>
      </c>
      <c r="B7" s="63" t="s">
        <v>1920</v>
      </c>
      <c r="C7" s="63" t="s">
        <v>1833</v>
      </c>
      <c r="D7" s="63" t="s">
        <v>1966</v>
      </c>
      <c r="E7" s="87" t="s">
        <v>874</v>
      </c>
      <c r="F7" s="89">
        <v>41389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x14ac:dyDescent="0.2">
      <c r="A8" s="93" t="s">
        <v>1894</v>
      </c>
      <c r="B8" s="87" t="s">
        <v>1921</v>
      </c>
      <c r="C8" s="65" t="s">
        <v>1947</v>
      </c>
      <c r="D8" s="63" t="s">
        <v>1966</v>
      </c>
      <c r="E8" s="87" t="s">
        <v>874</v>
      </c>
      <c r="F8" s="89">
        <v>41389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x14ac:dyDescent="0.2">
      <c r="A9" s="95" t="s">
        <v>1895</v>
      </c>
      <c r="B9" s="63" t="s">
        <v>1952</v>
      </c>
      <c r="C9" s="63" t="s">
        <v>1833</v>
      </c>
      <c r="D9" s="63" t="s">
        <v>1966</v>
      </c>
      <c r="E9" s="87" t="s">
        <v>814</v>
      </c>
      <c r="F9" s="89">
        <v>41390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93" t="s">
        <v>1896</v>
      </c>
      <c r="B10" s="63" t="s">
        <v>1925</v>
      </c>
      <c r="C10" s="78" t="s">
        <v>1946</v>
      </c>
      <c r="D10" s="63" t="s">
        <v>1966</v>
      </c>
      <c r="E10" s="9" t="s">
        <v>1953</v>
      </c>
      <c r="F10" s="89">
        <v>41498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93" t="s">
        <v>1897</v>
      </c>
      <c r="B11" s="63" t="s">
        <v>1926</v>
      </c>
      <c r="C11" s="78" t="s">
        <v>1946</v>
      </c>
      <c r="D11" s="63" t="s">
        <v>1966</v>
      </c>
      <c r="E11" s="9" t="s">
        <v>1953</v>
      </c>
      <c r="F11" s="89">
        <v>41498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95" t="s">
        <v>1898</v>
      </c>
      <c r="B12" s="63" t="s">
        <v>1927</v>
      </c>
      <c r="C12" s="63" t="s">
        <v>1833</v>
      </c>
      <c r="D12" s="63" t="s">
        <v>1966</v>
      </c>
      <c r="E12" s="87" t="s">
        <v>874</v>
      </c>
      <c r="F12" s="89">
        <v>41515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95" t="s">
        <v>1899</v>
      </c>
      <c r="B13" s="65" t="s">
        <v>1928</v>
      </c>
      <c r="C13" s="63" t="s">
        <v>1833</v>
      </c>
      <c r="D13" s="63" t="s">
        <v>1966</v>
      </c>
      <c r="E13" s="87" t="s">
        <v>814</v>
      </c>
      <c r="F13" s="89">
        <v>41528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95" t="s">
        <v>1900</v>
      </c>
      <c r="B14" s="65" t="s">
        <v>1929</v>
      </c>
      <c r="C14" s="63" t="s">
        <v>1833</v>
      </c>
      <c r="D14" s="63" t="s">
        <v>1966</v>
      </c>
      <c r="E14" s="9" t="s">
        <v>1953</v>
      </c>
      <c r="F14" s="89">
        <v>41536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93" t="s">
        <v>1901</v>
      </c>
      <c r="B15" s="65" t="s">
        <v>1930</v>
      </c>
      <c r="C15" s="65" t="s">
        <v>1947</v>
      </c>
      <c r="D15" s="63" t="s">
        <v>1966</v>
      </c>
      <c r="E15" s="9" t="s">
        <v>1953</v>
      </c>
      <c r="F15" s="89">
        <v>41536</v>
      </c>
      <c r="G15" s="89" t="s">
        <v>2371</v>
      </c>
      <c r="H15" s="1" t="s">
        <v>1954</v>
      </c>
      <c r="I15" s="1" t="s">
        <v>1956</v>
      </c>
      <c r="J15" s="1" t="s">
        <v>2369</v>
      </c>
    </row>
    <row r="16" spans="1:10" x14ac:dyDescent="0.2">
      <c r="A16" s="93" t="s">
        <v>1902</v>
      </c>
      <c r="B16" s="65" t="s">
        <v>1931</v>
      </c>
      <c r="C16" s="65" t="s">
        <v>1947</v>
      </c>
      <c r="D16" s="63" t="s">
        <v>1966</v>
      </c>
      <c r="E16" s="9" t="s">
        <v>1953</v>
      </c>
      <c r="F16" s="89">
        <v>41536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93" t="s">
        <v>1903</v>
      </c>
      <c r="B17" s="65" t="s">
        <v>1932</v>
      </c>
      <c r="C17" s="65" t="s">
        <v>1947</v>
      </c>
      <c r="D17" s="63" t="s">
        <v>1966</v>
      </c>
      <c r="E17" s="87" t="s">
        <v>1957</v>
      </c>
      <c r="F17" s="89">
        <v>41547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93" t="s">
        <v>1904</v>
      </c>
      <c r="B18" s="65" t="s">
        <v>1933</v>
      </c>
      <c r="C18" s="78" t="s">
        <v>1946</v>
      </c>
      <c r="D18" s="63" t="s">
        <v>1966</v>
      </c>
      <c r="E18" s="87" t="s">
        <v>1958</v>
      </c>
      <c r="F18" s="89">
        <v>41550</v>
      </c>
      <c r="G18" s="89" t="s">
        <v>2371</v>
      </c>
      <c r="H18" s="1" t="s">
        <v>1954</v>
      </c>
      <c r="I18" s="1" t="s">
        <v>1956</v>
      </c>
      <c r="J18" s="1" t="s">
        <v>2369</v>
      </c>
    </row>
    <row r="19" spans="1:10" x14ac:dyDescent="0.2">
      <c r="A19" s="93" t="s">
        <v>1905</v>
      </c>
      <c r="B19" s="65" t="s">
        <v>1934</v>
      </c>
      <c r="C19" s="78" t="s">
        <v>1946</v>
      </c>
      <c r="D19" s="63" t="s">
        <v>1966</v>
      </c>
      <c r="E19" s="87" t="s">
        <v>569</v>
      </c>
      <c r="F19" s="89">
        <v>41556</v>
      </c>
      <c r="G19" s="89" t="s">
        <v>2371</v>
      </c>
      <c r="H19" s="1" t="s">
        <v>1954</v>
      </c>
      <c r="I19" s="1" t="s">
        <v>1956</v>
      </c>
      <c r="J19" s="1" t="s">
        <v>2369</v>
      </c>
    </row>
    <row r="20" spans="1:10" x14ac:dyDescent="0.2">
      <c r="A20" s="93" t="s">
        <v>1906</v>
      </c>
      <c r="B20" s="65" t="s">
        <v>1935</v>
      </c>
      <c r="C20" s="78" t="s">
        <v>1946</v>
      </c>
      <c r="D20" s="63" t="s">
        <v>1966</v>
      </c>
      <c r="E20" s="87" t="s">
        <v>1959</v>
      </c>
      <c r="F20" s="89">
        <v>41557</v>
      </c>
      <c r="G20" s="89" t="s">
        <v>2371</v>
      </c>
      <c r="H20" s="1" t="s">
        <v>1954</v>
      </c>
      <c r="I20" s="1" t="s">
        <v>1956</v>
      </c>
      <c r="J20" s="1" t="s">
        <v>2369</v>
      </c>
    </row>
    <row r="21" spans="1:10" x14ac:dyDescent="0.2">
      <c r="A21" s="95" t="s">
        <v>1907</v>
      </c>
      <c r="B21" s="65" t="s">
        <v>1936</v>
      </c>
      <c r="C21" s="63" t="s">
        <v>1833</v>
      </c>
      <c r="D21" s="63" t="s">
        <v>1966</v>
      </c>
      <c r="E21" s="9" t="s">
        <v>194</v>
      </c>
      <c r="F21" s="89">
        <v>41565</v>
      </c>
      <c r="G21" s="89" t="s">
        <v>2371</v>
      </c>
      <c r="H21" s="1" t="s">
        <v>1954</v>
      </c>
      <c r="I21" s="1" t="s">
        <v>1956</v>
      </c>
      <c r="J21" s="1" t="s">
        <v>2369</v>
      </c>
    </row>
    <row r="22" spans="1:10" x14ac:dyDescent="0.2">
      <c r="A22" s="93" t="s">
        <v>1908</v>
      </c>
      <c r="B22" s="65" t="s">
        <v>1948</v>
      </c>
      <c r="C22" s="65" t="s">
        <v>1947</v>
      </c>
      <c r="D22" s="63" t="s">
        <v>1966</v>
      </c>
      <c r="E22" s="9" t="s">
        <v>194</v>
      </c>
      <c r="F22" s="89">
        <v>41568</v>
      </c>
      <c r="G22" s="89" t="s">
        <v>2371</v>
      </c>
      <c r="H22" s="1" t="s">
        <v>1954</v>
      </c>
      <c r="I22" s="1" t="s">
        <v>1956</v>
      </c>
      <c r="J22" s="1" t="s">
        <v>2369</v>
      </c>
    </row>
    <row r="23" spans="1:10" x14ac:dyDescent="0.2">
      <c r="A23" s="94" t="s">
        <v>1909</v>
      </c>
      <c r="B23" s="65" t="s">
        <v>1949</v>
      </c>
      <c r="C23" s="65" t="s">
        <v>1947</v>
      </c>
      <c r="D23" s="63" t="s">
        <v>1966</v>
      </c>
      <c r="E23" s="9" t="s">
        <v>194</v>
      </c>
      <c r="F23" s="89">
        <v>41568</v>
      </c>
      <c r="G23" s="89" t="s">
        <v>2371</v>
      </c>
      <c r="H23" s="1" t="s">
        <v>1954</v>
      </c>
      <c r="I23" s="1" t="s">
        <v>1956</v>
      </c>
      <c r="J23" s="1" t="s">
        <v>2369</v>
      </c>
    </row>
    <row r="24" spans="1:10" x14ac:dyDescent="0.2">
      <c r="A24" s="94" t="s">
        <v>1910</v>
      </c>
      <c r="B24" s="65" t="s">
        <v>1937</v>
      </c>
      <c r="C24" s="65" t="s">
        <v>1163</v>
      </c>
      <c r="D24" s="63" t="s">
        <v>1966</v>
      </c>
      <c r="E24" s="9" t="s">
        <v>1953</v>
      </c>
      <c r="F24" s="62">
        <v>41578</v>
      </c>
      <c r="G24" s="89">
        <v>41916</v>
      </c>
      <c r="H24" s="1" t="s">
        <v>1963</v>
      </c>
      <c r="I24" s="1" t="s">
        <v>1964</v>
      </c>
      <c r="J24" s="1" t="s">
        <v>2370</v>
      </c>
    </row>
    <row r="25" spans="1:10" x14ac:dyDescent="0.2">
      <c r="A25" s="94" t="s">
        <v>1911</v>
      </c>
      <c r="B25" s="65" t="s">
        <v>1938</v>
      </c>
      <c r="C25" s="65" t="s">
        <v>1947</v>
      </c>
      <c r="D25" s="63" t="s">
        <v>1966</v>
      </c>
      <c r="E25" s="9" t="s">
        <v>1953</v>
      </c>
      <c r="F25" s="89">
        <v>41582</v>
      </c>
      <c r="G25" s="89" t="s">
        <v>2371</v>
      </c>
      <c r="H25" s="1" t="s">
        <v>1954</v>
      </c>
      <c r="I25" s="1" t="s">
        <v>1956</v>
      </c>
      <c r="J25" s="1" t="s">
        <v>2369</v>
      </c>
    </row>
    <row r="26" spans="1:10" x14ac:dyDescent="0.2">
      <c r="A26" s="94" t="s">
        <v>1912</v>
      </c>
      <c r="B26" s="65" t="s">
        <v>1939</v>
      </c>
      <c r="C26" s="65" t="s">
        <v>298</v>
      </c>
      <c r="D26" s="63" t="s">
        <v>1966</v>
      </c>
      <c r="E26" s="9" t="s">
        <v>1721</v>
      </c>
      <c r="F26" s="89">
        <v>41582</v>
      </c>
      <c r="G26" s="89" t="s">
        <v>2371</v>
      </c>
      <c r="H26" s="1" t="s">
        <v>1954</v>
      </c>
      <c r="I26" s="1" t="s">
        <v>1956</v>
      </c>
      <c r="J26" s="1" t="s">
        <v>2370</v>
      </c>
    </row>
    <row r="27" spans="1:10" x14ac:dyDescent="0.2">
      <c r="A27" s="94" t="s">
        <v>1913</v>
      </c>
      <c r="B27" s="65" t="s">
        <v>1940</v>
      </c>
      <c r="C27" s="78" t="s">
        <v>1946</v>
      </c>
      <c r="D27" s="63" t="s">
        <v>1966</v>
      </c>
      <c r="E27" s="9" t="s">
        <v>1960</v>
      </c>
      <c r="F27" s="89">
        <v>41591</v>
      </c>
      <c r="G27" s="89" t="s">
        <v>2371</v>
      </c>
      <c r="H27" s="1" t="s">
        <v>1954</v>
      </c>
      <c r="I27" s="1" t="s">
        <v>1956</v>
      </c>
      <c r="J27" s="1" t="s">
        <v>2369</v>
      </c>
    </row>
    <row r="28" spans="1:10" x14ac:dyDescent="0.2">
      <c r="A28" s="94" t="s">
        <v>1914</v>
      </c>
      <c r="B28" s="65" t="s">
        <v>1951</v>
      </c>
      <c r="C28" s="65" t="s">
        <v>732</v>
      </c>
      <c r="D28" s="63" t="s">
        <v>1966</v>
      </c>
      <c r="E28" s="9" t="s">
        <v>1721</v>
      </c>
      <c r="F28" s="89">
        <v>41606</v>
      </c>
      <c r="G28" s="89" t="s">
        <v>2371</v>
      </c>
      <c r="H28" s="1" t="s">
        <v>1954</v>
      </c>
      <c r="I28" s="1" t="s">
        <v>1956</v>
      </c>
      <c r="J28" s="1" t="s">
        <v>2370</v>
      </c>
    </row>
    <row r="29" spans="1:10" x14ac:dyDescent="0.2">
      <c r="A29" s="94" t="s">
        <v>1915</v>
      </c>
      <c r="B29" s="65" t="s">
        <v>1941</v>
      </c>
      <c r="C29" s="65" t="s">
        <v>1946</v>
      </c>
      <c r="D29" s="63" t="s">
        <v>1966</v>
      </c>
      <c r="E29" s="9" t="s">
        <v>878</v>
      </c>
      <c r="F29" s="89">
        <v>41626</v>
      </c>
      <c r="G29" s="89" t="s">
        <v>2371</v>
      </c>
      <c r="H29" s="1" t="s">
        <v>1954</v>
      </c>
      <c r="I29" s="1" t="s">
        <v>1956</v>
      </c>
      <c r="J29" s="1" t="s">
        <v>2369</v>
      </c>
    </row>
    <row r="30" spans="1:10" x14ac:dyDescent="0.2">
      <c r="A30" s="94" t="s">
        <v>1916</v>
      </c>
      <c r="B30" s="66" t="s">
        <v>1942</v>
      </c>
      <c r="C30" s="65" t="s">
        <v>1947</v>
      </c>
      <c r="D30" s="63" t="s">
        <v>1966</v>
      </c>
      <c r="E30" s="9" t="s">
        <v>874</v>
      </c>
      <c r="F30" s="92">
        <v>41626</v>
      </c>
      <c r="G30" s="92">
        <v>42081</v>
      </c>
      <c r="H30" s="63" t="s">
        <v>2006</v>
      </c>
      <c r="I30" s="1" t="s">
        <v>2007</v>
      </c>
      <c r="J30" s="1" t="s">
        <v>2369</v>
      </c>
    </row>
    <row r="31" spans="1:10" x14ac:dyDescent="0.2">
      <c r="A31" s="94" t="s">
        <v>1917</v>
      </c>
      <c r="B31" s="65" t="s">
        <v>1943</v>
      </c>
      <c r="C31" s="65" t="s">
        <v>1947</v>
      </c>
      <c r="D31" s="63" t="s">
        <v>1966</v>
      </c>
      <c r="E31" s="87" t="s">
        <v>1953</v>
      </c>
      <c r="F31" s="92">
        <v>41627</v>
      </c>
      <c r="G31" s="92">
        <v>42081</v>
      </c>
      <c r="H31" s="63" t="s">
        <v>2006</v>
      </c>
      <c r="I31" s="1" t="s">
        <v>2007</v>
      </c>
      <c r="J31" s="1" t="s">
        <v>2369</v>
      </c>
    </row>
    <row r="32" spans="1:10" x14ac:dyDescent="0.2">
      <c r="A32" s="94" t="s">
        <v>1918</v>
      </c>
      <c r="B32" s="65" t="s">
        <v>1945</v>
      </c>
      <c r="C32" s="65" t="s">
        <v>1947</v>
      </c>
      <c r="D32" s="63" t="s">
        <v>1966</v>
      </c>
      <c r="E32" s="9" t="s">
        <v>1953</v>
      </c>
      <c r="F32" s="92">
        <v>41627</v>
      </c>
      <c r="G32" s="92">
        <v>42081</v>
      </c>
      <c r="H32" s="63" t="s">
        <v>2006</v>
      </c>
      <c r="I32" s="1" t="s">
        <v>2007</v>
      </c>
      <c r="J32" s="1" t="s">
        <v>2369</v>
      </c>
    </row>
    <row r="33" spans="1:10" x14ac:dyDescent="0.2">
      <c r="A33" s="94" t="s">
        <v>1919</v>
      </c>
      <c r="B33" s="87" t="s">
        <v>1944</v>
      </c>
      <c r="C33" s="65" t="s">
        <v>1947</v>
      </c>
      <c r="D33" s="63" t="s">
        <v>1966</v>
      </c>
      <c r="E33" s="9" t="s">
        <v>874</v>
      </c>
      <c r="F33" s="90">
        <v>41627</v>
      </c>
      <c r="G33" s="89" t="s">
        <v>2371</v>
      </c>
      <c r="H33" s="1" t="s">
        <v>1954</v>
      </c>
      <c r="I33" s="1" t="s">
        <v>1956</v>
      </c>
      <c r="J33" s="1" t="s">
        <v>2369</v>
      </c>
    </row>
    <row r="34" spans="1:10" x14ac:dyDescent="0.2">
      <c r="A34" s="94" t="s">
        <v>2005</v>
      </c>
      <c r="B34" s="65" t="s">
        <v>1950</v>
      </c>
      <c r="C34" s="65" t="s">
        <v>732</v>
      </c>
      <c r="D34" s="63" t="s">
        <v>1966</v>
      </c>
      <c r="E34" s="9" t="s">
        <v>1721</v>
      </c>
      <c r="F34" s="89">
        <v>41606</v>
      </c>
      <c r="G34" s="89" t="s">
        <v>2371</v>
      </c>
      <c r="H34" s="1" t="s">
        <v>1954</v>
      </c>
      <c r="I34" s="1" t="s">
        <v>1956</v>
      </c>
      <c r="J34" s="1" t="s">
        <v>2370</v>
      </c>
    </row>
    <row r="35" spans="1:10" x14ac:dyDescent="0.2">
      <c r="A35" s="88"/>
      <c r="B35" s="87"/>
      <c r="C35" s="87"/>
      <c r="D35" s="87"/>
      <c r="E35" s="9"/>
      <c r="F35" s="90"/>
      <c r="G35" s="90"/>
    </row>
    <row r="36" spans="1:10" x14ac:dyDescent="0.2">
      <c r="A36" s="88"/>
      <c r="B36" s="87"/>
      <c r="C36" s="63"/>
      <c r="D36" s="87"/>
      <c r="E36" s="90"/>
      <c r="F36" s="89"/>
    </row>
    <row r="37" spans="1:10" ht="14.25" x14ac:dyDescent="0.2">
      <c r="A37" s="88"/>
      <c r="B37" s="206" t="s">
        <v>2372</v>
      </c>
      <c r="C37" s="206"/>
      <c r="D37" s="91"/>
      <c r="E37" s="90"/>
      <c r="F37" s="89"/>
    </row>
    <row r="38" spans="1:10" ht="15" thickBot="1" x14ac:dyDescent="0.25">
      <c r="A38" s="88"/>
      <c r="B38" s="87"/>
      <c r="C38" s="63"/>
      <c r="D38" s="91"/>
      <c r="E38" s="90"/>
      <c r="F38" s="89"/>
    </row>
    <row r="39" spans="1:10" x14ac:dyDescent="0.2">
      <c r="A39" s="88"/>
      <c r="B39" s="52" t="s">
        <v>2366</v>
      </c>
      <c r="C39" s="53">
        <f>COUNTIF($J$7:$J$34,"Q")</f>
        <v>4</v>
      </c>
      <c r="D39" s="63"/>
      <c r="E39" s="87"/>
      <c r="F39" s="90"/>
      <c r="G39" s="89"/>
    </row>
    <row r="40" spans="1:10" ht="13.5" thickBot="1" x14ac:dyDescent="0.25">
      <c r="A40" s="88"/>
      <c r="B40" s="56" t="s">
        <v>2367</v>
      </c>
      <c r="C40" s="57">
        <f>COUNTIF($J$7:$J$34,"B")</f>
        <v>24</v>
      </c>
      <c r="D40" s="63"/>
      <c r="E40" s="87"/>
      <c r="F40" s="90"/>
      <c r="G40" s="89"/>
    </row>
    <row r="41" spans="1:10" x14ac:dyDescent="0.2">
      <c r="A41" s="88"/>
      <c r="B41" s="87"/>
      <c r="C41" s="87"/>
      <c r="D41" s="63"/>
      <c r="E41" s="87"/>
      <c r="F41" s="90"/>
      <c r="G41" s="89"/>
    </row>
    <row r="42" spans="1:10" x14ac:dyDescent="0.2">
      <c r="A42" s="88"/>
      <c r="B42" s="87"/>
      <c r="C42" s="87"/>
      <c r="D42" s="63"/>
      <c r="E42" s="87"/>
      <c r="F42" s="90"/>
      <c r="G42" s="89"/>
    </row>
    <row r="43" spans="1:10" x14ac:dyDescent="0.2">
      <c r="A43" s="88"/>
      <c r="B43" s="87"/>
      <c r="C43" s="87"/>
      <c r="D43" s="63"/>
      <c r="E43" s="87"/>
      <c r="F43" s="90"/>
      <c r="G43" s="89"/>
    </row>
    <row r="44" spans="1:10" x14ac:dyDescent="0.2">
      <c r="A44" s="88"/>
      <c r="B44" s="9"/>
      <c r="D44" s="63"/>
      <c r="F44" s="62"/>
      <c r="G44" s="62"/>
    </row>
    <row r="45" spans="1:10" ht="14.25" x14ac:dyDescent="0.2">
      <c r="A45" s="88"/>
      <c r="B45" s="9"/>
      <c r="E45" s="91"/>
    </row>
    <row r="46" spans="1:10" x14ac:dyDescent="0.2">
      <c r="A46" s="88"/>
      <c r="B46" s="87"/>
      <c r="C46" s="87"/>
      <c r="D46" s="87"/>
      <c r="E46" s="87"/>
      <c r="F46" s="90"/>
      <c r="G46" s="89"/>
    </row>
    <row r="47" spans="1:10" x14ac:dyDescent="0.2">
      <c r="A47" s="88"/>
      <c r="B47" s="87"/>
      <c r="C47" s="87"/>
      <c r="D47" s="87"/>
      <c r="E47" s="87"/>
      <c r="F47" s="90"/>
      <c r="G47" s="89"/>
    </row>
    <row r="48" spans="1:10" x14ac:dyDescent="0.2">
      <c r="A48" s="88"/>
      <c r="B48" s="87"/>
      <c r="C48" s="87"/>
      <c r="D48" s="87"/>
      <c r="E48" s="87"/>
      <c r="F48" s="90"/>
      <c r="G48" s="89"/>
    </row>
    <row r="49" spans="1:9" x14ac:dyDescent="0.2">
      <c r="A49" s="88"/>
      <c r="B49" s="9"/>
      <c r="C49" s="87"/>
      <c r="D49" s="87"/>
      <c r="E49" s="9"/>
      <c r="F49" s="90"/>
      <c r="G49" s="90"/>
    </row>
    <row r="50" spans="1:9" x14ac:dyDescent="0.2">
      <c r="A50" s="88"/>
      <c r="B50" s="9"/>
      <c r="C50" s="78"/>
      <c r="D50" s="87"/>
      <c r="E50" s="9"/>
      <c r="F50" s="90"/>
      <c r="G50" s="89"/>
    </row>
    <row r="51" spans="1:9" x14ac:dyDescent="0.2">
      <c r="A51" s="88"/>
      <c r="B51" s="9"/>
      <c r="C51" s="87"/>
      <c r="D51" s="87"/>
      <c r="E51" s="9"/>
      <c r="F51" s="90"/>
      <c r="G51" s="89"/>
    </row>
    <row r="52" spans="1:9" x14ac:dyDescent="0.2">
      <c r="A52" s="88"/>
      <c r="B52" s="87"/>
      <c r="C52" s="87"/>
      <c r="D52" s="87"/>
      <c r="E52" s="87"/>
      <c r="F52" s="90"/>
      <c r="G52" s="89"/>
    </row>
    <row r="53" spans="1:9" x14ac:dyDescent="0.2">
      <c r="A53" s="88"/>
      <c r="B53" s="87"/>
      <c r="C53" s="87"/>
      <c r="D53" s="87"/>
      <c r="E53" s="87"/>
      <c r="F53" s="90"/>
      <c r="G53" s="89"/>
    </row>
    <row r="54" spans="1:9" x14ac:dyDescent="0.2">
      <c r="A54" s="88"/>
      <c r="B54" s="87"/>
      <c r="C54" s="87"/>
      <c r="D54" s="87"/>
      <c r="E54" s="87"/>
      <c r="F54" s="90"/>
      <c r="G54" s="89"/>
    </row>
    <row r="55" spans="1:9" x14ac:dyDescent="0.2">
      <c r="A55" s="88"/>
      <c r="B55" s="87"/>
      <c r="C55" s="87"/>
      <c r="D55" s="87"/>
      <c r="E55" s="87"/>
      <c r="F55" s="90"/>
      <c r="G55" s="89"/>
    </row>
    <row r="56" spans="1:9" x14ac:dyDescent="0.2">
      <c r="A56" s="88"/>
      <c r="B56" s="87"/>
      <c r="C56" s="87"/>
      <c r="D56" s="87"/>
      <c r="E56" s="87"/>
      <c r="F56" s="90"/>
      <c r="G56" s="89"/>
    </row>
    <row r="57" spans="1:9" x14ac:dyDescent="0.2">
      <c r="A57" s="88"/>
      <c r="B57" s="87"/>
      <c r="C57" s="78"/>
      <c r="D57" s="87"/>
      <c r="E57" s="87"/>
      <c r="F57" s="90"/>
      <c r="G57" s="89"/>
    </row>
    <row r="58" spans="1:9" x14ac:dyDescent="0.2">
      <c r="A58" s="88"/>
      <c r="B58" s="87"/>
      <c r="C58" s="87"/>
      <c r="D58" s="87"/>
      <c r="E58" s="87"/>
      <c r="F58" s="90"/>
      <c r="G58" s="89"/>
    </row>
    <row r="59" spans="1:9" x14ac:dyDescent="0.2">
      <c r="A59" s="88"/>
      <c r="B59" s="87"/>
      <c r="C59" s="87"/>
      <c r="D59" s="87"/>
      <c r="E59" s="87"/>
      <c r="F59" s="90"/>
      <c r="G59" s="89"/>
    </row>
    <row r="60" spans="1:9" x14ac:dyDescent="0.2">
      <c r="A60" s="88"/>
      <c r="B60" s="87"/>
      <c r="C60" s="87"/>
      <c r="D60" s="87"/>
      <c r="E60" s="87"/>
      <c r="F60" s="90"/>
      <c r="G60" s="89"/>
    </row>
    <row r="61" spans="1:9" x14ac:dyDescent="0.2">
      <c r="A61" s="88"/>
      <c r="B61" s="87"/>
      <c r="C61" s="87"/>
      <c r="D61" s="87"/>
      <c r="E61" s="87"/>
      <c r="F61" s="90"/>
      <c r="G61" s="89"/>
    </row>
    <row r="62" spans="1:9" x14ac:dyDescent="0.2">
      <c r="A62" s="88"/>
      <c r="B62" s="87"/>
      <c r="C62" s="87"/>
      <c r="D62" s="87"/>
      <c r="E62" s="87"/>
      <c r="F62" s="90"/>
      <c r="G62" s="89"/>
    </row>
    <row r="63" spans="1:9" x14ac:dyDescent="0.2">
      <c r="A63" s="88"/>
      <c r="B63" s="87"/>
      <c r="C63" s="87"/>
      <c r="D63" s="87"/>
      <c r="E63" s="87"/>
      <c r="F63" s="90"/>
      <c r="G63" s="89"/>
    </row>
    <row r="64" spans="1:9" x14ac:dyDescent="0.2">
      <c r="A64" s="88"/>
      <c r="B64" s="87"/>
      <c r="C64" s="87"/>
      <c r="D64" s="87"/>
      <c r="E64" s="87"/>
      <c r="F64" s="90"/>
      <c r="G64" s="89"/>
      <c r="I64" s="63"/>
    </row>
    <row r="65" spans="1:7" x14ac:dyDescent="0.2">
      <c r="A65" s="88"/>
      <c r="B65" s="87"/>
      <c r="C65" s="87"/>
      <c r="D65" s="87"/>
      <c r="E65" s="87"/>
      <c r="F65" s="90"/>
      <c r="G65" s="89"/>
    </row>
    <row r="66" spans="1:7" x14ac:dyDescent="0.2">
      <c r="A66" s="88"/>
      <c r="B66" s="87"/>
      <c r="C66" s="87"/>
      <c r="D66" s="87"/>
      <c r="E66" s="87"/>
      <c r="F66" s="90"/>
      <c r="G66" s="89"/>
    </row>
    <row r="67" spans="1:7" x14ac:dyDescent="0.2">
      <c r="A67" s="88"/>
      <c r="B67" s="87"/>
      <c r="C67" s="87"/>
      <c r="D67" s="87"/>
      <c r="E67" s="87"/>
      <c r="F67" s="90"/>
      <c r="G67" s="89"/>
    </row>
    <row r="68" spans="1:7" x14ac:dyDescent="0.2">
      <c r="A68" s="88"/>
      <c r="B68" s="87"/>
      <c r="C68" s="87"/>
      <c r="D68" s="87"/>
      <c r="E68" s="87"/>
      <c r="F68" s="90"/>
      <c r="G68" s="89"/>
    </row>
    <row r="69" spans="1:7" x14ac:dyDescent="0.2">
      <c r="A69" s="88"/>
    </row>
    <row r="70" spans="1:7" x14ac:dyDescent="0.2">
      <c r="A70" s="88"/>
    </row>
    <row r="71" spans="1:7" x14ac:dyDescent="0.2">
      <c r="A71" s="88"/>
    </row>
    <row r="72" spans="1:7" x14ac:dyDescent="0.2">
      <c r="A72" s="88"/>
    </row>
    <row r="73" spans="1:7" x14ac:dyDescent="0.2">
      <c r="A73" s="88"/>
    </row>
    <row r="74" spans="1:7" x14ac:dyDescent="0.2">
      <c r="A74" s="88"/>
    </row>
    <row r="75" spans="1:7" x14ac:dyDescent="0.2">
      <c r="A75" s="88"/>
    </row>
    <row r="76" spans="1:7" x14ac:dyDescent="0.2">
      <c r="A76" s="88"/>
    </row>
    <row r="77" spans="1:7" x14ac:dyDescent="0.2">
      <c r="A77" s="88"/>
    </row>
    <row r="78" spans="1:7" x14ac:dyDescent="0.2">
      <c r="A78" s="88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1:7" x14ac:dyDescent="0.2">
      <c r="A81" s="88"/>
      <c r="B81" s="87"/>
      <c r="C81" s="87"/>
      <c r="D81" s="87"/>
      <c r="E81" s="87"/>
      <c r="F81" s="90"/>
      <c r="G81" s="90"/>
    </row>
    <row r="82" spans="1:7" x14ac:dyDescent="0.2">
      <c r="A82" s="88"/>
      <c r="B82" s="87"/>
      <c r="C82" s="9"/>
      <c r="D82" s="87"/>
      <c r="E82" s="87"/>
      <c r="F82" s="89"/>
      <c r="G82" s="89"/>
    </row>
    <row r="83" spans="1:7" x14ac:dyDescent="0.2">
      <c r="A83" s="88"/>
      <c r="B83" s="87"/>
      <c r="C83" s="9"/>
      <c r="D83" s="87"/>
      <c r="E83" s="87"/>
      <c r="F83" s="89"/>
      <c r="G83" s="89"/>
    </row>
    <row r="84" spans="1:7" x14ac:dyDescent="0.2">
      <c r="A84" s="88"/>
      <c r="B84" s="87"/>
      <c r="C84" s="87"/>
      <c r="D84" s="87"/>
      <c r="E84" s="87"/>
      <c r="F84" s="90"/>
      <c r="G84" s="90"/>
    </row>
    <row r="85" spans="1:7" x14ac:dyDescent="0.2">
      <c r="A85" s="88"/>
      <c r="B85" s="87"/>
      <c r="C85" s="87"/>
      <c r="D85" s="87"/>
      <c r="E85" s="87"/>
      <c r="F85" s="90"/>
      <c r="G85" s="90"/>
    </row>
    <row r="86" spans="1:7" x14ac:dyDescent="0.2">
      <c r="A86" s="88"/>
      <c r="B86" s="87"/>
      <c r="C86" s="87"/>
      <c r="D86" s="87"/>
      <c r="E86" s="89"/>
      <c r="F86" s="90"/>
      <c r="G86" s="90"/>
    </row>
    <row r="87" spans="1:7" x14ac:dyDescent="0.2">
      <c r="A87" s="88"/>
      <c r="B87" s="87"/>
      <c r="C87" s="87"/>
      <c r="D87" s="87"/>
      <c r="E87" s="87"/>
      <c r="F87" s="90"/>
      <c r="G87" s="90"/>
    </row>
    <row r="88" spans="1:7" x14ac:dyDescent="0.2">
      <c r="A88" s="88"/>
      <c r="B88" s="87"/>
      <c r="C88" s="87"/>
      <c r="D88" s="87"/>
      <c r="E88" s="87"/>
      <c r="F88" s="90"/>
      <c r="G88" s="90"/>
    </row>
    <row r="89" spans="1:7" x14ac:dyDescent="0.2">
      <c r="A89" s="88"/>
      <c r="B89" s="9"/>
      <c r="C89" s="9"/>
      <c r="D89" s="9"/>
      <c r="E89" s="9"/>
      <c r="F89" s="90"/>
      <c r="G89" s="90"/>
    </row>
    <row r="90" spans="1:7" x14ac:dyDescent="0.2">
      <c r="A90" s="88"/>
      <c r="B90" s="9"/>
      <c r="C90" s="9"/>
      <c r="D90" s="9"/>
      <c r="E90" s="9"/>
      <c r="F90" s="90"/>
      <c r="G90" s="90"/>
    </row>
    <row r="91" spans="1:7" x14ac:dyDescent="0.2">
      <c r="A91" s="88"/>
      <c r="B91" s="9"/>
      <c r="C91" s="90"/>
      <c r="D91" s="9"/>
      <c r="E91" s="9"/>
      <c r="F91" s="90"/>
      <c r="G91" s="90"/>
    </row>
    <row r="92" spans="1:7" x14ac:dyDescent="0.2">
      <c r="A92" s="88"/>
      <c r="B92" s="9"/>
      <c r="C92" s="90"/>
      <c r="D92" s="9"/>
      <c r="E92" s="9"/>
      <c r="F92" s="90"/>
      <c r="G92" s="90"/>
    </row>
    <row r="93" spans="1:7" x14ac:dyDescent="0.2">
      <c r="A93" s="88"/>
      <c r="B93" s="9"/>
      <c r="C93" s="9"/>
      <c r="D93" s="9"/>
      <c r="E93" s="9"/>
      <c r="F93" s="90"/>
      <c r="G93" s="90"/>
    </row>
    <row r="94" spans="1:7" x14ac:dyDescent="0.2">
      <c r="A94" s="88"/>
      <c r="B94" s="9"/>
      <c r="C94" s="9"/>
      <c r="D94" s="9"/>
      <c r="E94" s="9"/>
      <c r="F94" s="90"/>
      <c r="G94" s="90"/>
    </row>
    <row r="95" spans="1:7" x14ac:dyDescent="0.2">
      <c r="A95" s="88"/>
      <c r="B95" s="87"/>
      <c r="C95" s="87"/>
      <c r="D95" s="87"/>
      <c r="E95" s="87"/>
      <c r="F95" s="90"/>
      <c r="G95" s="90"/>
    </row>
    <row r="96" spans="1:7" x14ac:dyDescent="0.2">
      <c r="A96" s="88"/>
      <c r="B96" s="87"/>
      <c r="C96" s="87"/>
      <c r="D96" s="87"/>
      <c r="E96" s="87"/>
      <c r="F96" s="90"/>
      <c r="G96" s="90"/>
    </row>
    <row r="97" spans="1:7" x14ac:dyDescent="0.2">
      <c r="A97" s="88"/>
      <c r="B97" s="87"/>
      <c r="C97" s="87"/>
      <c r="D97" s="87"/>
      <c r="E97" s="87"/>
      <c r="F97" s="90"/>
      <c r="G97" s="90"/>
    </row>
    <row r="98" spans="1:7" x14ac:dyDescent="0.2">
      <c r="A98" s="88"/>
      <c r="B98" s="87"/>
      <c r="C98" s="87"/>
      <c r="D98" s="87"/>
      <c r="E98" s="87"/>
      <c r="F98" s="90"/>
      <c r="G98" s="90"/>
    </row>
    <row r="99" spans="1:7" x14ac:dyDescent="0.2">
      <c r="A99" s="88"/>
      <c r="B99" s="87"/>
      <c r="C99" s="87"/>
      <c r="D99" s="87"/>
      <c r="E99" s="87"/>
      <c r="F99" s="90"/>
      <c r="G99" s="90"/>
    </row>
    <row r="100" spans="1:7" x14ac:dyDescent="0.2">
      <c r="A100" s="88"/>
      <c r="B100" s="87"/>
      <c r="C100" s="87"/>
      <c r="D100" s="87"/>
      <c r="E100" s="87"/>
      <c r="F100" s="90"/>
      <c r="G100" s="90"/>
    </row>
    <row r="101" spans="1:7" x14ac:dyDescent="0.2">
      <c r="A101" s="88"/>
      <c r="B101" s="87"/>
      <c r="C101" s="87"/>
      <c r="D101" s="87"/>
      <c r="E101" s="87"/>
      <c r="F101" s="90"/>
      <c r="G101" s="90"/>
    </row>
    <row r="102" spans="1:7" x14ac:dyDescent="0.2">
      <c r="A102" s="88"/>
      <c r="B102" s="87"/>
      <c r="C102" s="87"/>
      <c r="D102" s="87"/>
      <c r="E102" s="87"/>
      <c r="F102" s="90"/>
      <c r="G102" s="90"/>
    </row>
    <row r="103" spans="1:7" x14ac:dyDescent="0.2">
      <c r="A103" s="88"/>
      <c r="B103" s="87"/>
      <c r="C103" s="87"/>
      <c r="D103" s="87"/>
      <c r="E103" s="87"/>
      <c r="F103" s="90"/>
      <c r="G103" s="90"/>
    </row>
    <row r="104" spans="1:7" x14ac:dyDescent="0.2">
      <c r="A104" s="88"/>
      <c r="B104" s="87"/>
      <c r="C104" s="87"/>
      <c r="D104" s="87"/>
      <c r="E104" s="87"/>
      <c r="F104" s="90"/>
      <c r="G104" s="90"/>
    </row>
    <row r="105" spans="1:7" x14ac:dyDescent="0.2">
      <c r="A105" s="88"/>
      <c r="B105" s="87"/>
      <c r="C105" s="87"/>
      <c r="D105" s="87"/>
      <c r="E105" s="87"/>
      <c r="F105" s="90"/>
      <c r="G105" s="90"/>
    </row>
    <row r="106" spans="1:7" x14ac:dyDescent="0.2">
      <c r="A106" s="88"/>
      <c r="B106" s="87"/>
      <c r="C106" s="87"/>
      <c r="D106" s="87"/>
      <c r="E106" s="87"/>
      <c r="F106" s="90"/>
      <c r="G106" s="90"/>
    </row>
    <row r="107" spans="1:7" x14ac:dyDescent="0.2">
      <c r="A107" s="88"/>
      <c r="B107" s="87"/>
      <c r="C107" s="87"/>
      <c r="D107" s="87"/>
      <c r="E107" s="87"/>
      <c r="F107" s="90"/>
      <c r="G107" s="90"/>
    </row>
    <row r="108" spans="1:7" x14ac:dyDescent="0.2">
      <c r="A108" s="88"/>
      <c r="B108" s="87"/>
      <c r="C108" s="87"/>
      <c r="D108" s="87"/>
      <c r="E108" s="87"/>
      <c r="F108" s="90"/>
      <c r="G108" s="90"/>
    </row>
    <row r="109" spans="1:7" x14ac:dyDescent="0.2">
      <c r="A109" s="88"/>
      <c r="B109" s="87"/>
      <c r="C109" s="87"/>
      <c r="D109" s="87"/>
      <c r="E109" s="87"/>
      <c r="F109" s="90"/>
      <c r="G109" s="90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3"/>
      <c r="C124" s="63"/>
      <c r="E124" s="63"/>
      <c r="F124" s="62"/>
      <c r="G124" s="62"/>
    </row>
    <row r="125" spans="2:7" x14ac:dyDescent="0.2">
      <c r="B125" s="63"/>
      <c r="C125" s="63"/>
      <c r="D125" s="63"/>
      <c r="E125" s="63"/>
      <c r="F125" s="62"/>
      <c r="G125" s="62"/>
    </row>
    <row r="126" spans="2:7" x14ac:dyDescent="0.2">
      <c r="B126" s="63"/>
      <c r="C126" s="63"/>
      <c r="D126" s="63"/>
      <c r="E126" s="63"/>
      <c r="F126" s="62"/>
      <c r="G126" s="62"/>
    </row>
    <row r="127" spans="2:7" x14ac:dyDescent="0.2">
      <c r="B127" s="63"/>
      <c r="C127" s="63"/>
      <c r="D127" s="63"/>
      <c r="E127" s="63"/>
      <c r="F127" s="62"/>
      <c r="G127" s="62"/>
    </row>
    <row r="128" spans="2:7" x14ac:dyDescent="0.2">
      <c r="B128" s="63"/>
      <c r="C128" s="63"/>
      <c r="E128" s="63"/>
      <c r="F128" s="62"/>
      <c r="G128" s="62"/>
    </row>
    <row r="129" spans="1:9" x14ac:dyDescent="0.2">
      <c r="B129" s="63"/>
      <c r="C129" s="63"/>
      <c r="E129" s="63"/>
      <c r="F129" s="62"/>
      <c r="G129" s="62"/>
    </row>
    <row r="130" spans="1:9" x14ac:dyDescent="0.2">
      <c r="B130" s="63"/>
      <c r="C130" s="63"/>
      <c r="E130" s="63"/>
      <c r="F130" s="62"/>
      <c r="G130" s="62"/>
    </row>
    <row r="131" spans="1:9" x14ac:dyDescent="0.2">
      <c r="A131" s="64"/>
      <c r="B131" s="65"/>
      <c r="C131" s="65"/>
      <c r="D131" s="65"/>
      <c r="E131" s="65"/>
      <c r="F131" s="66"/>
      <c r="G131" s="66"/>
      <c r="H131" s="65"/>
      <c r="I131" s="65"/>
    </row>
    <row r="132" spans="1:9" x14ac:dyDescent="0.2">
      <c r="A132" s="64"/>
      <c r="B132" s="65"/>
      <c r="C132" s="65"/>
      <c r="D132" s="65"/>
      <c r="E132" s="65"/>
      <c r="F132" s="66"/>
      <c r="G132" s="66"/>
      <c r="H132" s="65"/>
      <c r="I132" s="65"/>
    </row>
    <row r="133" spans="1:9" x14ac:dyDescent="0.2">
      <c r="A133" s="64"/>
      <c r="B133" s="65"/>
      <c r="C133" s="65"/>
      <c r="D133" s="65"/>
      <c r="E133" s="65"/>
      <c r="F133" s="66"/>
      <c r="G133" s="66"/>
      <c r="H133" s="65"/>
      <c r="I133" s="65"/>
    </row>
    <row r="134" spans="1:9" x14ac:dyDescent="0.2">
      <c r="A134" s="64"/>
      <c r="B134" s="65"/>
      <c r="C134" s="65"/>
      <c r="D134" s="65"/>
      <c r="E134" s="65"/>
      <c r="F134" s="66"/>
      <c r="G134" s="66"/>
      <c r="H134" s="65"/>
      <c r="I134" s="65"/>
    </row>
    <row r="135" spans="1:9" x14ac:dyDescent="0.2">
      <c r="A135" s="64"/>
      <c r="B135" s="65"/>
      <c r="C135" s="65"/>
      <c r="D135" s="65"/>
      <c r="E135" s="65"/>
      <c r="F135" s="66"/>
      <c r="G135" s="66"/>
      <c r="H135" s="65"/>
      <c r="I135" s="65"/>
    </row>
    <row r="136" spans="1:9" x14ac:dyDescent="0.2">
      <c r="A136" s="64"/>
      <c r="B136" s="65"/>
      <c r="C136" s="65"/>
      <c r="D136" s="65"/>
      <c r="E136" s="65"/>
      <c r="F136" s="66"/>
      <c r="G136" s="66"/>
      <c r="H136" s="65"/>
      <c r="I136" s="65"/>
    </row>
    <row r="137" spans="1:9" x14ac:dyDescent="0.2">
      <c r="A137" s="64"/>
      <c r="B137" s="65"/>
      <c r="C137" s="65"/>
      <c r="D137" s="65"/>
      <c r="E137" s="65"/>
      <c r="F137" s="66"/>
      <c r="G137" s="66"/>
      <c r="H137" s="65"/>
      <c r="I137" s="65"/>
    </row>
    <row r="138" spans="1:9" x14ac:dyDescent="0.2">
      <c r="A138" s="64"/>
      <c r="B138" s="65"/>
      <c r="C138" s="65"/>
      <c r="D138" s="65"/>
      <c r="E138" s="65"/>
      <c r="F138" s="66"/>
      <c r="G138" s="66"/>
      <c r="H138" s="65"/>
      <c r="I138" s="65"/>
    </row>
    <row r="139" spans="1:9" x14ac:dyDescent="0.2">
      <c r="A139" s="64"/>
      <c r="B139" s="65"/>
      <c r="C139" s="65"/>
      <c r="D139" s="65"/>
      <c r="E139" s="65"/>
      <c r="F139" s="66"/>
      <c r="G139" s="66"/>
      <c r="H139" s="65"/>
      <c r="I139" s="65"/>
    </row>
    <row r="140" spans="1:9" x14ac:dyDescent="0.2">
      <c r="A140" s="64"/>
      <c r="B140" s="65"/>
      <c r="C140" s="65"/>
      <c r="D140" s="65"/>
      <c r="E140" s="65"/>
      <c r="F140" s="66"/>
      <c r="G140" s="66"/>
      <c r="H140" s="65"/>
      <c r="I140" s="65"/>
    </row>
    <row r="141" spans="1:9" x14ac:dyDescent="0.2">
      <c r="A141" s="64"/>
      <c r="B141" s="65"/>
      <c r="C141" s="65"/>
      <c r="D141" s="65"/>
      <c r="E141" s="65"/>
      <c r="F141" s="66"/>
      <c r="G141" s="66"/>
      <c r="H141" s="65"/>
      <c r="I141" s="65"/>
    </row>
    <row r="142" spans="1:9" x14ac:dyDescent="0.2">
      <c r="A142" s="64"/>
      <c r="B142" s="65"/>
      <c r="C142" s="65"/>
      <c r="D142" s="65"/>
      <c r="E142" s="65"/>
      <c r="F142" s="66"/>
      <c r="G142" s="66"/>
      <c r="H142" s="65"/>
      <c r="I142" s="65"/>
    </row>
    <row r="143" spans="1:9" x14ac:dyDescent="0.2">
      <c r="A143" s="64"/>
      <c r="B143" s="65"/>
      <c r="C143" s="65"/>
      <c r="D143" s="65"/>
      <c r="E143" s="65"/>
      <c r="F143" s="66"/>
      <c r="G143" s="66"/>
      <c r="H143" s="65"/>
      <c r="I143" s="65"/>
    </row>
    <row r="144" spans="1:9" x14ac:dyDescent="0.2">
      <c r="A144" s="64"/>
      <c r="B144" s="65"/>
      <c r="C144" s="65"/>
      <c r="D144" s="65"/>
      <c r="E144" s="65"/>
      <c r="F144" s="66"/>
      <c r="G144" s="66"/>
      <c r="H144" s="65"/>
      <c r="I144" s="65"/>
    </row>
    <row r="145" spans="1:9" x14ac:dyDescent="0.2">
      <c r="A145" s="64"/>
      <c r="B145" s="65"/>
      <c r="C145" s="65"/>
      <c r="D145" s="65"/>
      <c r="E145" s="65"/>
      <c r="F145" s="66"/>
      <c r="G145" s="66"/>
      <c r="H145" s="65"/>
      <c r="I145" s="65"/>
    </row>
    <row r="146" spans="1:9" x14ac:dyDescent="0.2">
      <c r="A146" s="64"/>
      <c r="B146" s="65"/>
      <c r="C146" s="65"/>
      <c r="D146" s="65"/>
      <c r="E146" s="65"/>
      <c r="F146" s="66"/>
      <c r="G146" s="66"/>
      <c r="H146" s="65"/>
      <c r="I146" s="65"/>
    </row>
    <row r="147" spans="1:9" x14ac:dyDescent="0.2">
      <c r="A147" s="64"/>
      <c r="B147" s="65"/>
      <c r="C147" s="65"/>
      <c r="D147" s="65"/>
      <c r="E147" s="65"/>
      <c r="F147" s="66"/>
      <c r="G147" s="66"/>
      <c r="H147" s="65"/>
      <c r="I147" s="65"/>
    </row>
    <row r="148" spans="1:9" x14ac:dyDescent="0.2">
      <c r="A148" s="64"/>
      <c r="B148" s="65"/>
      <c r="C148" s="65"/>
      <c r="D148" s="65"/>
      <c r="E148" s="65"/>
      <c r="F148" s="66"/>
      <c r="G148" s="66"/>
      <c r="H148" s="65"/>
      <c r="I148" s="65"/>
    </row>
    <row r="149" spans="1:9" x14ac:dyDescent="0.2">
      <c r="A149" s="64"/>
      <c r="B149" s="66"/>
      <c r="C149" s="65"/>
      <c r="D149" s="65"/>
      <c r="E149" s="65"/>
      <c r="F149" s="66"/>
      <c r="G149" s="66"/>
      <c r="H149" s="65"/>
      <c r="I149" s="65"/>
    </row>
    <row r="150" spans="1:9" x14ac:dyDescent="0.2">
      <c r="A150" s="64"/>
      <c r="B150" s="65"/>
      <c r="C150" s="65"/>
      <c r="D150" s="65"/>
      <c r="E150" s="65"/>
      <c r="F150" s="66"/>
      <c r="G150" s="66"/>
      <c r="H150" s="65"/>
      <c r="I150" s="65"/>
    </row>
    <row r="151" spans="1:9" x14ac:dyDescent="0.2">
      <c r="A151" s="64"/>
      <c r="B151" s="65"/>
      <c r="C151" s="65"/>
      <c r="D151" s="65"/>
      <c r="E151" s="65"/>
      <c r="F151" s="66"/>
      <c r="G151" s="66"/>
      <c r="H151" s="65"/>
      <c r="I151" s="65"/>
    </row>
    <row r="152" spans="1:9" x14ac:dyDescent="0.2">
      <c r="A152" s="64"/>
      <c r="B152" s="65"/>
      <c r="C152" s="65"/>
      <c r="D152" s="65"/>
      <c r="E152" s="65"/>
      <c r="F152" s="66"/>
      <c r="G152" s="66"/>
      <c r="H152" s="65"/>
      <c r="I152" s="65"/>
    </row>
    <row r="153" spans="1:9" x14ac:dyDescent="0.2">
      <c r="A153" s="64"/>
      <c r="B153" s="65"/>
      <c r="C153" s="65"/>
      <c r="D153" s="65"/>
      <c r="E153" s="65"/>
      <c r="F153" s="66"/>
      <c r="G153" s="66"/>
      <c r="H153" s="65"/>
      <c r="I153" s="65"/>
    </row>
    <row r="154" spans="1:9" x14ac:dyDescent="0.2">
      <c r="A154" s="64"/>
      <c r="B154" s="63"/>
      <c r="C154" s="63"/>
      <c r="D154" s="63"/>
      <c r="E154" s="63"/>
      <c r="F154" s="62"/>
      <c r="G154" s="62"/>
    </row>
    <row r="155" spans="1:9" x14ac:dyDescent="0.2">
      <c r="A155" s="64"/>
      <c r="B155" s="63"/>
      <c r="C155" s="63"/>
      <c r="D155" s="63"/>
      <c r="E155" s="63"/>
      <c r="F155" s="62"/>
      <c r="G155" s="62"/>
    </row>
    <row r="156" spans="1:9" x14ac:dyDescent="0.2">
      <c r="A156" s="64"/>
      <c r="B156" s="63"/>
      <c r="C156" s="63"/>
      <c r="D156" s="63"/>
      <c r="E156" s="63"/>
      <c r="F156" s="62"/>
      <c r="G156" s="62"/>
    </row>
    <row r="157" spans="1:9" x14ac:dyDescent="0.2">
      <c r="A157" s="64"/>
      <c r="B157" s="63"/>
      <c r="C157" s="63"/>
      <c r="D157" s="63"/>
      <c r="E157" s="63"/>
      <c r="F157" s="62"/>
      <c r="G157" s="62"/>
    </row>
    <row r="158" spans="1:9" x14ac:dyDescent="0.2">
      <c r="A158" s="64"/>
      <c r="B158" s="63"/>
      <c r="C158" s="63"/>
      <c r="D158" s="63"/>
      <c r="E158" s="63"/>
      <c r="F158" s="62"/>
      <c r="G158" s="62"/>
    </row>
    <row r="159" spans="1:9" x14ac:dyDescent="0.2">
      <c r="A159" s="64"/>
      <c r="B159" s="63"/>
      <c r="C159" s="63"/>
      <c r="D159" s="63"/>
      <c r="E159" s="63"/>
      <c r="F159" s="62"/>
      <c r="G159" s="62"/>
    </row>
    <row r="160" spans="1:9" x14ac:dyDescent="0.2">
      <c r="A160" s="64"/>
      <c r="B160" s="63"/>
      <c r="D160" s="63"/>
      <c r="E160" s="63"/>
      <c r="F160" s="62"/>
      <c r="G160" s="62"/>
    </row>
    <row r="161" spans="1:7" x14ac:dyDescent="0.2">
      <c r="A161" s="64"/>
      <c r="B161" s="63"/>
      <c r="D161" s="63"/>
      <c r="F161" s="62"/>
      <c r="G161" s="62"/>
    </row>
    <row r="162" spans="1:7" x14ac:dyDescent="0.2">
      <c r="A162" s="64"/>
      <c r="B162" s="63"/>
      <c r="D162" s="63"/>
      <c r="F162" s="62"/>
      <c r="G162" s="62"/>
    </row>
    <row r="163" spans="1:7" x14ac:dyDescent="0.2">
      <c r="A163" s="64"/>
      <c r="B163" s="63"/>
      <c r="C163" s="63"/>
      <c r="D163" s="63"/>
      <c r="E163" s="63"/>
      <c r="F163" s="62"/>
      <c r="G163" s="62"/>
    </row>
    <row r="164" spans="1:7" x14ac:dyDescent="0.2">
      <c r="A164" s="64"/>
      <c r="B164" s="63"/>
      <c r="C164" s="63"/>
      <c r="D164" s="65"/>
      <c r="E164" s="63"/>
      <c r="F164" s="62"/>
      <c r="G164" s="62"/>
    </row>
    <row r="165" spans="1:7" x14ac:dyDescent="0.2">
      <c r="A165" s="64"/>
      <c r="C165" s="63"/>
      <c r="D165" s="65"/>
      <c r="F165" s="62"/>
      <c r="G165" s="62"/>
    </row>
    <row r="166" spans="1:7" x14ac:dyDescent="0.2">
      <c r="A166" s="64"/>
      <c r="D166" s="63"/>
      <c r="F166" s="62"/>
      <c r="G166" s="62"/>
    </row>
    <row r="167" spans="1:7" x14ac:dyDescent="0.2">
      <c r="A167" s="64"/>
      <c r="D167" s="63"/>
      <c r="F167" s="62"/>
      <c r="G167" s="62"/>
    </row>
    <row r="168" spans="1:7" x14ac:dyDescent="0.2">
      <c r="A168" s="64"/>
      <c r="D168" s="63"/>
      <c r="F168" s="62"/>
      <c r="G168" s="62"/>
    </row>
    <row r="169" spans="1:7" x14ac:dyDescent="0.2">
      <c r="A169" s="64"/>
      <c r="D169" s="63"/>
      <c r="F169" s="62"/>
      <c r="G169" s="62"/>
    </row>
    <row r="170" spans="1:7" x14ac:dyDescent="0.2">
      <c r="A170" s="64"/>
      <c r="D170" s="63"/>
      <c r="F170" s="62"/>
      <c r="G170" s="62"/>
    </row>
    <row r="171" spans="1:7" x14ac:dyDescent="0.2">
      <c r="A171" s="64"/>
      <c r="D171" s="63"/>
      <c r="F171" s="62"/>
      <c r="G171" s="62"/>
    </row>
    <row r="172" spans="1:7" x14ac:dyDescent="0.2">
      <c r="A172" s="64"/>
      <c r="D172" s="63"/>
      <c r="F172" s="62"/>
      <c r="G172" s="62"/>
    </row>
    <row r="173" spans="1:7" x14ac:dyDescent="0.2">
      <c r="A173" s="64"/>
      <c r="D173" s="63"/>
      <c r="F173" s="62"/>
      <c r="G173" s="62"/>
    </row>
    <row r="174" spans="1:7" x14ac:dyDescent="0.2">
      <c r="A174" s="64"/>
      <c r="D174" s="63"/>
      <c r="F174" s="62"/>
      <c r="G174" s="62"/>
    </row>
    <row r="175" spans="1:7" x14ac:dyDescent="0.2">
      <c r="A175" s="64"/>
      <c r="F175" s="62"/>
      <c r="G175" s="62"/>
    </row>
    <row r="176" spans="1:7" x14ac:dyDescent="0.2">
      <c r="A176" s="64"/>
      <c r="D176" s="63"/>
      <c r="F176" s="62"/>
      <c r="G176" s="62"/>
    </row>
    <row r="177" spans="1:8" x14ac:dyDescent="0.2">
      <c r="A177" s="64"/>
      <c r="D177" s="63"/>
      <c r="F177" s="62"/>
      <c r="G177" s="62"/>
    </row>
    <row r="178" spans="1:8" x14ac:dyDescent="0.2">
      <c r="A178" s="64"/>
      <c r="F178" s="62"/>
      <c r="G178" s="62"/>
    </row>
    <row r="179" spans="1:8" x14ac:dyDescent="0.2">
      <c r="A179" s="64"/>
      <c r="D179" s="63"/>
      <c r="F179" s="62"/>
      <c r="G179" s="62"/>
    </row>
    <row r="180" spans="1:8" x14ac:dyDescent="0.2">
      <c r="A180" s="64"/>
      <c r="D180" s="65"/>
      <c r="F180" s="62"/>
      <c r="G180" s="62"/>
      <c r="H180" s="62"/>
    </row>
    <row r="181" spans="1:8" x14ac:dyDescent="0.2">
      <c r="A181" s="64"/>
      <c r="D181" s="65"/>
      <c r="F181" s="62"/>
      <c r="G181" s="62"/>
    </row>
    <row r="182" spans="1:8" x14ac:dyDescent="0.2">
      <c r="A182" s="64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280"/>
  <sheetViews>
    <sheetView topLeftCell="A253" zoomScaleNormal="100" workbookViewId="0">
      <pane xSplit="1" topLeftCell="B1" activePane="topRight" state="frozen"/>
      <selection pane="topRight" activeCell="C289" sqref="C289"/>
    </sheetView>
  </sheetViews>
  <sheetFormatPr defaultColWidth="9.140625" defaultRowHeight="12.75" x14ac:dyDescent="0.2"/>
  <cols>
    <col min="1" max="1" width="18.85546875" style="317" customWidth="1"/>
    <col min="2" max="2" width="23.42578125" style="317" bestFit="1" customWidth="1"/>
    <col min="3" max="3" width="60.28515625" style="318" customWidth="1"/>
    <col min="4" max="4" width="51.140625" style="318" customWidth="1"/>
    <col min="5" max="5" width="15.42578125" style="318" bestFit="1" customWidth="1"/>
    <col min="6" max="6" width="39.140625" style="318" bestFit="1" customWidth="1"/>
    <col min="7" max="7" width="13.140625" style="318" bestFit="1" customWidth="1"/>
    <col min="8" max="8" width="13.140625" style="318" hidden="1" customWidth="1"/>
    <col min="9" max="9" width="7.7109375" style="312" customWidth="1"/>
    <col min="10" max="10" width="22.140625" style="313" customWidth="1"/>
    <col min="11" max="11" width="9.85546875" style="313" customWidth="1"/>
    <col min="12" max="12" width="3.42578125" style="313" bestFit="1" customWidth="1"/>
    <col min="13" max="13" width="17.85546875" style="313" customWidth="1"/>
    <col min="14" max="14" width="25.5703125" style="313" customWidth="1"/>
    <col min="15" max="16384" width="9.140625" style="313"/>
  </cols>
  <sheetData>
    <row r="1" spans="1:14" s="239" customFormat="1" ht="18.75" thickBot="1" x14ac:dyDescent="0.25">
      <c r="A1" s="235" t="s">
        <v>836</v>
      </c>
      <c r="B1" s="236" t="s">
        <v>3550</v>
      </c>
      <c r="C1" s="237" t="s">
        <v>791</v>
      </c>
      <c r="D1" s="237" t="s">
        <v>837</v>
      </c>
      <c r="E1" s="237" t="s">
        <v>861</v>
      </c>
      <c r="F1" s="237" t="s">
        <v>792</v>
      </c>
      <c r="G1" s="237" t="s">
        <v>793</v>
      </c>
      <c r="H1" s="238" t="s">
        <v>4020</v>
      </c>
    </row>
    <row r="2" spans="1:14" s="248" customFormat="1" ht="15" x14ac:dyDescent="0.2">
      <c r="A2" s="240">
        <v>118</v>
      </c>
      <c r="B2" s="241" t="s">
        <v>3722</v>
      </c>
      <c r="C2" s="242" t="s">
        <v>3351</v>
      </c>
      <c r="D2" s="242" t="s">
        <v>2731</v>
      </c>
      <c r="E2" s="242" t="s">
        <v>1198</v>
      </c>
      <c r="F2" s="242" t="s">
        <v>240</v>
      </c>
      <c r="G2" s="243">
        <v>43103</v>
      </c>
      <c r="H2" s="244">
        <v>1</v>
      </c>
      <c r="I2" s="245"/>
      <c r="J2" s="246" t="s">
        <v>1203</v>
      </c>
      <c r="K2" s="247">
        <f>COUNTIF($E$2:$E$4747,"PTE")</f>
        <v>155</v>
      </c>
    </row>
    <row r="3" spans="1:14" s="248" customFormat="1" ht="15" x14ac:dyDescent="0.2">
      <c r="A3" s="249">
        <v>218</v>
      </c>
      <c r="B3" s="250"/>
      <c r="C3" s="251" t="s">
        <v>3352</v>
      </c>
      <c r="D3" s="242" t="s">
        <v>2731</v>
      </c>
      <c r="E3" s="242" t="s">
        <v>1198</v>
      </c>
      <c r="F3" s="242" t="s">
        <v>240</v>
      </c>
      <c r="G3" s="243">
        <v>43103</v>
      </c>
      <c r="H3" s="244">
        <v>1</v>
      </c>
      <c r="I3" s="245"/>
      <c r="J3" s="252" t="s">
        <v>1202</v>
      </c>
      <c r="K3" s="253">
        <f>COUNTIF($E$2:$E$4747,"PT")</f>
        <v>1</v>
      </c>
    </row>
    <row r="4" spans="1:14" s="248" customFormat="1" ht="15" x14ac:dyDescent="0.2">
      <c r="A4" s="249">
        <v>318</v>
      </c>
      <c r="B4" s="250"/>
      <c r="C4" s="251" t="s">
        <v>3353</v>
      </c>
      <c r="D4" s="254" t="s">
        <v>1138</v>
      </c>
      <c r="E4" s="254" t="s">
        <v>1198</v>
      </c>
      <c r="F4" s="254" t="s">
        <v>3342</v>
      </c>
      <c r="G4" s="255">
        <v>43103</v>
      </c>
      <c r="H4" s="244">
        <v>1</v>
      </c>
      <c r="I4" s="245"/>
      <c r="J4" s="252" t="s">
        <v>1201</v>
      </c>
      <c r="K4" s="253">
        <f>COUNTIF($E$2:$E$4747,"PF")</f>
        <v>41</v>
      </c>
    </row>
    <row r="5" spans="1:14" s="248" customFormat="1" ht="15" x14ac:dyDescent="0.2">
      <c r="A5" s="249">
        <v>418</v>
      </c>
      <c r="B5" s="250"/>
      <c r="C5" s="251" t="s">
        <v>3357</v>
      </c>
      <c r="D5" s="254" t="s">
        <v>1138</v>
      </c>
      <c r="E5" s="254" t="s">
        <v>862</v>
      </c>
      <c r="F5" s="254" t="s">
        <v>1857</v>
      </c>
      <c r="G5" s="255">
        <v>43104</v>
      </c>
      <c r="H5" s="244">
        <v>1</v>
      </c>
      <c r="I5" s="245"/>
      <c r="J5" s="252" t="s">
        <v>1200</v>
      </c>
      <c r="K5" s="253">
        <f>COUNTIF($E$2:$E$4747,"PF/PTE")</f>
        <v>125</v>
      </c>
    </row>
    <row r="6" spans="1:14" s="248" customFormat="1" ht="15" x14ac:dyDescent="0.2">
      <c r="A6" s="256">
        <v>518</v>
      </c>
      <c r="B6" s="241"/>
      <c r="C6" s="251" t="s">
        <v>3358</v>
      </c>
      <c r="D6" s="254" t="s">
        <v>3359</v>
      </c>
      <c r="E6" s="254" t="s">
        <v>862</v>
      </c>
      <c r="F6" s="254" t="s">
        <v>1723</v>
      </c>
      <c r="G6" s="255">
        <v>43108</v>
      </c>
      <c r="H6" s="244">
        <v>1</v>
      </c>
      <c r="I6" s="257"/>
      <c r="J6" s="252" t="s">
        <v>1199</v>
      </c>
      <c r="K6" s="253">
        <f>COUNTIF($E$2:$E$4747,"Pré-Mistura")</f>
        <v>2</v>
      </c>
    </row>
    <row r="7" spans="1:14" s="248" customFormat="1" ht="15" x14ac:dyDescent="0.2">
      <c r="A7" s="249">
        <v>618</v>
      </c>
      <c r="B7" s="250"/>
      <c r="C7" s="251" t="s">
        <v>3360</v>
      </c>
      <c r="D7" s="254" t="s">
        <v>991</v>
      </c>
      <c r="E7" s="254" t="s">
        <v>1198</v>
      </c>
      <c r="F7" s="254" t="s">
        <v>808</v>
      </c>
      <c r="G7" s="255">
        <v>43108</v>
      </c>
      <c r="H7" s="244">
        <v>1</v>
      </c>
      <c r="I7" s="245"/>
      <c r="J7" s="252" t="s">
        <v>3162</v>
      </c>
      <c r="K7" s="253">
        <f>COUNTIF($E$2:$E$4747,"Bio")</f>
        <v>34</v>
      </c>
    </row>
    <row r="8" spans="1:14" s="248" customFormat="1" ht="15" x14ac:dyDescent="0.2">
      <c r="A8" s="249">
        <v>718</v>
      </c>
      <c r="B8" s="250"/>
      <c r="C8" s="251" t="s">
        <v>3361</v>
      </c>
      <c r="D8" s="254" t="s">
        <v>1669</v>
      </c>
      <c r="E8" s="254" t="s">
        <v>862</v>
      </c>
      <c r="F8" s="254" t="s">
        <v>2580</v>
      </c>
      <c r="G8" s="255">
        <v>43108</v>
      </c>
      <c r="H8" s="244">
        <v>1</v>
      </c>
      <c r="I8" s="245"/>
      <c r="J8" s="252" t="s">
        <v>2441</v>
      </c>
      <c r="K8" s="253">
        <f>COUNTIF($E$2:$E$4747,"Extrato/Org")</f>
        <v>2</v>
      </c>
    </row>
    <row r="9" spans="1:14" s="248" customFormat="1" ht="15" x14ac:dyDescent="0.2">
      <c r="A9" s="249">
        <v>818</v>
      </c>
      <c r="B9" s="250"/>
      <c r="C9" s="251" t="s">
        <v>3371</v>
      </c>
      <c r="D9" s="254" t="s">
        <v>1666</v>
      </c>
      <c r="E9" s="254" t="s">
        <v>1198</v>
      </c>
      <c r="F9" s="254" t="s">
        <v>812</v>
      </c>
      <c r="G9" s="255">
        <v>43110</v>
      </c>
      <c r="H9" s="244">
        <v>1</v>
      </c>
      <c r="I9" s="245"/>
      <c r="J9" s="252" t="s">
        <v>2781</v>
      </c>
      <c r="K9" s="253">
        <f>COUNTIF($E$2:$E$4747,"Extrato")</f>
        <v>0</v>
      </c>
    </row>
    <row r="10" spans="1:14" s="248" customFormat="1" ht="15.75" thickBot="1" x14ac:dyDescent="0.25">
      <c r="A10" s="256">
        <v>918</v>
      </c>
      <c r="B10" s="241"/>
      <c r="C10" s="251" t="s">
        <v>3372</v>
      </c>
      <c r="D10" s="254" t="s">
        <v>1666</v>
      </c>
      <c r="E10" s="254" t="s">
        <v>1198</v>
      </c>
      <c r="F10" s="254" t="s">
        <v>812</v>
      </c>
      <c r="G10" s="255">
        <v>43110</v>
      </c>
      <c r="H10" s="244">
        <v>1</v>
      </c>
      <c r="I10" s="257"/>
      <c r="J10" s="252" t="s">
        <v>3163</v>
      </c>
      <c r="K10" s="253">
        <f>COUNTIF($E$2:$E$4747,"Bio/Org")</f>
        <v>14</v>
      </c>
      <c r="M10" s="258" t="s">
        <v>1026</v>
      </c>
      <c r="N10" s="258">
        <f>K2+K3+K6</f>
        <v>158</v>
      </c>
    </row>
    <row r="11" spans="1:14" s="248" customFormat="1" ht="16.5" thickBot="1" x14ac:dyDescent="0.25">
      <c r="A11" s="249">
        <v>1018</v>
      </c>
      <c r="B11" s="250"/>
      <c r="C11" s="251" t="s">
        <v>3373</v>
      </c>
      <c r="D11" s="254" t="s">
        <v>1669</v>
      </c>
      <c r="E11" s="254" t="s">
        <v>862</v>
      </c>
      <c r="F11" s="259" t="s">
        <v>2332</v>
      </c>
      <c r="G11" s="255">
        <v>43111</v>
      </c>
      <c r="H11" s="244">
        <v>1</v>
      </c>
      <c r="I11" s="257"/>
      <c r="J11" s="260" t="s">
        <v>3149</v>
      </c>
      <c r="K11" s="261">
        <f>SUM(K2:K10)</f>
        <v>374</v>
      </c>
      <c r="M11" s="258" t="s">
        <v>863</v>
      </c>
      <c r="N11" s="258">
        <f>K4+K5+K7+K8+K9+K10</f>
        <v>216</v>
      </c>
    </row>
    <row r="12" spans="1:14" s="248" customFormat="1" ht="15.75" thickBot="1" x14ac:dyDescent="0.25">
      <c r="A12" s="249">
        <v>1118</v>
      </c>
      <c r="B12" s="250" t="s">
        <v>3997</v>
      </c>
      <c r="C12" s="251" t="s">
        <v>3374</v>
      </c>
      <c r="D12" s="254" t="s">
        <v>2794</v>
      </c>
      <c r="E12" s="254" t="s">
        <v>863</v>
      </c>
      <c r="F12" s="254" t="s">
        <v>1960</v>
      </c>
      <c r="G12" s="255">
        <v>43112</v>
      </c>
      <c r="H12" s="244">
        <v>1</v>
      </c>
      <c r="I12" s="245"/>
    </row>
    <row r="13" spans="1:14" s="248" customFormat="1" ht="15" x14ac:dyDescent="0.2">
      <c r="A13" s="249">
        <v>1218</v>
      </c>
      <c r="B13" s="250"/>
      <c r="C13" s="251" t="s">
        <v>3375</v>
      </c>
      <c r="D13" s="254" t="s">
        <v>196</v>
      </c>
      <c r="E13" s="254" t="s">
        <v>1198</v>
      </c>
      <c r="F13" s="254" t="s">
        <v>1183</v>
      </c>
      <c r="G13" s="255">
        <v>42747</v>
      </c>
      <c r="H13" s="244">
        <v>1</v>
      </c>
      <c r="I13" s="245"/>
      <c r="J13" s="262" t="s">
        <v>1027</v>
      </c>
      <c r="K13" s="263"/>
      <c r="L13" s="263"/>
      <c r="M13" s="263"/>
      <c r="N13" s="264"/>
    </row>
    <row r="14" spans="1:14" s="248" customFormat="1" ht="15" customHeight="1" thickBot="1" x14ac:dyDescent="0.25">
      <c r="A14" s="256">
        <v>1318</v>
      </c>
      <c r="B14" s="241"/>
      <c r="C14" s="251" t="s">
        <v>3376</v>
      </c>
      <c r="D14" s="254" t="s">
        <v>847</v>
      </c>
      <c r="E14" s="254" t="s">
        <v>862</v>
      </c>
      <c r="F14" s="254" t="s">
        <v>1183</v>
      </c>
      <c r="G14" s="255">
        <v>43116</v>
      </c>
      <c r="H14" s="244">
        <v>1</v>
      </c>
      <c r="I14" s="245"/>
      <c r="J14" s="265"/>
      <c r="K14" s="266"/>
      <c r="L14" s="266"/>
      <c r="M14" s="266"/>
      <c r="N14" s="267"/>
    </row>
    <row r="15" spans="1:14" s="248" customFormat="1" ht="15.75" customHeight="1" x14ac:dyDescent="0.2">
      <c r="A15" s="249">
        <v>1418</v>
      </c>
      <c r="B15" s="250"/>
      <c r="C15" s="251" t="s">
        <v>3377</v>
      </c>
      <c r="D15" s="254" t="s">
        <v>854</v>
      </c>
      <c r="E15" s="254" t="s">
        <v>862</v>
      </c>
      <c r="F15" s="254" t="s">
        <v>2332</v>
      </c>
      <c r="G15" s="255">
        <v>43116</v>
      </c>
      <c r="H15" s="244">
        <v>1</v>
      </c>
      <c r="I15" s="245"/>
      <c r="J15" s="268" t="s">
        <v>3362</v>
      </c>
      <c r="K15" s="269"/>
      <c r="L15" s="269"/>
      <c r="M15" s="269"/>
      <c r="N15" s="270"/>
    </row>
    <row r="16" spans="1:14" s="248" customFormat="1" ht="15" x14ac:dyDescent="0.2">
      <c r="A16" s="249">
        <v>1518</v>
      </c>
      <c r="B16" s="250"/>
      <c r="C16" s="251" t="s">
        <v>3378</v>
      </c>
      <c r="D16" s="254" t="s">
        <v>731</v>
      </c>
      <c r="E16" s="254" t="s">
        <v>862</v>
      </c>
      <c r="F16" s="254" t="s">
        <v>740</v>
      </c>
      <c r="G16" s="255">
        <v>43116</v>
      </c>
      <c r="H16" s="244">
        <v>1</v>
      </c>
      <c r="I16" s="245"/>
      <c r="J16" s="271" t="s">
        <v>3363</v>
      </c>
      <c r="K16" s="272"/>
      <c r="L16" s="272"/>
      <c r="M16" s="272"/>
      <c r="N16" s="273"/>
    </row>
    <row r="17" spans="1:14" s="248" customFormat="1" ht="15" x14ac:dyDescent="0.2">
      <c r="A17" s="249">
        <v>1618</v>
      </c>
      <c r="B17" s="250"/>
      <c r="C17" s="251" t="s">
        <v>3379</v>
      </c>
      <c r="D17" s="254" t="s">
        <v>731</v>
      </c>
      <c r="E17" s="254" t="s">
        <v>862</v>
      </c>
      <c r="F17" s="254" t="s">
        <v>2034</v>
      </c>
      <c r="G17" s="255">
        <v>43116</v>
      </c>
      <c r="H17" s="244">
        <v>1</v>
      </c>
      <c r="I17" s="245"/>
      <c r="J17" s="271" t="s">
        <v>3364</v>
      </c>
      <c r="K17" s="272"/>
      <c r="L17" s="272"/>
      <c r="M17" s="272"/>
      <c r="N17" s="273"/>
    </row>
    <row r="18" spans="1:14" s="248" customFormat="1" ht="15" x14ac:dyDescent="0.2">
      <c r="A18" s="256">
        <v>1718</v>
      </c>
      <c r="B18" s="241"/>
      <c r="C18" s="251" t="s">
        <v>3380</v>
      </c>
      <c r="D18" s="254" t="s">
        <v>731</v>
      </c>
      <c r="E18" s="254" t="s">
        <v>862</v>
      </c>
      <c r="F18" s="254" t="s">
        <v>1958</v>
      </c>
      <c r="G18" s="255">
        <v>43117</v>
      </c>
      <c r="H18" s="244">
        <v>1</v>
      </c>
      <c r="I18" s="245"/>
      <c r="J18" s="271" t="s">
        <v>3365</v>
      </c>
      <c r="K18" s="272"/>
      <c r="L18" s="272"/>
      <c r="M18" s="272"/>
      <c r="N18" s="273"/>
    </row>
    <row r="19" spans="1:14" s="248" customFormat="1" ht="15" x14ac:dyDescent="0.2">
      <c r="A19" s="249">
        <v>1818</v>
      </c>
      <c r="B19" s="250"/>
      <c r="C19" s="251" t="s">
        <v>3381</v>
      </c>
      <c r="D19" s="254" t="s">
        <v>854</v>
      </c>
      <c r="E19" s="254" t="s">
        <v>862</v>
      </c>
      <c r="F19" s="254" t="s">
        <v>3382</v>
      </c>
      <c r="G19" s="255">
        <v>43118</v>
      </c>
      <c r="H19" s="244">
        <v>1</v>
      </c>
      <c r="I19" s="245"/>
      <c r="J19" s="271" t="s">
        <v>3366</v>
      </c>
      <c r="K19" s="272"/>
      <c r="L19" s="272"/>
      <c r="M19" s="272"/>
      <c r="N19" s="273"/>
    </row>
    <row r="20" spans="1:14" s="248" customFormat="1" ht="15" x14ac:dyDescent="0.2">
      <c r="A20" s="249">
        <v>1918</v>
      </c>
      <c r="B20" s="250"/>
      <c r="C20" s="251" t="s">
        <v>3383</v>
      </c>
      <c r="D20" s="259" t="s">
        <v>854</v>
      </c>
      <c r="E20" s="254" t="s">
        <v>862</v>
      </c>
      <c r="F20" s="254" t="s">
        <v>3458</v>
      </c>
      <c r="G20" s="255">
        <v>43118</v>
      </c>
      <c r="H20" s="244">
        <v>1</v>
      </c>
      <c r="I20" s="245"/>
      <c r="J20" s="274" t="s">
        <v>3367</v>
      </c>
      <c r="K20" s="272"/>
      <c r="L20" s="272"/>
      <c r="M20" s="272"/>
      <c r="N20" s="273"/>
    </row>
    <row r="21" spans="1:14" s="248" customFormat="1" ht="15" x14ac:dyDescent="0.2">
      <c r="A21" s="249">
        <v>2018</v>
      </c>
      <c r="B21" s="250"/>
      <c r="C21" s="251" t="s">
        <v>3384</v>
      </c>
      <c r="D21" s="254" t="s">
        <v>1138</v>
      </c>
      <c r="E21" s="254" t="s">
        <v>862</v>
      </c>
      <c r="F21" s="254" t="s">
        <v>240</v>
      </c>
      <c r="G21" s="255">
        <v>43123</v>
      </c>
      <c r="H21" s="244">
        <v>1</v>
      </c>
      <c r="I21" s="245"/>
      <c r="J21" s="271" t="s">
        <v>3368</v>
      </c>
      <c r="K21" s="272"/>
      <c r="L21" s="272"/>
      <c r="M21" s="272"/>
      <c r="N21" s="273"/>
    </row>
    <row r="22" spans="1:14" s="248" customFormat="1" ht="15" x14ac:dyDescent="0.2">
      <c r="A22" s="256">
        <v>2118</v>
      </c>
      <c r="B22" s="241"/>
      <c r="C22" s="251" t="s">
        <v>3385</v>
      </c>
      <c r="D22" s="254" t="s">
        <v>1806</v>
      </c>
      <c r="E22" s="254" t="s">
        <v>862</v>
      </c>
      <c r="F22" s="254" t="s">
        <v>808</v>
      </c>
      <c r="G22" s="255">
        <v>43123</v>
      </c>
      <c r="H22" s="244">
        <v>1</v>
      </c>
      <c r="I22" s="245"/>
      <c r="J22" s="271" t="s">
        <v>3369</v>
      </c>
      <c r="K22" s="272"/>
      <c r="L22" s="272"/>
      <c r="M22" s="272"/>
      <c r="N22" s="273"/>
    </row>
    <row r="23" spans="1:14" s="248" customFormat="1" ht="15.75" thickBot="1" x14ac:dyDescent="0.25">
      <c r="A23" s="249">
        <v>2218</v>
      </c>
      <c r="B23" s="250"/>
      <c r="C23" s="251" t="s">
        <v>3386</v>
      </c>
      <c r="D23" s="254" t="s">
        <v>196</v>
      </c>
      <c r="E23" s="254" t="s">
        <v>1198</v>
      </c>
      <c r="F23" s="254" t="s">
        <v>1727</v>
      </c>
      <c r="G23" s="255">
        <v>43123</v>
      </c>
      <c r="H23" s="244">
        <v>1</v>
      </c>
      <c r="I23" s="245"/>
      <c r="J23" s="275" t="s">
        <v>3370</v>
      </c>
      <c r="K23" s="276"/>
      <c r="L23" s="276"/>
      <c r="M23" s="276"/>
      <c r="N23" s="277"/>
    </row>
    <row r="24" spans="1:14" s="248" customFormat="1" ht="15" x14ac:dyDescent="0.2">
      <c r="A24" s="249">
        <v>2318</v>
      </c>
      <c r="B24" s="250"/>
      <c r="C24" s="251" t="s">
        <v>3387</v>
      </c>
      <c r="D24" s="254" t="s">
        <v>1460</v>
      </c>
      <c r="E24" s="254" t="s">
        <v>1198</v>
      </c>
      <c r="F24" s="254" t="s">
        <v>816</v>
      </c>
      <c r="G24" s="255">
        <v>43123</v>
      </c>
      <c r="H24" s="244">
        <v>1</v>
      </c>
      <c r="I24" s="245"/>
      <c r="N24" s="245"/>
    </row>
    <row r="25" spans="1:14" s="248" customFormat="1" ht="15" x14ac:dyDescent="0.2">
      <c r="A25" s="249">
        <v>2418</v>
      </c>
      <c r="B25" s="250"/>
      <c r="C25" s="251" t="s">
        <v>3388</v>
      </c>
      <c r="D25" s="254" t="s">
        <v>1447</v>
      </c>
      <c r="E25" s="254" t="s">
        <v>1198</v>
      </c>
      <c r="F25" s="254" t="s">
        <v>1727</v>
      </c>
      <c r="G25" s="255">
        <v>43123</v>
      </c>
      <c r="H25" s="244">
        <v>1</v>
      </c>
      <c r="I25" s="245"/>
    </row>
    <row r="26" spans="1:14" s="248" customFormat="1" ht="15" x14ac:dyDescent="0.2">
      <c r="A26" s="256">
        <v>2518</v>
      </c>
      <c r="B26" s="241"/>
      <c r="C26" s="251" t="s">
        <v>3389</v>
      </c>
      <c r="D26" s="254" t="s">
        <v>1669</v>
      </c>
      <c r="E26" s="254" t="s">
        <v>1198</v>
      </c>
      <c r="F26" s="254" t="s">
        <v>1727</v>
      </c>
      <c r="G26" s="255">
        <v>43123</v>
      </c>
      <c r="H26" s="244">
        <v>1</v>
      </c>
      <c r="I26" s="245"/>
      <c r="N26" s="245"/>
    </row>
    <row r="27" spans="1:14" s="248" customFormat="1" ht="15" x14ac:dyDescent="0.2">
      <c r="A27" s="249">
        <v>2618</v>
      </c>
      <c r="B27" s="250"/>
      <c r="C27" s="251" t="s">
        <v>3390</v>
      </c>
      <c r="D27" s="254" t="s">
        <v>1669</v>
      </c>
      <c r="E27" s="254" t="s">
        <v>1198</v>
      </c>
      <c r="F27" s="254" t="s">
        <v>1727</v>
      </c>
      <c r="G27" s="255">
        <v>43123</v>
      </c>
      <c r="H27" s="244">
        <v>1</v>
      </c>
      <c r="I27" s="245"/>
      <c r="N27" s="245"/>
    </row>
    <row r="28" spans="1:14" s="248" customFormat="1" ht="15" x14ac:dyDescent="0.2">
      <c r="A28" s="249">
        <v>2718</v>
      </c>
      <c r="B28" s="250"/>
      <c r="C28" s="251" t="s">
        <v>3391</v>
      </c>
      <c r="D28" s="254" t="s">
        <v>3392</v>
      </c>
      <c r="E28" s="254" t="s">
        <v>863</v>
      </c>
      <c r="F28" s="254" t="s">
        <v>2741</v>
      </c>
      <c r="G28" s="255">
        <v>43124</v>
      </c>
      <c r="H28" s="244">
        <v>1</v>
      </c>
      <c r="I28" s="245"/>
      <c r="L28" s="245"/>
      <c r="M28" s="245"/>
      <c r="N28" s="245"/>
    </row>
    <row r="29" spans="1:14" s="248" customFormat="1" ht="15" x14ac:dyDescent="0.2">
      <c r="A29" s="249">
        <v>2818</v>
      </c>
      <c r="B29" s="250"/>
      <c r="C29" s="251" t="s">
        <v>3393</v>
      </c>
      <c r="D29" s="254" t="s">
        <v>3394</v>
      </c>
      <c r="E29" s="254" t="s">
        <v>1198</v>
      </c>
      <c r="F29" s="254" t="s">
        <v>1716</v>
      </c>
      <c r="G29" s="255">
        <v>43125</v>
      </c>
      <c r="H29" s="244">
        <v>1</v>
      </c>
      <c r="I29" s="245"/>
    </row>
    <row r="30" spans="1:14" s="248" customFormat="1" ht="15" x14ac:dyDescent="0.2">
      <c r="A30" s="256">
        <v>2918</v>
      </c>
      <c r="B30" s="241"/>
      <c r="C30" s="251" t="s">
        <v>3395</v>
      </c>
      <c r="D30" s="254" t="s">
        <v>1138</v>
      </c>
      <c r="E30" s="254" t="s">
        <v>1198</v>
      </c>
      <c r="F30" s="254" t="s">
        <v>1189</v>
      </c>
      <c r="G30" s="255">
        <v>43125</v>
      </c>
      <c r="H30" s="244">
        <v>1</v>
      </c>
      <c r="I30" s="245"/>
    </row>
    <row r="31" spans="1:14" s="248" customFormat="1" ht="15" x14ac:dyDescent="0.2">
      <c r="A31" s="249">
        <v>3018</v>
      </c>
      <c r="B31" s="250"/>
      <c r="C31" s="251" t="s">
        <v>3396</v>
      </c>
      <c r="D31" s="254" t="s">
        <v>1138</v>
      </c>
      <c r="E31" s="254" t="s">
        <v>1198</v>
      </c>
      <c r="F31" s="254" t="s">
        <v>1189</v>
      </c>
      <c r="G31" s="255">
        <v>43125</v>
      </c>
      <c r="H31" s="244">
        <v>1</v>
      </c>
      <c r="I31" s="245"/>
    </row>
    <row r="32" spans="1:14" s="248" customFormat="1" ht="15" x14ac:dyDescent="0.2">
      <c r="A32" s="249">
        <v>3118</v>
      </c>
      <c r="B32" s="250"/>
      <c r="C32" s="251" t="s">
        <v>3397</v>
      </c>
      <c r="D32" s="254" t="s">
        <v>1138</v>
      </c>
      <c r="E32" s="254" t="s">
        <v>1198</v>
      </c>
      <c r="F32" s="254" t="s">
        <v>1189</v>
      </c>
      <c r="G32" s="255">
        <v>43125</v>
      </c>
      <c r="H32" s="244">
        <v>1</v>
      </c>
      <c r="I32" s="245"/>
    </row>
    <row r="33" spans="1:9" s="248" customFormat="1" ht="15" x14ac:dyDescent="0.2">
      <c r="A33" s="249">
        <v>3218</v>
      </c>
      <c r="B33" s="250"/>
      <c r="C33" s="251" t="s">
        <v>3398</v>
      </c>
      <c r="D33" s="254" t="s">
        <v>196</v>
      </c>
      <c r="E33" s="254" t="s">
        <v>1198</v>
      </c>
      <c r="F33" s="254" t="s">
        <v>1183</v>
      </c>
      <c r="G33" s="255">
        <v>43125</v>
      </c>
      <c r="H33" s="244">
        <v>1</v>
      </c>
      <c r="I33" s="245"/>
    </row>
    <row r="34" spans="1:9" s="248" customFormat="1" ht="15" x14ac:dyDescent="0.2">
      <c r="A34" s="256">
        <v>3318</v>
      </c>
      <c r="B34" s="241"/>
      <c r="C34" s="251" t="s">
        <v>3399</v>
      </c>
      <c r="D34" s="254" t="s">
        <v>847</v>
      </c>
      <c r="E34" s="254" t="s">
        <v>1198</v>
      </c>
      <c r="F34" s="254" t="s">
        <v>1189</v>
      </c>
      <c r="G34" s="255">
        <v>43126</v>
      </c>
      <c r="H34" s="244">
        <v>1</v>
      </c>
      <c r="I34" s="245"/>
    </row>
    <row r="35" spans="1:9" s="248" customFormat="1" ht="15" x14ac:dyDescent="0.2">
      <c r="A35" s="249">
        <v>3418</v>
      </c>
      <c r="B35" s="250"/>
      <c r="C35" s="251" t="s">
        <v>3400</v>
      </c>
      <c r="D35" s="254" t="s">
        <v>196</v>
      </c>
      <c r="E35" s="254" t="s">
        <v>1198</v>
      </c>
      <c r="F35" s="254" t="s">
        <v>1183</v>
      </c>
      <c r="G35" s="255">
        <v>43126</v>
      </c>
      <c r="H35" s="244">
        <v>1</v>
      </c>
      <c r="I35" s="245"/>
    </row>
    <row r="36" spans="1:9" s="248" customFormat="1" ht="15" x14ac:dyDescent="0.2">
      <c r="A36" s="249">
        <v>3518</v>
      </c>
      <c r="B36" s="250"/>
      <c r="C36" s="251" t="s">
        <v>3401</v>
      </c>
      <c r="D36" s="254" t="s">
        <v>3392</v>
      </c>
      <c r="E36" s="254" t="s">
        <v>863</v>
      </c>
      <c r="F36" s="254" t="s">
        <v>2741</v>
      </c>
      <c r="G36" s="255">
        <v>43129</v>
      </c>
      <c r="H36" s="244">
        <v>1</v>
      </c>
      <c r="I36" s="245"/>
    </row>
    <row r="37" spans="1:9" s="248" customFormat="1" ht="15" x14ac:dyDescent="0.2">
      <c r="A37" s="249">
        <v>3618</v>
      </c>
      <c r="B37" s="250"/>
      <c r="C37" s="251" t="s">
        <v>3402</v>
      </c>
      <c r="D37" s="254" t="s">
        <v>3392</v>
      </c>
      <c r="E37" s="254" t="s">
        <v>863</v>
      </c>
      <c r="F37" s="254" t="s">
        <v>2741</v>
      </c>
      <c r="G37" s="255">
        <v>43129</v>
      </c>
      <c r="H37" s="244">
        <v>1</v>
      </c>
      <c r="I37" s="245"/>
    </row>
    <row r="38" spans="1:9" s="248" customFormat="1" ht="15" x14ac:dyDescent="0.2">
      <c r="A38" s="256">
        <v>3718</v>
      </c>
      <c r="B38" s="241"/>
      <c r="C38" s="251" t="s">
        <v>3403</v>
      </c>
      <c r="D38" s="254" t="s">
        <v>3392</v>
      </c>
      <c r="E38" s="254" t="s">
        <v>863</v>
      </c>
      <c r="F38" s="254" t="s">
        <v>2741</v>
      </c>
      <c r="G38" s="255">
        <v>43130</v>
      </c>
      <c r="H38" s="244">
        <v>1</v>
      </c>
      <c r="I38" s="257"/>
    </row>
    <row r="39" spans="1:9" s="248" customFormat="1" ht="15" x14ac:dyDescent="0.2">
      <c r="A39" s="249">
        <v>3818</v>
      </c>
      <c r="B39" s="250"/>
      <c r="C39" s="251" t="s">
        <v>3404</v>
      </c>
      <c r="D39" s="254" t="s">
        <v>3392</v>
      </c>
      <c r="E39" s="254" t="s">
        <v>863</v>
      </c>
      <c r="F39" s="254" t="s">
        <v>2741</v>
      </c>
      <c r="G39" s="255">
        <v>43130</v>
      </c>
      <c r="H39" s="244">
        <v>1</v>
      </c>
      <c r="I39" s="245"/>
    </row>
    <row r="40" spans="1:9" s="248" customFormat="1" ht="15" x14ac:dyDescent="0.2">
      <c r="A40" s="249">
        <v>3918</v>
      </c>
      <c r="B40" s="250"/>
      <c r="C40" s="251" t="s">
        <v>3405</v>
      </c>
      <c r="D40" s="254" t="s">
        <v>3392</v>
      </c>
      <c r="E40" s="254" t="s">
        <v>863</v>
      </c>
      <c r="F40" s="254" t="s">
        <v>2741</v>
      </c>
      <c r="G40" s="255">
        <v>43130</v>
      </c>
      <c r="H40" s="244">
        <v>1</v>
      </c>
      <c r="I40" s="245"/>
    </row>
    <row r="41" spans="1:9" s="248" customFormat="1" ht="15" x14ac:dyDescent="0.2">
      <c r="A41" s="249">
        <v>4018</v>
      </c>
      <c r="B41" s="250"/>
      <c r="C41" s="251" t="s">
        <v>3406</v>
      </c>
      <c r="D41" s="254" t="s">
        <v>3392</v>
      </c>
      <c r="E41" s="254" t="s">
        <v>863</v>
      </c>
      <c r="F41" s="254" t="s">
        <v>2741</v>
      </c>
      <c r="G41" s="255">
        <v>43130</v>
      </c>
      <c r="H41" s="244">
        <v>1</v>
      </c>
      <c r="I41" s="245"/>
    </row>
    <row r="42" spans="1:9" s="248" customFormat="1" ht="15" x14ac:dyDescent="0.2">
      <c r="A42" s="256">
        <v>4118</v>
      </c>
      <c r="B42" s="241"/>
      <c r="C42" s="251" t="s">
        <v>3407</v>
      </c>
      <c r="D42" s="254" t="s">
        <v>3392</v>
      </c>
      <c r="E42" s="254" t="s">
        <v>863</v>
      </c>
      <c r="F42" s="254" t="s">
        <v>2741</v>
      </c>
      <c r="G42" s="255">
        <v>43130</v>
      </c>
      <c r="H42" s="244">
        <v>1</v>
      </c>
      <c r="I42" s="245"/>
    </row>
    <row r="43" spans="1:9" s="248" customFormat="1" ht="15" x14ac:dyDescent="0.2">
      <c r="A43" s="249">
        <v>4218</v>
      </c>
      <c r="B43" s="250"/>
      <c r="C43" s="251" t="s">
        <v>3408</v>
      </c>
      <c r="D43" s="254" t="s">
        <v>1669</v>
      </c>
      <c r="E43" s="254" t="s">
        <v>862</v>
      </c>
      <c r="F43" s="254" t="s">
        <v>1189</v>
      </c>
      <c r="G43" s="255">
        <v>43130</v>
      </c>
      <c r="H43" s="244">
        <v>1</v>
      </c>
      <c r="I43" s="245"/>
    </row>
    <row r="44" spans="1:9" s="248" customFormat="1" ht="15" x14ac:dyDescent="0.2">
      <c r="A44" s="249">
        <v>4318</v>
      </c>
      <c r="B44" s="250"/>
      <c r="C44" s="251" t="s">
        <v>3409</v>
      </c>
      <c r="D44" s="254" t="s">
        <v>2574</v>
      </c>
      <c r="E44" s="254" t="s">
        <v>862</v>
      </c>
      <c r="F44" s="254" t="s">
        <v>557</v>
      </c>
      <c r="G44" s="255">
        <v>43130</v>
      </c>
      <c r="H44" s="244">
        <v>1</v>
      </c>
      <c r="I44" s="245"/>
    </row>
    <row r="45" spans="1:9" s="248" customFormat="1" ht="15" x14ac:dyDescent="0.2">
      <c r="A45" s="249">
        <v>4418</v>
      </c>
      <c r="B45" s="250"/>
      <c r="C45" s="251" t="s">
        <v>3410</v>
      </c>
      <c r="D45" s="254" t="s">
        <v>2574</v>
      </c>
      <c r="E45" s="254" t="s">
        <v>862</v>
      </c>
      <c r="F45" s="254" t="s">
        <v>816</v>
      </c>
      <c r="G45" s="255">
        <v>43130</v>
      </c>
      <c r="H45" s="244">
        <v>1</v>
      </c>
      <c r="I45" s="245"/>
    </row>
    <row r="46" spans="1:9" s="248" customFormat="1" ht="15" x14ac:dyDescent="0.2">
      <c r="A46" s="256">
        <v>4518</v>
      </c>
      <c r="B46" s="241"/>
      <c r="C46" s="251" t="s">
        <v>3411</v>
      </c>
      <c r="D46" s="254" t="s">
        <v>2574</v>
      </c>
      <c r="E46" s="254" t="s">
        <v>862</v>
      </c>
      <c r="F46" s="254" t="s">
        <v>740</v>
      </c>
      <c r="G46" s="255">
        <v>43130</v>
      </c>
      <c r="H46" s="244">
        <v>1</v>
      </c>
      <c r="I46" s="245"/>
    </row>
    <row r="47" spans="1:9" s="248" customFormat="1" ht="15" x14ac:dyDescent="0.2">
      <c r="A47" s="249">
        <v>4618</v>
      </c>
      <c r="B47" s="250"/>
      <c r="C47" s="251" t="s">
        <v>3412</v>
      </c>
      <c r="D47" s="254" t="s">
        <v>3392</v>
      </c>
      <c r="E47" s="254" t="s">
        <v>863</v>
      </c>
      <c r="F47" s="254" t="s">
        <v>2741</v>
      </c>
      <c r="G47" s="255">
        <v>43130</v>
      </c>
      <c r="H47" s="244">
        <v>1</v>
      </c>
      <c r="I47" s="257"/>
    </row>
    <row r="48" spans="1:9" s="248" customFormat="1" ht="15" x14ac:dyDescent="0.2">
      <c r="A48" s="249">
        <v>4718</v>
      </c>
      <c r="B48" s="250"/>
      <c r="C48" s="251" t="s">
        <v>3413</v>
      </c>
      <c r="D48" s="254" t="s">
        <v>3414</v>
      </c>
      <c r="E48" s="254" t="s">
        <v>862</v>
      </c>
      <c r="F48" s="254" t="s">
        <v>2332</v>
      </c>
      <c r="G48" s="255">
        <v>43130</v>
      </c>
      <c r="H48" s="244">
        <v>1</v>
      </c>
      <c r="I48" s="245"/>
    </row>
    <row r="49" spans="1:11" s="248" customFormat="1" ht="15" x14ac:dyDescent="0.2">
      <c r="A49" s="249">
        <v>4818</v>
      </c>
      <c r="B49" s="250"/>
      <c r="C49" s="251" t="s">
        <v>3415</v>
      </c>
      <c r="D49" s="254" t="s">
        <v>3392</v>
      </c>
      <c r="E49" s="254" t="s">
        <v>863</v>
      </c>
      <c r="F49" s="254" t="s">
        <v>2741</v>
      </c>
      <c r="G49" s="255">
        <v>43130</v>
      </c>
      <c r="H49" s="244">
        <v>1</v>
      </c>
      <c r="I49" s="245"/>
    </row>
    <row r="50" spans="1:11" s="248" customFormat="1" ht="15" x14ac:dyDescent="0.2">
      <c r="A50" s="256">
        <v>4918</v>
      </c>
      <c r="B50" s="241"/>
      <c r="C50" s="251" t="s">
        <v>3416</v>
      </c>
      <c r="D50" s="254" t="s">
        <v>3392</v>
      </c>
      <c r="E50" s="254" t="s">
        <v>863</v>
      </c>
      <c r="F50" s="254" t="s">
        <v>2741</v>
      </c>
      <c r="G50" s="255">
        <v>43130</v>
      </c>
      <c r="H50" s="244">
        <v>1</v>
      </c>
      <c r="I50" s="245"/>
    </row>
    <row r="51" spans="1:11" s="248" customFormat="1" ht="15" x14ac:dyDescent="0.2">
      <c r="A51" s="249">
        <v>5018</v>
      </c>
      <c r="B51" s="250"/>
      <c r="C51" s="251" t="s">
        <v>3417</v>
      </c>
      <c r="D51" s="278" t="s">
        <v>2709</v>
      </c>
      <c r="E51" s="254" t="s">
        <v>3163</v>
      </c>
      <c r="F51" s="254" t="s">
        <v>3418</v>
      </c>
      <c r="G51" s="255">
        <v>43130</v>
      </c>
      <c r="H51" s="244">
        <v>1</v>
      </c>
      <c r="I51" s="245"/>
    </row>
    <row r="52" spans="1:11" s="248" customFormat="1" ht="15" x14ac:dyDescent="0.2">
      <c r="A52" s="249">
        <v>5118</v>
      </c>
      <c r="B52" s="250"/>
      <c r="C52" s="251" t="s">
        <v>3421</v>
      </c>
      <c r="D52" s="254" t="s">
        <v>3420</v>
      </c>
      <c r="E52" s="254" t="s">
        <v>862</v>
      </c>
      <c r="F52" s="254" t="s">
        <v>3342</v>
      </c>
      <c r="G52" s="255">
        <v>43132</v>
      </c>
      <c r="H52" s="244">
        <v>2</v>
      </c>
      <c r="I52" s="245"/>
    </row>
    <row r="53" spans="1:11" s="248" customFormat="1" ht="15" x14ac:dyDescent="0.2">
      <c r="A53" s="249">
        <v>5218</v>
      </c>
      <c r="B53" s="250"/>
      <c r="C53" s="251" t="s">
        <v>3422</v>
      </c>
      <c r="D53" s="254" t="s">
        <v>3420</v>
      </c>
      <c r="E53" s="254" t="s">
        <v>862</v>
      </c>
      <c r="F53" s="254" t="s">
        <v>1727</v>
      </c>
      <c r="G53" s="255">
        <v>43132</v>
      </c>
      <c r="H53" s="244">
        <v>2</v>
      </c>
      <c r="I53" s="245"/>
      <c r="J53" s="245"/>
      <c r="K53" s="245"/>
    </row>
    <row r="54" spans="1:11" s="245" customFormat="1" ht="15" x14ac:dyDescent="0.2">
      <c r="A54" s="256">
        <v>5318</v>
      </c>
      <c r="B54" s="241"/>
      <c r="C54" s="251" t="s">
        <v>3419</v>
      </c>
      <c r="D54" s="254" t="s">
        <v>3420</v>
      </c>
      <c r="E54" s="254" t="s">
        <v>862</v>
      </c>
      <c r="F54" s="254" t="s">
        <v>816</v>
      </c>
      <c r="G54" s="255">
        <v>43132</v>
      </c>
      <c r="H54" s="244">
        <v>2</v>
      </c>
      <c r="J54" s="248"/>
      <c r="K54" s="248"/>
    </row>
    <row r="55" spans="1:11" s="248" customFormat="1" ht="15" x14ac:dyDescent="0.2">
      <c r="A55" s="249">
        <v>5418</v>
      </c>
      <c r="B55" s="250"/>
      <c r="C55" s="251" t="s">
        <v>3423</v>
      </c>
      <c r="D55" s="254" t="s">
        <v>731</v>
      </c>
      <c r="E55" s="254" t="s">
        <v>862</v>
      </c>
      <c r="F55" s="254" t="s">
        <v>1716</v>
      </c>
      <c r="G55" s="255">
        <v>43139</v>
      </c>
      <c r="H55" s="244">
        <v>2</v>
      </c>
      <c r="I55" s="245"/>
    </row>
    <row r="56" spans="1:11" s="248" customFormat="1" ht="15" x14ac:dyDescent="0.2">
      <c r="A56" s="249">
        <v>5518</v>
      </c>
      <c r="B56" s="250"/>
      <c r="C56" s="251" t="s">
        <v>3424</v>
      </c>
      <c r="D56" s="254" t="s">
        <v>1447</v>
      </c>
      <c r="E56" s="254" t="s">
        <v>862</v>
      </c>
      <c r="F56" s="254" t="s">
        <v>808</v>
      </c>
      <c r="G56" s="255">
        <v>43140</v>
      </c>
      <c r="H56" s="244">
        <v>2</v>
      </c>
      <c r="I56" s="245"/>
    </row>
    <row r="57" spans="1:11" s="248" customFormat="1" ht="15" x14ac:dyDescent="0.2">
      <c r="A57" s="249">
        <v>5618</v>
      </c>
      <c r="B57" s="250"/>
      <c r="C57" s="251" t="s">
        <v>3425</v>
      </c>
      <c r="D57" s="254" t="s">
        <v>1669</v>
      </c>
      <c r="E57" s="254" t="s">
        <v>862</v>
      </c>
      <c r="F57" s="254" t="s">
        <v>1183</v>
      </c>
      <c r="G57" s="255">
        <v>43146</v>
      </c>
      <c r="H57" s="244">
        <v>2</v>
      </c>
      <c r="I57" s="245"/>
    </row>
    <row r="58" spans="1:11" s="248" customFormat="1" ht="15" x14ac:dyDescent="0.2">
      <c r="A58" s="256">
        <v>5718</v>
      </c>
      <c r="B58" s="241"/>
      <c r="C58" s="251" t="s">
        <v>3426</v>
      </c>
      <c r="D58" s="254" t="s">
        <v>1454</v>
      </c>
      <c r="E58" s="254" t="s">
        <v>1198</v>
      </c>
      <c r="F58" s="254" t="s">
        <v>2034</v>
      </c>
      <c r="G58" s="255">
        <v>43147</v>
      </c>
      <c r="H58" s="244">
        <v>2</v>
      </c>
      <c r="I58" s="245"/>
    </row>
    <row r="59" spans="1:11" s="248" customFormat="1" ht="15" x14ac:dyDescent="0.2">
      <c r="A59" s="249">
        <v>5818</v>
      </c>
      <c r="B59" s="250"/>
      <c r="C59" s="251" t="s">
        <v>3427</v>
      </c>
      <c r="D59" s="254" t="s">
        <v>3428</v>
      </c>
      <c r="E59" s="254" t="s">
        <v>863</v>
      </c>
      <c r="F59" s="254" t="s">
        <v>686</v>
      </c>
      <c r="G59" s="255">
        <v>43150</v>
      </c>
      <c r="H59" s="244">
        <v>2</v>
      </c>
      <c r="I59" s="245"/>
    </row>
    <row r="60" spans="1:11" s="248" customFormat="1" ht="15" x14ac:dyDescent="0.2">
      <c r="A60" s="249">
        <v>5918</v>
      </c>
      <c r="B60" s="250"/>
      <c r="C60" s="251" t="s">
        <v>3429</v>
      </c>
      <c r="D60" s="259" t="s">
        <v>1138</v>
      </c>
      <c r="E60" s="254" t="s">
        <v>1198</v>
      </c>
      <c r="F60" s="254" t="s">
        <v>3342</v>
      </c>
      <c r="G60" s="255">
        <v>43150</v>
      </c>
      <c r="H60" s="244">
        <v>2</v>
      </c>
      <c r="I60" s="245"/>
    </row>
    <row r="61" spans="1:11" s="248" customFormat="1" ht="15" x14ac:dyDescent="0.2">
      <c r="A61" s="249">
        <v>6018</v>
      </c>
      <c r="B61" s="250"/>
      <c r="C61" s="251" t="s">
        <v>3430</v>
      </c>
      <c r="D61" s="278" t="s">
        <v>3348</v>
      </c>
      <c r="E61" s="254" t="s">
        <v>3163</v>
      </c>
      <c r="F61" s="254" t="s">
        <v>664</v>
      </c>
      <c r="G61" s="255">
        <v>43150</v>
      </c>
      <c r="H61" s="244">
        <v>2</v>
      </c>
      <c r="I61" s="245"/>
    </row>
    <row r="62" spans="1:11" s="248" customFormat="1" ht="15" x14ac:dyDescent="0.2">
      <c r="A62" s="256">
        <v>6118</v>
      </c>
      <c r="B62" s="241"/>
      <c r="C62" s="251" t="s">
        <v>3431</v>
      </c>
      <c r="D62" s="254" t="s">
        <v>3206</v>
      </c>
      <c r="E62" s="254" t="s">
        <v>862</v>
      </c>
      <c r="F62" s="254" t="s">
        <v>1716</v>
      </c>
      <c r="G62" s="255">
        <v>43153</v>
      </c>
      <c r="H62" s="244">
        <v>2</v>
      </c>
      <c r="I62" s="245"/>
    </row>
    <row r="63" spans="1:11" s="248" customFormat="1" ht="15" x14ac:dyDescent="0.2">
      <c r="A63" s="249">
        <v>6218</v>
      </c>
      <c r="B63" s="250"/>
      <c r="C63" s="251" t="s">
        <v>3432</v>
      </c>
      <c r="D63" s="254" t="s">
        <v>3206</v>
      </c>
      <c r="E63" s="254" t="s">
        <v>862</v>
      </c>
      <c r="F63" s="254" t="s">
        <v>240</v>
      </c>
      <c r="G63" s="255">
        <v>43153</v>
      </c>
      <c r="H63" s="244">
        <v>2</v>
      </c>
      <c r="I63" s="245"/>
    </row>
    <row r="64" spans="1:11" s="248" customFormat="1" ht="15" x14ac:dyDescent="0.2">
      <c r="A64" s="249">
        <v>6318</v>
      </c>
      <c r="B64" s="250"/>
      <c r="C64" s="251" t="s">
        <v>3433</v>
      </c>
      <c r="D64" s="254" t="s">
        <v>1460</v>
      </c>
      <c r="E64" s="254" t="s">
        <v>862</v>
      </c>
      <c r="F64" s="254" t="s">
        <v>2580</v>
      </c>
      <c r="G64" s="255">
        <v>43153</v>
      </c>
      <c r="H64" s="244">
        <v>2</v>
      </c>
      <c r="I64" s="245"/>
    </row>
    <row r="65" spans="1:9" s="248" customFormat="1" ht="15" x14ac:dyDescent="0.2">
      <c r="A65" s="249">
        <v>6418</v>
      </c>
      <c r="B65" s="250"/>
      <c r="C65" s="251" t="s">
        <v>3434</v>
      </c>
      <c r="D65" s="278" t="s">
        <v>756</v>
      </c>
      <c r="E65" s="254" t="s">
        <v>3163</v>
      </c>
      <c r="F65" s="254" t="s">
        <v>3743</v>
      </c>
      <c r="G65" s="255">
        <v>43157</v>
      </c>
      <c r="H65" s="244">
        <v>2</v>
      </c>
      <c r="I65" s="245"/>
    </row>
    <row r="66" spans="1:9" s="248" customFormat="1" ht="15" x14ac:dyDescent="0.2">
      <c r="A66" s="256">
        <v>6518</v>
      </c>
      <c r="B66" s="241"/>
      <c r="C66" s="251" t="s">
        <v>3435</v>
      </c>
      <c r="D66" s="254" t="s">
        <v>196</v>
      </c>
      <c r="E66" s="254" t="s">
        <v>1198</v>
      </c>
      <c r="F66" s="254" t="s">
        <v>1727</v>
      </c>
      <c r="G66" s="255">
        <v>43157</v>
      </c>
      <c r="H66" s="244">
        <v>2</v>
      </c>
      <c r="I66" s="245"/>
    </row>
    <row r="67" spans="1:9" s="248" customFormat="1" ht="15" x14ac:dyDescent="0.2">
      <c r="A67" s="249">
        <v>6618</v>
      </c>
      <c r="B67" s="250"/>
      <c r="C67" s="251" t="s">
        <v>2120</v>
      </c>
      <c r="D67" s="278" t="s">
        <v>1946</v>
      </c>
      <c r="E67" s="254" t="s">
        <v>3162</v>
      </c>
      <c r="F67" s="254" t="s">
        <v>2866</v>
      </c>
      <c r="G67" s="255">
        <v>43157</v>
      </c>
      <c r="H67" s="244">
        <v>2</v>
      </c>
      <c r="I67" s="245"/>
    </row>
    <row r="68" spans="1:9" s="248" customFormat="1" ht="15" x14ac:dyDescent="0.2">
      <c r="A68" s="249">
        <v>6718</v>
      </c>
      <c r="B68" s="250"/>
      <c r="C68" s="251" t="s">
        <v>3436</v>
      </c>
      <c r="D68" s="254" t="s">
        <v>3818</v>
      </c>
      <c r="E68" s="254" t="s">
        <v>2441</v>
      </c>
      <c r="F68" s="254" t="s">
        <v>3437</v>
      </c>
      <c r="G68" s="255">
        <v>43157</v>
      </c>
      <c r="H68" s="244">
        <v>2</v>
      </c>
      <c r="I68" s="245"/>
    </row>
    <row r="69" spans="1:9" s="248" customFormat="1" ht="15" x14ac:dyDescent="0.2">
      <c r="A69" s="249">
        <v>6818</v>
      </c>
      <c r="B69" s="250"/>
      <c r="C69" s="251" t="s">
        <v>3438</v>
      </c>
      <c r="D69" s="254" t="s">
        <v>3420</v>
      </c>
      <c r="E69" s="254" t="s">
        <v>862</v>
      </c>
      <c r="F69" s="254" t="s">
        <v>3382</v>
      </c>
      <c r="G69" s="255">
        <v>43158</v>
      </c>
      <c r="H69" s="244">
        <v>2</v>
      </c>
      <c r="I69" s="245"/>
    </row>
    <row r="70" spans="1:9" s="248" customFormat="1" ht="15" x14ac:dyDescent="0.2">
      <c r="A70" s="256">
        <v>6918</v>
      </c>
      <c r="B70" s="241"/>
      <c r="C70" s="251" t="s">
        <v>3439</v>
      </c>
      <c r="D70" s="254" t="s">
        <v>3420</v>
      </c>
      <c r="E70" s="254" t="s">
        <v>862</v>
      </c>
      <c r="F70" s="254" t="s">
        <v>2332</v>
      </c>
      <c r="G70" s="255">
        <v>43158</v>
      </c>
      <c r="H70" s="244">
        <v>2</v>
      </c>
      <c r="I70" s="245"/>
    </row>
    <row r="71" spans="1:9" s="248" customFormat="1" ht="15" x14ac:dyDescent="0.2">
      <c r="A71" s="249">
        <v>7018</v>
      </c>
      <c r="B71" s="250"/>
      <c r="C71" s="251" t="s">
        <v>3440</v>
      </c>
      <c r="D71" s="254" t="s">
        <v>1671</v>
      </c>
      <c r="E71" s="254" t="s">
        <v>862</v>
      </c>
      <c r="F71" s="254" t="s">
        <v>831</v>
      </c>
      <c r="G71" s="255">
        <v>43158</v>
      </c>
      <c r="H71" s="244">
        <v>2</v>
      </c>
      <c r="I71" s="245"/>
    </row>
    <row r="72" spans="1:9" s="248" customFormat="1" ht="15" x14ac:dyDescent="0.2">
      <c r="A72" s="249">
        <v>7118</v>
      </c>
      <c r="B72" s="250"/>
      <c r="C72" s="251" t="s">
        <v>3441</v>
      </c>
      <c r="D72" s="254" t="s">
        <v>3058</v>
      </c>
      <c r="E72" s="254" t="s">
        <v>862</v>
      </c>
      <c r="F72" s="254" t="s">
        <v>557</v>
      </c>
      <c r="G72" s="255">
        <v>43158</v>
      </c>
      <c r="H72" s="244">
        <v>2</v>
      </c>
      <c r="I72" s="245"/>
    </row>
    <row r="73" spans="1:9" s="248" customFormat="1" ht="15" x14ac:dyDescent="0.2">
      <c r="A73" s="249">
        <v>7218</v>
      </c>
      <c r="B73" s="250"/>
      <c r="C73" s="251" t="s">
        <v>3442</v>
      </c>
      <c r="D73" s="254" t="s">
        <v>3420</v>
      </c>
      <c r="E73" s="254" t="s">
        <v>862</v>
      </c>
      <c r="F73" s="254" t="s">
        <v>1183</v>
      </c>
      <c r="G73" s="255">
        <v>43158</v>
      </c>
      <c r="H73" s="244">
        <v>2</v>
      </c>
      <c r="I73" s="245"/>
    </row>
    <row r="74" spans="1:9" s="248" customFormat="1" ht="15" x14ac:dyDescent="0.2">
      <c r="A74" s="256">
        <v>7318</v>
      </c>
      <c r="B74" s="241"/>
      <c r="C74" s="251" t="s">
        <v>3443</v>
      </c>
      <c r="D74" s="254" t="s">
        <v>3420</v>
      </c>
      <c r="E74" s="254" t="s">
        <v>862</v>
      </c>
      <c r="F74" s="254" t="s">
        <v>814</v>
      </c>
      <c r="G74" s="255">
        <v>43158</v>
      </c>
      <c r="H74" s="244">
        <v>2</v>
      </c>
      <c r="I74" s="245"/>
    </row>
    <row r="75" spans="1:9" s="248" customFormat="1" ht="15" x14ac:dyDescent="0.2">
      <c r="A75" s="249">
        <v>7418</v>
      </c>
      <c r="B75" s="250"/>
      <c r="C75" s="251" t="s">
        <v>3444</v>
      </c>
      <c r="D75" s="254" t="s">
        <v>327</v>
      </c>
      <c r="E75" s="254" t="s">
        <v>862</v>
      </c>
      <c r="F75" s="254" t="s">
        <v>3342</v>
      </c>
      <c r="G75" s="255">
        <v>43159</v>
      </c>
      <c r="H75" s="244">
        <v>2</v>
      </c>
      <c r="I75" s="245"/>
    </row>
    <row r="76" spans="1:9" s="248" customFormat="1" ht="15" x14ac:dyDescent="0.2">
      <c r="A76" s="249">
        <v>7518</v>
      </c>
      <c r="B76" s="250"/>
      <c r="C76" s="254" t="s">
        <v>3445</v>
      </c>
      <c r="D76" s="254" t="s">
        <v>327</v>
      </c>
      <c r="E76" s="254" t="s">
        <v>1198</v>
      </c>
      <c r="F76" s="254" t="s">
        <v>816</v>
      </c>
      <c r="G76" s="255">
        <v>43161</v>
      </c>
      <c r="H76" s="244">
        <v>3</v>
      </c>
      <c r="I76" s="245"/>
    </row>
    <row r="77" spans="1:9" s="248" customFormat="1" ht="15" x14ac:dyDescent="0.2">
      <c r="A77" s="249">
        <v>7618</v>
      </c>
      <c r="B77" s="250"/>
      <c r="C77" s="254" t="s">
        <v>3446</v>
      </c>
      <c r="D77" s="254" t="s">
        <v>731</v>
      </c>
      <c r="E77" s="254" t="s">
        <v>1198</v>
      </c>
      <c r="F77" s="254" t="s">
        <v>240</v>
      </c>
      <c r="G77" s="255">
        <v>43164</v>
      </c>
      <c r="H77" s="244">
        <v>3</v>
      </c>
      <c r="I77" s="245"/>
    </row>
    <row r="78" spans="1:9" s="248" customFormat="1" ht="15" x14ac:dyDescent="0.2">
      <c r="A78" s="256">
        <v>7718</v>
      </c>
      <c r="B78" s="241"/>
      <c r="C78" s="254" t="s">
        <v>3447</v>
      </c>
      <c r="D78" s="254" t="s">
        <v>1669</v>
      </c>
      <c r="E78" s="254" t="s">
        <v>1198</v>
      </c>
      <c r="F78" s="254" t="s">
        <v>1183</v>
      </c>
      <c r="G78" s="255">
        <v>43164</v>
      </c>
      <c r="H78" s="244">
        <v>3</v>
      </c>
      <c r="I78" s="245"/>
    </row>
    <row r="79" spans="1:9" s="248" customFormat="1" ht="15" x14ac:dyDescent="0.2">
      <c r="A79" s="249">
        <v>7818</v>
      </c>
      <c r="B79" s="250"/>
      <c r="C79" s="254" t="s">
        <v>3448</v>
      </c>
      <c r="D79" s="254" t="s">
        <v>1460</v>
      </c>
      <c r="E79" s="254" t="s">
        <v>1198</v>
      </c>
      <c r="F79" s="254" t="s">
        <v>720</v>
      </c>
      <c r="G79" s="255">
        <v>43164</v>
      </c>
      <c r="H79" s="244">
        <v>3</v>
      </c>
      <c r="I79" s="245"/>
    </row>
    <row r="80" spans="1:9" s="248" customFormat="1" ht="15" x14ac:dyDescent="0.2">
      <c r="A80" s="249">
        <v>7918</v>
      </c>
      <c r="B80" s="250"/>
      <c r="C80" s="254" t="s">
        <v>2002</v>
      </c>
      <c r="D80" s="278" t="s">
        <v>1946</v>
      </c>
      <c r="E80" s="254" t="s">
        <v>3162</v>
      </c>
      <c r="F80" s="254" t="s">
        <v>3449</v>
      </c>
      <c r="G80" s="255">
        <v>43164</v>
      </c>
      <c r="H80" s="244">
        <v>3</v>
      </c>
      <c r="I80" s="245"/>
    </row>
    <row r="81" spans="1:9" s="248" customFormat="1" ht="15" x14ac:dyDescent="0.2">
      <c r="A81" s="249">
        <v>8018</v>
      </c>
      <c r="B81" s="250"/>
      <c r="C81" s="254" t="s">
        <v>3450</v>
      </c>
      <c r="D81" s="254" t="s">
        <v>3453</v>
      </c>
      <c r="E81" s="254" t="s">
        <v>1026</v>
      </c>
      <c r="F81" s="254" t="s">
        <v>2332</v>
      </c>
      <c r="G81" s="255">
        <v>43165</v>
      </c>
      <c r="H81" s="244">
        <v>3</v>
      </c>
      <c r="I81" s="245"/>
    </row>
    <row r="82" spans="1:9" s="248" customFormat="1" ht="15" x14ac:dyDescent="0.2">
      <c r="A82" s="256">
        <v>8118</v>
      </c>
      <c r="B82" s="241"/>
      <c r="C82" s="254" t="s">
        <v>3451</v>
      </c>
      <c r="D82" s="254" t="s">
        <v>196</v>
      </c>
      <c r="E82" s="254" t="s">
        <v>862</v>
      </c>
      <c r="F82" s="254" t="s">
        <v>487</v>
      </c>
      <c r="G82" s="255">
        <v>43168</v>
      </c>
      <c r="H82" s="244">
        <v>3</v>
      </c>
      <c r="I82" s="245"/>
    </row>
    <row r="83" spans="1:9" s="248" customFormat="1" ht="15" x14ac:dyDescent="0.2">
      <c r="A83" s="249">
        <v>8218</v>
      </c>
      <c r="B83" s="250"/>
      <c r="C83" s="254" t="s">
        <v>3452</v>
      </c>
      <c r="D83" s="254" t="s">
        <v>3453</v>
      </c>
      <c r="E83" s="254" t="s">
        <v>863</v>
      </c>
      <c r="F83" s="254" t="s">
        <v>2332</v>
      </c>
      <c r="G83" s="255">
        <v>43168</v>
      </c>
      <c r="H83" s="244">
        <v>3</v>
      </c>
      <c r="I83" s="245"/>
    </row>
    <row r="84" spans="1:9" s="248" customFormat="1" ht="15" x14ac:dyDescent="0.2">
      <c r="A84" s="249">
        <v>8318</v>
      </c>
      <c r="B84" s="250"/>
      <c r="C84" s="254" t="s">
        <v>3454</v>
      </c>
      <c r="D84" s="278" t="s">
        <v>2646</v>
      </c>
      <c r="E84" s="254" t="s">
        <v>3162</v>
      </c>
      <c r="F84" s="254" t="s">
        <v>3743</v>
      </c>
      <c r="G84" s="255">
        <v>43168</v>
      </c>
      <c r="H84" s="244">
        <v>3</v>
      </c>
      <c r="I84" s="245"/>
    </row>
    <row r="85" spans="1:9" s="248" customFormat="1" ht="15" x14ac:dyDescent="0.2">
      <c r="A85" s="249">
        <v>8418</v>
      </c>
      <c r="B85" s="250"/>
      <c r="C85" s="254" t="s">
        <v>3455</v>
      </c>
      <c r="D85" s="254" t="s">
        <v>1669</v>
      </c>
      <c r="E85" s="254" t="s">
        <v>1198</v>
      </c>
      <c r="F85" s="254" t="s">
        <v>1183</v>
      </c>
      <c r="G85" s="255">
        <v>43168</v>
      </c>
      <c r="H85" s="244">
        <v>3</v>
      </c>
      <c r="I85" s="245"/>
    </row>
    <row r="86" spans="1:9" s="248" customFormat="1" ht="15" x14ac:dyDescent="0.2">
      <c r="A86" s="256">
        <v>8518</v>
      </c>
      <c r="B86" s="241"/>
      <c r="C86" s="254" t="s">
        <v>3456</v>
      </c>
      <c r="D86" s="254" t="s">
        <v>3453</v>
      </c>
      <c r="E86" s="254" t="s">
        <v>863</v>
      </c>
      <c r="F86" s="254" t="s">
        <v>2332</v>
      </c>
      <c r="G86" s="255">
        <v>43168</v>
      </c>
      <c r="H86" s="244">
        <v>3</v>
      </c>
      <c r="I86" s="245"/>
    </row>
    <row r="87" spans="1:9" s="248" customFormat="1" ht="15" x14ac:dyDescent="0.2">
      <c r="A87" s="249">
        <v>8618</v>
      </c>
      <c r="B87" s="250"/>
      <c r="C87" s="254" t="s">
        <v>3457</v>
      </c>
      <c r="D87" s="254" t="s">
        <v>196</v>
      </c>
      <c r="E87" s="254" t="s">
        <v>862</v>
      </c>
      <c r="F87" s="254" t="s">
        <v>1194</v>
      </c>
      <c r="G87" s="255">
        <v>43171</v>
      </c>
      <c r="H87" s="244">
        <v>3</v>
      </c>
      <c r="I87" s="245"/>
    </row>
    <row r="88" spans="1:9" s="248" customFormat="1" ht="15" x14ac:dyDescent="0.2">
      <c r="A88" s="249">
        <v>8718</v>
      </c>
      <c r="B88" s="250"/>
      <c r="C88" s="254" t="s">
        <v>3459</v>
      </c>
      <c r="D88" s="254" t="s">
        <v>839</v>
      </c>
      <c r="E88" s="254" t="s">
        <v>1198</v>
      </c>
      <c r="F88" s="254" t="s">
        <v>1188</v>
      </c>
      <c r="G88" s="255">
        <v>43173</v>
      </c>
      <c r="H88" s="244">
        <v>3</v>
      </c>
      <c r="I88" s="245"/>
    </row>
    <row r="89" spans="1:9" s="248" customFormat="1" ht="15" x14ac:dyDescent="0.2">
      <c r="A89" s="249">
        <v>8818</v>
      </c>
      <c r="B89" s="250"/>
      <c r="C89" s="254" t="s">
        <v>3460</v>
      </c>
      <c r="D89" s="254" t="s">
        <v>1146</v>
      </c>
      <c r="E89" s="254" t="s">
        <v>1198</v>
      </c>
      <c r="F89" s="254" t="s">
        <v>1183</v>
      </c>
      <c r="G89" s="255">
        <v>43173</v>
      </c>
      <c r="H89" s="244">
        <v>3</v>
      </c>
      <c r="I89" s="245"/>
    </row>
    <row r="90" spans="1:9" s="248" customFormat="1" ht="15" x14ac:dyDescent="0.2">
      <c r="A90" s="256">
        <v>8918</v>
      </c>
      <c r="B90" s="241"/>
      <c r="C90" s="254" t="s">
        <v>3461</v>
      </c>
      <c r="D90" s="254" t="s">
        <v>1666</v>
      </c>
      <c r="E90" s="254" t="s">
        <v>1198</v>
      </c>
      <c r="F90" s="254" t="s">
        <v>1189</v>
      </c>
      <c r="G90" s="255">
        <v>43173</v>
      </c>
      <c r="H90" s="244">
        <v>3</v>
      </c>
      <c r="I90" s="245"/>
    </row>
    <row r="91" spans="1:9" s="248" customFormat="1" ht="15" x14ac:dyDescent="0.2">
      <c r="A91" s="249">
        <v>9018</v>
      </c>
      <c r="B91" s="250"/>
      <c r="C91" s="254" t="s">
        <v>3462</v>
      </c>
      <c r="D91" s="254" t="s">
        <v>3453</v>
      </c>
      <c r="E91" s="254" t="s">
        <v>863</v>
      </c>
      <c r="F91" s="254" t="s">
        <v>2332</v>
      </c>
      <c r="G91" s="255">
        <v>43173</v>
      </c>
      <c r="H91" s="244">
        <v>3</v>
      </c>
      <c r="I91" s="245"/>
    </row>
    <row r="92" spans="1:9" s="248" customFormat="1" ht="15" x14ac:dyDescent="0.2">
      <c r="A92" s="249">
        <v>9118</v>
      </c>
      <c r="B92" s="250"/>
      <c r="C92" s="254" t="s">
        <v>3463</v>
      </c>
      <c r="D92" s="254" t="s">
        <v>3453</v>
      </c>
      <c r="E92" s="254" t="s">
        <v>863</v>
      </c>
      <c r="F92" s="254" t="s">
        <v>2332</v>
      </c>
      <c r="G92" s="255">
        <v>43173</v>
      </c>
      <c r="H92" s="244">
        <v>3</v>
      </c>
      <c r="I92" s="245"/>
    </row>
    <row r="93" spans="1:9" s="248" customFormat="1" ht="15" x14ac:dyDescent="0.2">
      <c r="A93" s="249">
        <v>9218</v>
      </c>
      <c r="B93" s="250"/>
      <c r="C93" s="254" t="s">
        <v>3464</v>
      </c>
      <c r="D93" s="254" t="s">
        <v>3465</v>
      </c>
      <c r="E93" s="254" t="s">
        <v>862</v>
      </c>
      <c r="F93" s="254" t="s">
        <v>814</v>
      </c>
      <c r="G93" s="255">
        <v>43174</v>
      </c>
      <c r="H93" s="244">
        <v>3</v>
      </c>
      <c r="I93" s="245"/>
    </row>
    <row r="94" spans="1:9" s="248" customFormat="1" ht="15" x14ac:dyDescent="0.2">
      <c r="A94" s="256">
        <v>9318</v>
      </c>
      <c r="B94" s="241"/>
      <c r="C94" s="254" t="s">
        <v>3466</v>
      </c>
      <c r="D94" s="254" t="s">
        <v>2794</v>
      </c>
      <c r="E94" s="254" t="s">
        <v>863</v>
      </c>
      <c r="F94" s="254" t="s">
        <v>1960</v>
      </c>
      <c r="G94" s="255">
        <v>43174</v>
      </c>
      <c r="H94" s="244">
        <v>3</v>
      </c>
      <c r="I94" s="245"/>
    </row>
    <row r="95" spans="1:9" s="248" customFormat="1" ht="15" x14ac:dyDescent="0.2">
      <c r="A95" s="249">
        <v>9418</v>
      </c>
      <c r="B95" s="250"/>
      <c r="C95" s="254" t="s">
        <v>3467</v>
      </c>
      <c r="D95" s="254" t="s">
        <v>2574</v>
      </c>
      <c r="E95" s="254" t="s">
        <v>862</v>
      </c>
      <c r="F95" s="254" t="s">
        <v>816</v>
      </c>
      <c r="G95" s="255">
        <v>43178</v>
      </c>
      <c r="H95" s="244">
        <v>3</v>
      </c>
      <c r="I95" s="245"/>
    </row>
    <row r="96" spans="1:9" s="248" customFormat="1" ht="15" x14ac:dyDescent="0.2">
      <c r="A96" s="249">
        <v>9518</v>
      </c>
      <c r="B96" s="250"/>
      <c r="C96" s="254" t="s">
        <v>3468</v>
      </c>
      <c r="D96" s="254" t="s">
        <v>3465</v>
      </c>
      <c r="E96" s="254" t="s">
        <v>862</v>
      </c>
      <c r="F96" s="254" t="s">
        <v>3342</v>
      </c>
      <c r="G96" s="255">
        <v>43179</v>
      </c>
      <c r="H96" s="244">
        <v>3</v>
      </c>
      <c r="I96" s="245"/>
    </row>
    <row r="97" spans="1:9" s="248" customFormat="1" ht="15" x14ac:dyDescent="0.2">
      <c r="A97" s="249">
        <v>9618</v>
      </c>
      <c r="B97" s="250"/>
      <c r="C97" s="254" t="s">
        <v>3469</v>
      </c>
      <c r="D97" s="254" t="s">
        <v>3470</v>
      </c>
      <c r="E97" s="254" t="s">
        <v>863</v>
      </c>
      <c r="F97" s="254" t="s">
        <v>686</v>
      </c>
      <c r="G97" s="255">
        <v>43179</v>
      </c>
      <c r="H97" s="244">
        <v>3</v>
      </c>
      <c r="I97" s="245"/>
    </row>
    <row r="98" spans="1:9" s="248" customFormat="1" ht="15" x14ac:dyDescent="0.2">
      <c r="A98" s="256">
        <v>9718</v>
      </c>
      <c r="B98" s="241"/>
      <c r="C98" s="254" t="s">
        <v>3471</v>
      </c>
      <c r="D98" s="254" t="s">
        <v>3472</v>
      </c>
      <c r="E98" s="254" t="s">
        <v>863</v>
      </c>
      <c r="F98" s="254" t="s">
        <v>2741</v>
      </c>
      <c r="G98" s="255">
        <v>43179</v>
      </c>
      <c r="H98" s="244">
        <v>3</v>
      </c>
      <c r="I98" s="245"/>
    </row>
    <row r="99" spans="1:9" s="248" customFormat="1" ht="15" x14ac:dyDescent="0.2">
      <c r="A99" s="249">
        <v>9818</v>
      </c>
      <c r="B99" s="250"/>
      <c r="C99" s="254" t="s">
        <v>3473</v>
      </c>
      <c r="D99" s="254" t="s">
        <v>3472</v>
      </c>
      <c r="E99" s="254" t="s">
        <v>863</v>
      </c>
      <c r="F99" s="254" t="s">
        <v>2741</v>
      </c>
      <c r="G99" s="255">
        <v>43179</v>
      </c>
      <c r="H99" s="244">
        <v>3</v>
      </c>
      <c r="I99" s="245"/>
    </row>
    <row r="100" spans="1:9" s="248" customFormat="1" ht="15" x14ac:dyDescent="0.2">
      <c r="A100" s="249">
        <v>9918</v>
      </c>
      <c r="B100" s="250"/>
      <c r="C100" s="254" t="s">
        <v>3478</v>
      </c>
      <c r="D100" s="254" t="s">
        <v>3472</v>
      </c>
      <c r="E100" s="254" t="s">
        <v>863</v>
      </c>
      <c r="F100" s="254" t="s">
        <v>2741</v>
      </c>
      <c r="G100" s="255">
        <v>43179</v>
      </c>
      <c r="H100" s="244">
        <v>3</v>
      </c>
      <c r="I100" s="245"/>
    </row>
    <row r="101" spans="1:9" s="248" customFormat="1" ht="15" x14ac:dyDescent="0.2">
      <c r="A101" s="249">
        <v>10018</v>
      </c>
      <c r="B101" s="250"/>
      <c r="C101" s="254" t="s">
        <v>3474</v>
      </c>
      <c r="D101" s="254" t="s">
        <v>1146</v>
      </c>
      <c r="E101" s="254" t="s">
        <v>1198</v>
      </c>
      <c r="F101" s="254" t="s">
        <v>720</v>
      </c>
      <c r="G101" s="255">
        <v>43179</v>
      </c>
      <c r="H101" s="244">
        <v>3</v>
      </c>
      <c r="I101" s="245"/>
    </row>
    <row r="102" spans="1:9" s="248" customFormat="1" ht="15" x14ac:dyDescent="0.2">
      <c r="A102" s="256">
        <v>10118</v>
      </c>
      <c r="B102" s="241"/>
      <c r="C102" s="254" t="s">
        <v>3475</v>
      </c>
      <c r="D102" s="254" t="s">
        <v>310</v>
      </c>
      <c r="E102" s="254" t="s">
        <v>862</v>
      </c>
      <c r="F102" s="254" t="s">
        <v>827</v>
      </c>
      <c r="G102" s="255">
        <v>43180</v>
      </c>
      <c r="H102" s="244">
        <v>3</v>
      </c>
      <c r="I102" s="245"/>
    </row>
    <row r="103" spans="1:9" s="248" customFormat="1" ht="15" x14ac:dyDescent="0.2">
      <c r="A103" s="249">
        <v>10218</v>
      </c>
      <c r="B103" s="250"/>
      <c r="C103" s="254" t="s">
        <v>3476</v>
      </c>
      <c r="D103" s="254" t="s">
        <v>310</v>
      </c>
      <c r="E103" s="254" t="s">
        <v>862</v>
      </c>
      <c r="F103" s="254" t="s">
        <v>1183</v>
      </c>
      <c r="G103" s="255">
        <v>43180</v>
      </c>
      <c r="H103" s="244">
        <v>3</v>
      </c>
      <c r="I103" s="245"/>
    </row>
    <row r="104" spans="1:9" s="248" customFormat="1" ht="15" x14ac:dyDescent="0.2">
      <c r="A104" s="249">
        <v>10318</v>
      </c>
      <c r="B104" s="250"/>
      <c r="C104" s="254" t="s">
        <v>3477</v>
      </c>
      <c r="D104" s="254" t="s">
        <v>3465</v>
      </c>
      <c r="E104" s="254" t="s">
        <v>862</v>
      </c>
      <c r="F104" s="254" t="s">
        <v>720</v>
      </c>
      <c r="G104" s="255">
        <v>43180</v>
      </c>
      <c r="H104" s="244">
        <v>3</v>
      </c>
      <c r="I104" s="245"/>
    </row>
    <row r="105" spans="1:9" s="248" customFormat="1" ht="15" x14ac:dyDescent="0.2">
      <c r="A105" s="249">
        <v>10418</v>
      </c>
      <c r="B105" s="250"/>
      <c r="C105" s="254" t="s">
        <v>3479</v>
      </c>
      <c r="D105" s="254" t="s">
        <v>3465</v>
      </c>
      <c r="E105" s="254" t="s">
        <v>862</v>
      </c>
      <c r="F105" s="254" t="s">
        <v>2332</v>
      </c>
      <c r="G105" s="255">
        <v>43180</v>
      </c>
      <c r="H105" s="244">
        <v>3</v>
      </c>
      <c r="I105" s="245"/>
    </row>
    <row r="106" spans="1:9" s="248" customFormat="1" ht="15" x14ac:dyDescent="0.2">
      <c r="A106" s="256">
        <v>10518</v>
      </c>
      <c r="B106" s="241"/>
      <c r="C106" s="254" t="s">
        <v>3480</v>
      </c>
      <c r="D106" s="254" t="s">
        <v>310</v>
      </c>
      <c r="E106" s="254" t="s">
        <v>862</v>
      </c>
      <c r="F106" s="254" t="s">
        <v>2332</v>
      </c>
      <c r="G106" s="255">
        <v>43180</v>
      </c>
      <c r="H106" s="244">
        <v>3</v>
      </c>
      <c r="I106" s="245"/>
    </row>
    <row r="107" spans="1:9" s="248" customFormat="1" ht="15" x14ac:dyDescent="0.2">
      <c r="A107" s="249">
        <v>10618</v>
      </c>
      <c r="B107" s="250"/>
      <c r="C107" s="254" t="s">
        <v>3481</v>
      </c>
      <c r="D107" s="254" t="s">
        <v>1460</v>
      </c>
      <c r="E107" s="254" t="s">
        <v>862</v>
      </c>
      <c r="F107" s="254" t="s">
        <v>552</v>
      </c>
      <c r="G107" s="255">
        <v>43180</v>
      </c>
      <c r="H107" s="244">
        <v>3</v>
      </c>
      <c r="I107" s="245"/>
    </row>
    <row r="108" spans="1:9" s="248" customFormat="1" ht="15" x14ac:dyDescent="0.2">
      <c r="A108" s="249">
        <v>10718</v>
      </c>
      <c r="B108" s="250"/>
      <c r="C108" s="254" t="s">
        <v>3482</v>
      </c>
      <c r="D108" s="254" t="s">
        <v>3483</v>
      </c>
      <c r="E108" s="254" t="s">
        <v>862</v>
      </c>
      <c r="F108" s="254" t="s">
        <v>2332</v>
      </c>
      <c r="G108" s="255">
        <v>43181</v>
      </c>
      <c r="H108" s="244">
        <v>3</v>
      </c>
      <c r="I108" s="245"/>
    </row>
    <row r="109" spans="1:9" s="248" customFormat="1" ht="15" x14ac:dyDescent="0.2">
      <c r="A109" s="249">
        <v>10818</v>
      </c>
      <c r="B109" s="250"/>
      <c r="C109" s="254" t="s">
        <v>3484</v>
      </c>
      <c r="D109" s="254" t="s">
        <v>1669</v>
      </c>
      <c r="E109" s="254" t="s">
        <v>1198</v>
      </c>
      <c r="F109" s="254" t="s">
        <v>816</v>
      </c>
      <c r="G109" s="255">
        <v>43185</v>
      </c>
      <c r="H109" s="244">
        <v>3</v>
      </c>
      <c r="I109" s="245"/>
    </row>
    <row r="110" spans="1:9" s="248" customFormat="1" ht="15" x14ac:dyDescent="0.2">
      <c r="A110" s="256">
        <v>10918</v>
      </c>
      <c r="B110" s="241"/>
      <c r="C110" s="254" t="s">
        <v>3485</v>
      </c>
      <c r="D110" s="254" t="s">
        <v>3876</v>
      </c>
      <c r="E110" s="254" t="s">
        <v>1198</v>
      </c>
      <c r="F110" s="254" t="s">
        <v>1189</v>
      </c>
      <c r="G110" s="255">
        <v>43185</v>
      </c>
      <c r="H110" s="244">
        <v>3</v>
      </c>
      <c r="I110" s="245"/>
    </row>
    <row r="111" spans="1:9" s="248" customFormat="1" ht="15" x14ac:dyDescent="0.2">
      <c r="A111" s="249">
        <v>11018</v>
      </c>
      <c r="B111" s="250"/>
      <c r="C111" s="254" t="s">
        <v>3486</v>
      </c>
      <c r="D111" s="254" t="s">
        <v>196</v>
      </c>
      <c r="E111" s="254" t="s">
        <v>1198</v>
      </c>
      <c r="F111" s="254" t="s">
        <v>816</v>
      </c>
      <c r="G111" s="255">
        <v>43186</v>
      </c>
      <c r="H111" s="244">
        <v>3</v>
      </c>
      <c r="I111" s="245"/>
    </row>
    <row r="112" spans="1:9" s="248" customFormat="1" ht="15" x14ac:dyDescent="0.2">
      <c r="A112" s="249">
        <v>11118</v>
      </c>
      <c r="B112" s="250"/>
      <c r="C112" s="254" t="s">
        <v>3487</v>
      </c>
      <c r="D112" s="254" t="s">
        <v>3488</v>
      </c>
      <c r="E112" s="254" t="s">
        <v>863</v>
      </c>
      <c r="F112" s="254" t="s">
        <v>3489</v>
      </c>
      <c r="G112" s="255">
        <v>43186</v>
      </c>
      <c r="H112" s="244">
        <v>3</v>
      </c>
      <c r="I112" s="245"/>
    </row>
    <row r="113" spans="1:9" s="248" customFormat="1" ht="15" x14ac:dyDescent="0.2">
      <c r="A113" s="249">
        <v>11218</v>
      </c>
      <c r="B113" s="250"/>
      <c r="C113" s="254" t="s">
        <v>3491</v>
      </c>
      <c r="D113" s="254" t="s">
        <v>3490</v>
      </c>
      <c r="E113" s="254" t="s">
        <v>863</v>
      </c>
      <c r="F113" s="254" t="s">
        <v>2741</v>
      </c>
      <c r="G113" s="255">
        <v>43188</v>
      </c>
      <c r="H113" s="244">
        <v>3</v>
      </c>
      <c r="I113" s="245"/>
    </row>
    <row r="114" spans="1:9" s="248" customFormat="1" ht="15" x14ac:dyDescent="0.2">
      <c r="A114" s="256">
        <v>11318</v>
      </c>
      <c r="B114" s="241"/>
      <c r="C114" s="254" t="s">
        <v>3492</v>
      </c>
      <c r="D114" s="254" t="s">
        <v>3490</v>
      </c>
      <c r="E114" s="254" t="s">
        <v>863</v>
      </c>
      <c r="F114" s="254" t="s">
        <v>2741</v>
      </c>
      <c r="G114" s="255">
        <v>43188</v>
      </c>
      <c r="H114" s="244">
        <v>3</v>
      </c>
      <c r="I114" s="245"/>
    </row>
    <row r="115" spans="1:9" s="248" customFormat="1" ht="15" x14ac:dyDescent="0.2">
      <c r="A115" s="249">
        <v>11418</v>
      </c>
      <c r="B115" s="250"/>
      <c r="C115" s="254" t="s">
        <v>3493</v>
      </c>
      <c r="D115" s="254" t="s">
        <v>3490</v>
      </c>
      <c r="E115" s="254" t="s">
        <v>863</v>
      </c>
      <c r="F115" s="254" t="s">
        <v>2741</v>
      </c>
      <c r="G115" s="255">
        <v>43188</v>
      </c>
      <c r="H115" s="244">
        <v>3</v>
      </c>
      <c r="I115" s="245"/>
    </row>
    <row r="116" spans="1:9" s="248" customFormat="1" ht="15" x14ac:dyDescent="0.2">
      <c r="A116" s="249">
        <v>11518</v>
      </c>
      <c r="B116" s="250"/>
      <c r="C116" s="254" t="s">
        <v>3494</v>
      </c>
      <c r="D116" s="254" t="s">
        <v>3495</v>
      </c>
      <c r="E116" s="254" t="s">
        <v>862</v>
      </c>
      <c r="F116" s="254" t="s">
        <v>1188</v>
      </c>
      <c r="G116" s="255">
        <v>43188</v>
      </c>
      <c r="H116" s="244">
        <v>3</v>
      </c>
      <c r="I116" s="245"/>
    </row>
    <row r="117" spans="1:9" s="248" customFormat="1" ht="15" x14ac:dyDescent="0.2">
      <c r="A117" s="249">
        <v>11618</v>
      </c>
      <c r="B117" s="250" t="s">
        <v>3998</v>
      </c>
      <c r="C117" s="254" t="s">
        <v>3496</v>
      </c>
      <c r="D117" s="254" t="s">
        <v>864</v>
      </c>
      <c r="E117" s="254" t="s">
        <v>1198</v>
      </c>
      <c r="F117" s="254" t="s">
        <v>1183</v>
      </c>
      <c r="G117" s="255">
        <v>43195</v>
      </c>
      <c r="H117" s="244">
        <v>4</v>
      </c>
      <c r="I117" s="245"/>
    </row>
    <row r="118" spans="1:9" s="248" customFormat="1" ht="15" x14ac:dyDescent="0.2">
      <c r="A118" s="256">
        <v>11718</v>
      </c>
      <c r="B118" s="241"/>
      <c r="C118" s="254" t="s">
        <v>3497</v>
      </c>
      <c r="D118" s="254" t="s">
        <v>3283</v>
      </c>
      <c r="E118" s="254" t="s">
        <v>863</v>
      </c>
      <c r="F118" s="254" t="s">
        <v>2741</v>
      </c>
      <c r="G118" s="255">
        <v>43195</v>
      </c>
      <c r="H118" s="244">
        <v>4</v>
      </c>
      <c r="I118" s="245"/>
    </row>
    <row r="119" spans="1:9" s="248" customFormat="1" ht="15" x14ac:dyDescent="0.2">
      <c r="A119" s="249">
        <v>11818</v>
      </c>
      <c r="B119" s="250"/>
      <c r="C119" s="254" t="s">
        <v>3498</v>
      </c>
      <c r="D119" s="254" t="s">
        <v>991</v>
      </c>
      <c r="E119" s="254" t="s">
        <v>862</v>
      </c>
      <c r="F119" s="254" t="s">
        <v>1960</v>
      </c>
      <c r="G119" s="255">
        <v>43201</v>
      </c>
      <c r="H119" s="244">
        <v>4</v>
      </c>
      <c r="I119" s="245"/>
    </row>
    <row r="120" spans="1:9" s="248" customFormat="1" ht="15" x14ac:dyDescent="0.2">
      <c r="A120" s="249">
        <v>11918</v>
      </c>
      <c r="B120" s="250"/>
      <c r="C120" s="254" t="s">
        <v>3499</v>
      </c>
      <c r="D120" s="254" t="s">
        <v>260</v>
      </c>
      <c r="E120" s="254" t="s">
        <v>862</v>
      </c>
      <c r="F120" s="254" t="s">
        <v>814</v>
      </c>
      <c r="G120" s="255">
        <v>43206</v>
      </c>
      <c r="H120" s="244">
        <v>4</v>
      </c>
      <c r="I120" s="245"/>
    </row>
    <row r="121" spans="1:9" s="248" customFormat="1" ht="15" x14ac:dyDescent="0.2">
      <c r="A121" s="249">
        <v>12018</v>
      </c>
      <c r="B121" s="250"/>
      <c r="C121" s="254" t="s">
        <v>3500</v>
      </c>
      <c r="D121" s="254" t="s">
        <v>260</v>
      </c>
      <c r="E121" s="254" t="s">
        <v>862</v>
      </c>
      <c r="F121" s="254" t="s">
        <v>487</v>
      </c>
      <c r="G121" s="255">
        <v>43206</v>
      </c>
      <c r="H121" s="244">
        <v>4</v>
      </c>
      <c r="I121" s="245"/>
    </row>
    <row r="122" spans="1:9" s="248" customFormat="1" ht="15" x14ac:dyDescent="0.2">
      <c r="A122" s="256">
        <v>12118</v>
      </c>
      <c r="B122" s="241"/>
      <c r="C122" s="254" t="s">
        <v>2691</v>
      </c>
      <c r="D122" s="278" t="s">
        <v>2692</v>
      </c>
      <c r="E122" s="254" t="s">
        <v>3162</v>
      </c>
      <c r="F122" s="254" t="s">
        <v>3501</v>
      </c>
      <c r="G122" s="255">
        <v>43209</v>
      </c>
      <c r="H122" s="244">
        <v>4</v>
      </c>
      <c r="I122" s="245"/>
    </row>
    <row r="123" spans="1:9" s="248" customFormat="1" ht="15" x14ac:dyDescent="0.2">
      <c r="A123" s="249">
        <v>12218</v>
      </c>
      <c r="B123" s="250"/>
      <c r="C123" s="254" t="s">
        <v>3502</v>
      </c>
      <c r="D123" s="254" t="s">
        <v>278</v>
      </c>
      <c r="E123" s="254" t="s">
        <v>1198</v>
      </c>
      <c r="F123" s="254" t="s">
        <v>240</v>
      </c>
      <c r="G123" s="255">
        <v>43209</v>
      </c>
      <c r="H123" s="244">
        <v>4</v>
      </c>
      <c r="I123" s="245"/>
    </row>
    <row r="124" spans="1:9" s="248" customFormat="1" ht="15" x14ac:dyDescent="0.2">
      <c r="A124" s="249">
        <v>12318</v>
      </c>
      <c r="B124" s="250"/>
      <c r="C124" s="254" t="s">
        <v>3503</v>
      </c>
      <c r="D124" s="254" t="s">
        <v>1666</v>
      </c>
      <c r="E124" s="254" t="s">
        <v>862</v>
      </c>
      <c r="F124" s="254" t="s">
        <v>3458</v>
      </c>
      <c r="G124" s="255">
        <v>43209</v>
      </c>
      <c r="H124" s="244">
        <v>4</v>
      </c>
      <c r="I124" s="245"/>
    </row>
    <row r="125" spans="1:9" s="248" customFormat="1" ht="15" x14ac:dyDescent="0.2">
      <c r="A125" s="249">
        <v>12418</v>
      </c>
      <c r="B125" s="250"/>
      <c r="C125" s="254" t="s">
        <v>3504</v>
      </c>
      <c r="D125" s="254" t="s">
        <v>1454</v>
      </c>
      <c r="E125" s="254" t="s">
        <v>1198</v>
      </c>
      <c r="F125" s="254" t="s">
        <v>814</v>
      </c>
      <c r="G125" s="255">
        <v>43209</v>
      </c>
      <c r="H125" s="244">
        <v>4</v>
      </c>
      <c r="I125" s="245"/>
    </row>
    <row r="126" spans="1:9" s="248" customFormat="1" ht="15" x14ac:dyDescent="0.2">
      <c r="A126" s="256">
        <v>12518</v>
      </c>
      <c r="B126" s="241"/>
      <c r="C126" s="254" t="s">
        <v>3505</v>
      </c>
      <c r="D126" s="254" t="s">
        <v>3876</v>
      </c>
      <c r="E126" s="254" t="s">
        <v>1198</v>
      </c>
      <c r="F126" s="254" t="s">
        <v>1189</v>
      </c>
      <c r="G126" s="255">
        <v>43209</v>
      </c>
      <c r="H126" s="244">
        <v>4</v>
      </c>
      <c r="I126" s="245"/>
    </row>
    <row r="127" spans="1:9" s="248" customFormat="1" ht="15" x14ac:dyDescent="0.2">
      <c r="A127" s="249">
        <v>12618</v>
      </c>
      <c r="B127" s="250"/>
      <c r="C127" s="254" t="s">
        <v>3506</v>
      </c>
      <c r="D127" s="254" t="s">
        <v>3876</v>
      </c>
      <c r="E127" s="254" t="s">
        <v>1198</v>
      </c>
      <c r="F127" s="254" t="s">
        <v>1189</v>
      </c>
      <c r="G127" s="255">
        <v>43209</v>
      </c>
      <c r="H127" s="244">
        <v>4</v>
      </c>
      <c r="I127" s="245"/>
    </row>
    <row r="128" spans="1:9" s="248" customFormat="1" ht="15" x14ac:dyDescent="0.2">
      <c r="A128" s="249">
        <v>12718</v>
      </c>
      <c r="B128" s="250" t="s">
        <v>3999</v>
      </c>
      <c r="C128" s="254" t="s">
        <v>3507</v>
      </c>
      <c r="D128" s="254" t="s">
        <v>3508</v>
      </c>
      <c r="E128" s="254" t="s">
        <v>863</v>
      </c>
      <c r="F128" s="259" t="s">
        <v>1723</v>
      </c>
      <c r="G128" s="255">
        <v>43210</v>
      </c>
      <c r="H128" s="244">
        <v>4</v>
      </c>
      <c r="I128" s="245"/>
    </row>
    <row r="129" spans="1:9" s="248" customFormat="1" ht="15" x14ac:dyDescent="0.2">
      <c r="A129" s="249">
        <v>12818</v>
      </c>
      <c r="B129" s="250"/>
      <c r="C129" s="254" t="s">
        <v>3509</v>
      </c>
      <c r="D129" s="254" t="s">
        <v>260</v>
      </c>
      <c r="E129" s="254" t="s">
        <v>862</v>
      </c>
      <c r="F129" s="259" t="s">
        <v>1189</v>
      </c>
      <c r="G129" s="255">
        <v>43215</v>
      </c>
      <c r="H129" s="244">
        <v>4</v>
      </c>
      <c r="I129" s="245"/>
    </row>
    <row r="130" spans="1:9" s="248" customFormat="1" ht="15" x14ac:dyDescent="0.2">
      <c r="A130" s="256">
        <v>12918</v>
      </c>
      <c r="B130" s="241"/>
      <c r="C130" s="254" t="s">
        <v>3510</v>
      </c>
      <c r="D130" s="254" t="s">
        <v>3511</v>
      </c>
      <c r="E130" s="254" t="s">
        <v>863</v>
      </c>
      <c r="F130" s="254" t="s">
        <v>2332</v>
      </c>
      <c r="G130" s="255">
        <v>43220</v>
      </c>
      <c r="H130" s="244">
        <v>4</v>
      </c>
      <c r="I130" s="245"/>
    </row>
    <row r="131" spans="1:9" s="248" customFormat="1" ht="15" x14ac:dyDescent="0.2">
      <c r="A131" s="249">
        <v>13018</v>
      </c>
      <c r="B131" s="250"/>
      <c r="C131" s="254" t="s">
        <v>2693</v>
      </c>
      <c r="D131" s="278" t="s">
        <v>2694</v>
      </c>
      <c r="E131" s="254" t="s">
        <v>3162</v>
      </c>
      <c r="F131" s="254" t="s">
        <v>3501</v>
      </c>
      <c r="G131" s="255">
        <v>43220</v>
      </c>
      <c r="H131" s="244">
        <v>4</v>
      </c>
      <c r="I131" s="245"/>
    </row>
    <row r="132" spans="1:9" s="248" customFormat="1" ht="15" x14ac:dyDescent="0.2">
      <c r="A132" s="249">
        <v>13118</v>
      </c>
      <c r="B132" s="250"/>
      <c r="C132" s="254" t="s">
        <v>3513</v>
      </c>
      <c r="D132" s="254" t="s">
        <v>1671</v>
      </c>
      <c r="E132" s="254" t="s">
        <v>1198</v>
      </c>
      <c r="F132" s="254" t="s">
        <v>2332</v>
      </c>
      <c r="G132" s="255">
        <v>43220</v>
      </c>
      <c r="H132" s="244">
        <v>4</v>
      </c>
      <c r="I132" s="245"/>
    </row>
    <row r="133" spans="1:9" s="248" customFormat="1" ht="15" x14ac:dyDescent="0.2">
      <c r="A133" s="249">
        <v>13218</v>
      </c>
      <c r="B133" s="250"/>
      <c r="C133" s="254" t="s">
        <v>3514</v>
      </c>
      <c r="D133" s="254" t="s">
        <v>2972</v>
      </c>
      <c r="E133" s="254" t="s">
        <v>862</v>
      </c>
      <c r="F133" s="254" t="s">
        <v>240</v>
      </c>
      <c r="G133" s="255">
        <v>43220</v>
      </c>
      <c r="H133" s="244">
        <v>4</v>
      </c>
      <c r="I133" s="245"/>
    </row>
    <row r="134" spans="1:9" s="248" customFormat="1" ht="15" x14ac:dyDescent="0.2">
      <c r="A134" s="256">
        <v>13318</v>
      </c>
      <c r="B134" s="241" t="s">
        <v>4000</v>
      </c>
      <c r="C134" s="254" t="s">
        <v>3515</v>
      </c>
      <c r="D134" s="254" t="s">
        <v>1138</v>
      </c>
      <c r="E134" s="254" t="s">
        <v>863</v>
      </c>
      <c r="F134" s="254" t="s">
        <v>2332</v>
      </c>
      <c r="G134" s="255">
        <v>43220</v>
      </c>
      <c r="H134" s="244">
        <v>4</v>
      </c>
      <c r="I134" s="245"/>
    </row>
    <row r="135" spans="1:9" s="248" customFormat="1" ht="15" x14ac:dyDescent="0.2">
      <c r="A135" s="249">
        <v>13418</v>
      </c>
      <c r="B135" s="250"/>
      <c r="C135" s="254" t="s">
        <v>3516</v>
      </c>
      <c r="D135" s="254" t="s">
        <v>2071</v>
      </c>
      <c r="E135" s="254" t="s">
        <v>1198</v>
      </c>
      <c r="F135" s="254" t="s">
        <v>831</v>
      </c>
      <c r="G135" s="255">
        <v>43220</v>
      </c>
      <c r="H135" s="244">
        <v>4</v>
      </c>
      <c r="I135" s="245"/>
    </row>
    <row r="136" spans="1:9" s="248" customFormat="1" ht="15" x14ac:dyDescent="0.2">
      <c r="A136" s="249">
        <v>13518</v>
      </c>
      <c r="B136" s="250" t="s">
        <v>4000</v>
      </c>
      <c r="C136" s="254" t="s">
        <v>3517</v>
      </c>
      <c r="D136" s="254" t="s">
        <v>1138</v>
      </c>
      <c r="E136" s="254" t="s">
        <v>863</v>
      </c>
      <c r="F136" s="254" t="s">
        <v>2332</v>
      </c>
      <c r="G136" s="255">
        <v>43220</v>
      </c>
      <c r="H136" s="244">
        <v>4</v>
      </c>
      <c r="I136" s="245"/>
    </row>
    <row r="137" spans="1:9" s="248" customFormat="1" ht="15" x14ac:dyDescent="0.2">
      <c r="A137" s="249">
        <v>13618</v>
      </c>
      <c r="B137" s="250"/>
      <c r="C137" s="254" t="s">
        <v>3518</v>
      </c>
      <c r="D137" s="254" t="s">
        <v>2972</v>
      </c>
      <c r="E137" s="254" t="s">
        <v>862</v>
      </c>
      <c r="F137" s="254" t="s">
        <v>487</v>
      </c>
      <c r="G137" s="255">
        <v>43220</v>
      </c>
      <c r="H137" s="244">
        <v>4</v>
      </c>
      <c r="I137" s="245"/>
    </row>
    <row r="138" spans="1:9" s="248" customFormat="1" ht="15" x14ac:dyDescent="0.2">
      <c r="A138" s="256">
        <v>13718</v>
      </c>
      <c r="B138" s="241" t="s">
        <v>4001</v>
      </c>
      <c r="C138" s="254" t="s">
        <v>3519</v>
      </c>
      <c r="D138" s="254" t="s">
        <v>3521</v>
      </c>
      <c r="E138" s="254" t="s">
        <v>1198</v>
      </c>
      <c r="F138" s="254" t="s">
        <v>2332</v>
      </c>
      <c r="G138" s="255">
        <v>43223</v>
      </c>
      <c r="H138" s="244">
        <v>5</v>
      </c>
      <c r="I138" s="245"/>
    </row>
    <row r="139" spans="1:9" s="248" customFormat="1" ht="15" x14ac:dyDescent="0.2">
      <c r="A139" s="249">
        <v>13818</v>
      </c>
      <c r="B139" s="250"/>
      <c r="C139" s="254" t="s">
        <v>3520</v>
      </c>
      <c r="D139" s="254" t="s">
        <v>3521</v>
      </c>
      <c r="E139" s="254" t="s">
        <v>1198</v>
      </c>
      <c r="F139" s="254" t="s">
        <v>2332</v>
      </c>
      <c r="G139" s="255">
        <v>43223</v>
      </c>
      <c r="H139" s="244">
        <v>5</v>
      </c>
      <c r="I139" s="245"/>
    </row>
    <row r="140" spans="1:9" s="248" customFormat="1" ht="15" x14ac:dyDescent="0.2">
      <c r="A140" s="249">
        <v>13918</v>
      </c>
      <c r="B140" s="250"/>
      <c r="C140" s="254" t="s">
        <v>3522</v>
      </c>
      <c r="D140" s="254" t="s">
        <v>469</v>
      </c>
      <c r="E140" s="254" t="s">
        <v>1198</v>
      </c>
      <c r="F140" s="254" t="s">
        <v>740</v>
      </c>
      <c r="G140" s="255">
        <v>43223</v>
      </c>
      <c r="H140" s="244">
        <v>5</v>
      </c>
      <c r="I140" s="245"/>
    </row>
    <row r="141" spans="1:9" s="248" customFormat="1" ht="15" x14ac:dyDescent="0.2">
      <c r="A141" s="249">
        <v>14018</v>
      </c>
      <c r="B141" s="250"/>
      <c r="C141" s="254" t="s">
        <v>3523</v>
      </c>
      <c r="D141" s="254" t="s">
        <v>1666</v>
      </c>
      <c r="E141" s="254" t="s">
        <v>1198</v>
      </c>
      <c r="F141" s="254" t="s">
        <v>1189</v>
      </c>
      <c r="G141" s="255">
        <v>43223</v>
      </c>
      <c r="H141" s="244">
        <v>5</v>
      </c>
      <c r="I141" s="245"/>
    </row>
    <row r="142" spans="1:9" s="248" customFormat="1" ht="15" x14ac:dyDescent="0.2">
      <c r="A142" s="256">
        <v>14118</v>
      </c>
      <c r="B142" s="241"/>
      <c r="C142" s="254" t="s">
        <v>3524</v>
      </c>
      <c r="D142" s="254" t="s">
        <v>2071</v>
      </c>
      <c r="E142" s="254" t="s">
        <v>1198</v>
      </c>
      <c r="F142" s="254" t="s">
        <v>3525</v>
      </c>
      <c r="G142" s="255">
        <v>43227</v>
      </c>
      <c r="H142" s="244">
        <v>5</v>
      </c>
      <c r="I142" s="245"/>
    </row>
    <row r="143" spans="1:9" s="248" customFormat="1" ht="15" x14ac:dyDescent="0.2">
      <c r="A143" s="249">
        <v>14218</v>
      </c>
      <c r="B143" s="250"/>
      <c r="C143" s="254" t="s">
        <v>3526</v>
      </c>
      <c r="D143" s="254" t="s">
        <v>2071</v>
      </c>
      <c r="E143" s="254" t="s">
        <v>1198</v>
      </c>
      <c r="F143" s="254" t="s">
        <v>3525</v>
      </c>
      <c r="G143" s="255">
        <v>43227</v>
      </c>
      <c r="H143" s="244">
        <v>5</v>
      </c>
      <c r="I143" s="245"/>
    </row>
    <row r="144" spans="1:9" s="248" customFormat="1" ht="15" x14ac:dyDescent="0.2">
      <c r="A144" s="249">
        <v>14318</v>
      </c>
      <c r="B144" s="250"/>
      <c r="C144" s="254" t="s">
        <v>3527</v>
      </c>
      <c r="D144" s="254" t="s">
        <v>839</v>
      </c>
      <c r="E144" s="254" t="s">
        <v>1198</v>
      </c>
      <c r="F144" s="254" t="s">
        <v>3525</v>
      </c>
      <c r="G144" s="255">
        <v>43227</v>
      </c>
      <c r="H144" s="244">
        <v>5</v>
      </c>
      <c r="I144" s="245"/>
    </row>
    <row r="145" spans="1:9" s="248" customFormat="1" ht="15" x14ac:dyDescent="0.2">
      <c r="A145" s="249">
        <v>14418</v>
      </c>
      <c r="B145" s="250"/>
      <c r="C145" s="254" t="s">
        <v>3528</v>
      </c>
      <c r="D145" s="279" t="s">
        <v>3529</v>
      </c>
      <c r="E145" s="254" t="s">
        <v>3162</v>
      </c>
      <c r="F145" s="254" t="s">
        <v>1722</v>
      </c>
      <c r="G145" s="255">
        <v>43227</v>
      </c>
      <c r="H145" s="244">
        <v>5</v>
      </c>
      <c r="I145" s="245"/>
    </row>
    <row r="146" spans="1:9" s="248" customFormat="1" ht="15" x14ac:dyDescent="0.2">
      <c r="A146" s="256">
        <v>14518</v>
      </c>
      <c r="B146" s="241"/>
      <c r="C146" s="254" t="s">
        <v>3530</v>
      </c>
      <c r="D146" s="254" t="s">
        <v>1179</v>
      </c>
      <c r="E146" s="254" t="s">
        <v>1198</v>
      </c>
      <c r="F146" s="254" t="s">
        <v>720</v>
      </c>
      <c r="G146" s="255">
        <v>43227</v>
      </c>
      <c r="H146" s="244">
        <v>5</v>
      </c>
      <c r="I146" s="245"/>
    </row>
    <row r="147" spans="1:9" s="248" customFormat="1" ht="15" x14ac:dyDescent="0.2">
      <c r="A147" s="249">
        <v>14618</v>
      </c>
      <c r="B147" s="250"/>
      <c r="C147" s="254" t="s">
        <v>3531</v>
      </c>
      <c r="D147" s="254" t="s">
        <v>278</v>
      </c>
      <c r="E147" s="254" t="s">
        <v>1198</v>
      </c>
      <c r="F147" s="254" t="s">
        <v>3458</v>
      </c>
      <c r="G147" s="255">
        <v>43227</v>
      </c>
      <c r="H147" s="244">
        <v>5</v>
      </c>
      <c r="I147" s="245"/>
    </row>
    <row r="148" spans="1:9" s="248" customFormat="1" ht="15" x14ac:dyDescent="0.2">
      <c r="A148" s="249">
        <v>14718</v>
      </c>
      <c r="B148" s="280"/>
      <c r="C148" s="254" t="s">
        <v>3532</v>
      </c>
      <c r="D148" s="254" t="s">
        <v>864</v>
      </c>
      <c r="E148" s="254" t="s">
        <v>1198</v>
      </c>
      <c r="F148" s="254" t="s">
        <v>3525</v>
      </c>
      <c r="G148" s="255">
        <v>43234</v>
      </c>
      <c r="H148" s="244">
        <v>5</v>
      </c>
      <c r="I148" s="245"/>
    </row>
    <row r="149" spans="1:9" s="248" customFormat="1" ht="15" x14ac:dyDescent="0.2">
      <c r="A149" s="249">
        <v>14818</v>
      </c>
      <c r="B149" s="280"/>
      <c r="C149" s="254" t="s">
        <v>3533</v>
      </c>
      <c r="D149" s="254" t="s">
        <v>864</v>
      </c>
      <c r="E149" s="254" t="s">
        <v>1198</v>
      </c>
      <c r="F149" s="254" t="s">
        <v>3525</v>
      </c>
      <c r="G149" s="255">
        <v>43234</v>
      </c>
      <c r="H149" s="244">
        <v>5</v>
      </c>
      <c r="I149" s="245"/>
    </row>
    <row r="150" spans="1:9" s="248" customFormat="1" ht="15" x14ac:dyDescent="0.2">
      <c r="A150" s="256">
        <v>14918</v>
      </c>
      <c r="B150" s="281" t="s">
        <v>3565</v>
      </c>
      <c r="C150" s="254" t="s">
        <v>3534</v>
      </c>
      <c r="D150" s="254" t="s">
        <v>1138</v>
      </c>
      <c r="E150" s="254" t="s">
        <v>862</v>
      </c>
      <c r="F150" s="254" t="s">
        <v>3382</v>
      </c>
      <c r="G150" s="255">
        <v>43235</v>
      </c>
      <c r="H150" s="244">
        <v>5</v>
      </c>
      <c r="I150" s="245"/>
    </row>
    <row r="151" spans="1:9" s="248" customFormat="1" ht="15" x14ac:dyDescent="0.2">
      <c r="A151" s="249">
        <v>15018</v>
      </c>
      <c r="B151" s="281" t="s">
        <v>3556</v>
      </c>
      <c r="C151" s="254" t="s">
        <v>3535</v>
      </c>
      <c r="D151" s="254" t="s">
        <v>3772</v>
      </c>
      <c r="E151" s="254" t="s">
        <v>1198</v>
      </c>
      <c r="F151" s="254" t="s">
        <v>1723</v>
      </c>
      <c r="G151" s="255">
        <v>43235</v>
      </c>
      <c r="H151" s="244">
        <v>5</v>
      </c>
      <c r="I151" s="245"/>
    </row>
    <row r="152" spans="1:9" s="248" customFormat="1" ht="15" x14ac:dyDescent="0.2">
      <c r="A152" s="249">
        <v>15118</v>
      </c>
      <c r="B152" s="281" t="s">
        <v>3557</v>
      </c>
      <c r="C152" s="254" t="s">
        <v>3536</v>
      </c>
      <c r="D152" s="254" t="s">
        <v>3772</v>
      </c>
      <c r="E152" s="254" t="s">
        <v>1198</v>
      </c>
      <c r="F152" s="254" t="s">
        <v>1723</v>
      </c>
      <c r="G152" s="255">
        <v>43235</v>
      </c>
      <c r="H152" s="244">
        <v>5</v>
      </c>
      <c r="I152" s="245"/>
    </row>
    <row r="153" spans="1:9" s="248" customFormat="1" ht="15" x14ac:dyDescent="0.2">
      <c r="A153" s="249">
        <v>15218</v>
      </c>
      <c r="B153" s="281" t="s">
        <v>3564</v>
      </c>
      <c r="C153" s="254" t="s">
        <v>3537</v>
      </c>
      <c r="D153" s="254" t="s">
        <v>1138</v>
      </c>
      <c r="E153" s="254" t="s">
        <v>862</v>
      </c>
      <c r="F153" s="254" t="s">
        <v>3525</v>
      </c>
      <c r="G153" s="255">
        <v>43235</v>
      </c>
      <c r="H153" s="244">
        <v>5</v>
      </c>
      <c r="I153" s="245"/>
    </row>
    <row r="154" spans="1:9" s="248" customFormat="1" ht="15" x14ac:dyDescent="0.2">
      <c r="A154" s="256">
        <v>15318</v>
      </c>
      <c r="B154" s="281" t="s">
        <v>3551</v>
      </c>
      <c r="C154" s="254" t="s">
        <v>3538</v>
      </c>
      <c r="D154" s="254" t="s">
        <v>2071</v>
      </c>
      <c r="E154" s="254" t="s">
        <v>1198</v>
      </c>
      <c r="F154" s="254" t="s">
        <v>3458</v>
      </c>
      <c r="G154" s="255">
        <v>43238</v>
      </c>
      <c r="H154" s="244">
        <v>5</v>
      </c>
      <c r="I154" s="245"/>
    </row>
    <row r="155" spans="1:9" s="248" customFormat="1" ht="15" x14ac:dyDescent="0.2">
      <c r="A155" s="249">
        <v>15418</v>
      </c>
      <c r="B155" s="281" t="s">
        <v>3552</v>
      </c>
      <c r="C155" s="254" t="s">
        <v>3539</v>
      </c>
      <c r="D155" s="282" t="s">
        <v>3744</v>
      </c>
      <c r="E155" s="254" t="s">
        <v>3162</v>
      </c>
      <c r="F155" s="254" t="s">
        <v>3540</v>
      </c>
      <c r="G155" s="255">
        <v>43241</v>
      </c>
      <c r="H155" s="244">
        <v>5</v>
      </c>
      <c r="I155" s="245" t="s">
        <v>3808</v>
      </c>
    </row>
    <row r="156" spans="1:9" s="248" customFormat="1" ht="15" x14ac:dyDescent="0.2">
      <c r="A156" s="249">
        <v>15518</v>
      </c>
      <c r="B156" s="281" t="s">
        <v>3553</v>
      </c>
      <c r="C156" s="254" t="s">
        <v>3541</v>
      </c>
      <c r="D156" s="282" t="s">
        <v>3744</v>
      </c>
      <c r="E156" s="254" t="s">
        <v>3162</v>
      </c>
      <c r="F156" s="254" t="s">
        <v>3540</v>
      </c>
      <c r="G156" s="255">
        <v>43241</v>
      </c>
      <c r="H156" s="244">
        <v>5</v>
      </c>
      <c r="I156" s="245" t="s">
        <v>3808</v>
      </c>
    </row>
    <row r="157" spans="1:9" s="248" customFormat="1" ht="15" x14ac:dyDescent="0.2">
      <c r="A157" s="249">
        <v>15618</v>
      </c>
      <c r="B157" s="281" t="s">
        <v>3562</v>
      </c>
      <c r="C157" s="254" t="s">
        <v>3542</v>
      </c>
      <c r="D157" s="254" t="s">
        <v>854</v>
      </c>
      <c r="E157" s="254" t="s">
        <v>862</v>
      </c>
      <c r="F157" s="254" t="s">
        <v>1958</v>
      </c>
      <c r="G157" s="255">
        <v>43241</v>
      </c>
      <c r="H157" s="244">
        <v>5</v>
      </c>
      <c r="I157" s="245"/>
    </row>
    <row r="158" spans="1:9" s="248" customFormat="1" ht="15" x14ac:dyDescent="0.2">
      <c r="A158" s="256">
        <v>15718</v>
      </c>
      <c r="B158" s="281" t="s">
        <v>3563</v>
      </c>
      <c r="C158" s="254" t="s">
        <v>3544</v>
      </c>
      <c r="D158" s="254" t="s">
        <v>854</v>
      </c>
      <c r="E158" s="254" t="s">
        <v>862</v>
      </c>
      <c r="F158" s="254" t="s">
        <v>720</v>
      </c>
      <c r="G158" s="255">
        <v>43241</v>
      </c>
      <c r="H158" s="244">
        <v>5</v>
      </c>
      <c r="I158" s="245"/>
    </row>
    <row r="159" spans="1:9" s="248" customFormat="1" ht="15" x14ac:dyDescent="0.2">
      <c r="A159" s="249">
        <v>15818</v>
      </c>
      <c r="B159" s="281" t="s">
        <v>3560</v>
      </c>
      <c r="C159" s="254" t="s">
        <v>3543</v>
      </c>
      <c r="D159" s="254" t="s">
        <v>854</v>
      </c>
      <c r="E159" s="254" t="s">
        <v>862</v>
      </c>
      <c r="F159" s="254" t="s">
        <v>557</v>
      </c>
      <c r="G159" s="255">
        <v>43241</v>
      </c>
      <c r="H159" s="244">
        <v>5</v>
      </c>
      <c r="I159" s="245"/>
    </row>
    <row r="160" spans="1:9" s="248" customFormat="1" ht="15" x14ac:dyDescent="0.2">
      <c r="A160" s="249">
        <v>15918</v>
      </c>
      <c r="B160" s="281" t="s">
        <v>3554</v>
      </c>
      <c r="C160" s="254" t="s">
        <v>3545</v>
      </c>
      <c r="D160" s="282" t="s">
        <v>3745</v>
      </c>
      <c r="E160" s="254" t="s">
        <v>3162</v>
      </c>
      <c r="F160" s="254" t="s">
        <v>3540</v>
      </c>
      <c r="G160" s="255">
        <v>43241</v>
      </c>
      <c r="H160" s="244">
        <v>5</v>
      </c>
      <c r="I160" s="245" t="s">
        <v>3808</v>
      </c>
    </row>
    <row r="161" spans="1:9" s="248" customFormat="1" ht="15" x14ac:dyDescent="0.2">
      <c r="A161" s="249">
        <v>16018</v>
      </c>
      <c r="B161" s="281" t="s">
        <v>3555</v>
      </c>
      <c r="C161" s="254" t="s">
        <v>3546</v>
      </c>
      <c r="D161" s="282" t="s">
        <v>3745</v>
      </c>
      <c r="E161" s="254" t="s">
        <v>3162</v>
      </c>
      <c r="F161" s="254" t="s">
        <v>3540</v>
      </c>
      <c r="G161" s="255">
        <v>43241</v>
      </c>
      <c r="H161" s="244">
        <v>5</v>
      </c>
      <c r="I161" s="245" t="s">
        <v>3808</v>
      </c>
    </row>
    <row r="162" spans="1:9" s="248" customFormat="1" ht="15" x14ac:dyDescent="0.2">
      <c r="A162" s="256">
        <v>16118</v>
      </c>
      <c r="B162" s="281" t="s">
        <v>3559</v>
      </c>
      <c r="C162" s="254" t="s">
        <v>3547</v>
      </c>
      <c r="D162" s="254" t="s">
        <v>854</v>
      </c>
      <c r="E162" s="254" t="s">
        <v>862</v>
      </c>
      <c r="F162" s="254" t="s">
        <v>3087</v>
      </c>
      <c r="G162" s="255">
        <v>43241</v>
      </c>
      <c r="H162" s="244">
        <v>5</v>
      </c>
      <c r="I162" s="245"/>
    </row>
    <row r="163" spans="1:9" s="248" customFormat="1" ht="15" x14ac:dyDescent="0.2">
      <c r="A163" s="249">
        <v>16218</v>
      </c>
      <c r="B163" s="281" t="s">
        <v>3561</v>
      </c>
      <c r="C163" s="254" t="s">
        <v>3548</v>
      </c>
      <c r="D163" s="254" t="s">
        <v>854</v>
      </c>
      <c r="E163" s="254" t="s">
        <v>862</v>
      </c>
      <c r="F163" s="259" t="s">
        <v>829</v>
      </c>
      <c r="G163" s="255">
        <v>43241</v>
      </c>
      <c r="H163" s="244">
        <v>5</v>
      </c>
      <c r="I163" s="245"/>
    </row>
    <row r="164" spans="1:9" s="248" customFormat="1" ht="15" x14ac:dyDescent="0.2">
      <c r="A164" s="249">
        <v>16318</v>
      </c>
      <c r="B164" s="281" t="s">
        <v>3558</v>
      </c>
      <c r="C164" s="254" t="s">
        <v>3549</v>
      </c>
      <c r="D164" s="254" t="s">
        <v>994</v>
      </c>
      <c r="E164" s="254" t="s">
        <v>1198</v>
      </c>
      <c r="F164" s="254" t="s">
        <v>720</v>
      </c>
      <c r="G164" s="255">
        <v>43242</v>
      </c>
      <c r="H164" s="244">
        <v>5</v>
      </c>
      <c r="I164" s="245"/>
    </row>
    <row r="165" spans="1:9" s="248" customFormat="1" ht="15" x14ac:dyDescent="0.2">
      <c r="A165" s="249">
        <v>16418</v>
      </c>
      <c r="B165" s="281" t="s">
        <v>3567</v>
      </c>
      <c r="C165" s="254" t="s">
        <v>3566</v>
      </c>
      <c r="D165" s="254" t="s">
        <v>1138</v>
      </c>
      <c r="E165" s="254" t="s">
        <v>1198</v>
      </c>
      <c r="F165" s="254" t="s">
        <v>3458</v>
      </c>
      <c r="G165" s="255">
        <v>43244</v>
      </c>
      <c r="H165" s="244">
        <v>5</v>
      </c>
      <c r="I165" s="245"/>
    </row>
    <row r="166" spans="1:9" s="248" customFormat="1" ht="15" x14ac:dyDescent="0.2">
      <c r="A166" s="256">
        <v>16518</v>
      </c>
      <c r="B166" s="281" t="s">
        <v>3577</v>
      </c>
      <c r="C166" s="254" t="s">
        <v>3568</v>
      </c>
      <c r="D166" s="254" t="s">
        <v>991</v>
      </c>
      <c r="E166" s="254" t="s">
        <v>862</v>
      </c>
      <c r="F166" s="254" t="s">
        <v>240</v>
      </c>
      <c r="G166" s="255">
        <v>43245</v>
      </c>
      <c r="H166" s="244">
        <v>5</v>
      </c>
      <c r="I166" s="245"/>
    </row>
    <row r="167" spans="1:9" s="248" customFormat="1" ht="15" x14ac:dyDescent="0.2">
      <c r="A167" s="249">
        <v>16618</v>
      </c>
      <c r="B167" s="281" t="s">
        <v>3576</v>
      </c>
      <c r="C167" s="254" t="s">
        <v>3569</v>
      </c>
      <c r="D167" s="259" t="s">
        <v>1429</v>
      </c>
      <c r="E167" s="254" t="s">
        <v>862</v>
      </c>
      <c r="F167" s="254" t="s">
        <v>2036</v>
      </c>
      <c r="G167" s="255">
        <v>43245</v>
      </c>
      <c r="H167" s="244">
        <v>5</v>
      </c>
      <c r="I167" s="245"/>
    </row>
    <row r="168" spans="1:9" s="248" customFormat="1" ht="15.75" customHeight="1" x14ac:dyDescent="0.2">
      <c r="A168" s="249">
        <v>16718</v>
      </c>
      <c r="B168" s="281" t="s">
        <v>3573</v>
      </c>
      <c r="C168" s="254" t="s">
        <v>3570</v>
      </c>
      <c r="D168" s="254" t="s">
        <v>3571</v>
      </c>
      <c r="E168" s="254" t="s">
        <v>1198</v>
      </c>
      <c r="F168" s="254" t="s">
        <v>3572</v>
      </c>
      <c r="G168" s="255">
        <v>43245</v>
      </c>
      <c r="H168" s="244">
        <v>5</v>
      </c>
      <c r="I168" s="245"/>
    </row>
    <row r="169" spans="1:9" s="248" customFormat="1" ht="15" x14ac:dyDescent="0.2">
      <c r="A169" s="249">
        <v>16818</v>
      </c>
      <c r="B169" s="281" t="s">
        <v>3575</v>
      </c>
      <c r="C169" s="254" t="s">
        <v>3574</v>
      </c>
      <c r="D169" s="254" t="s">
        <v>2794</v>
      </c>
      <c r="E169" s="254" t="s">
        <v>862</v>
      </c>
      <c r="F169" s="254" t="s">
        <v>1183</v>
      </c>
      <c r="G169" s="255">
        <v>43248</v>
      </c>
      <c r="H169" s="244">
        <v>5</v>
      </c>
      <c r="I169" s="245"/>
    </row>
    <row r="170" spans="1:9" s="248" customFormat="1" ht="15" x14ac:dyDescent="0.2">
      <c r="A170" s="256">
        <v>16918</v>
      </c>
      <c r="B170" s="281" t="s">
        <v>3578</v>
      </c>
      <c r="C170" s="254" t="s">
        <v>3579</v>
      </c>
      <c r="D170" s="254" t="s">
        <v>2574</v>
      </c>
      <c r="E170" s="254" t="s">
        <v>862</v>
      </c>
      <c r="F170" s="254" t="s">
        <v>1183</v>
      </c>
      <c r="G170" s="255">
        <v>43249</v>
      </c>
      <c r="H170" s="244">
        <v>5</v>
      </c>
      <c r="I170" s="245"/>
    </row>
    <row r="171" spans="1:9" s="248" customFormat="1" ht="15" x14ac:dyDescent="0.2">
      <c r="A171" s="249">
        <v>17018</v>
      </c>
      <c r="B171" s="281" t="s">
        <v>3580</v>
      </c>
      <c r="C171" s="254" t="s">
        <v>3586</v>
      </c>
      <c r="D171" s="254" t="s">
        <v>2542</v>
      </c>
      <c r="E171" s="254" t="s">
        <v>862</v>
      </c>
      <c r="F171" s="254" t="s">
        <v>831</v>
      </c>
      <c r="G171" s="255">
        <v>43250</v>
      </c>
      <c r="H171" s="244">
        <v>5</v>
      </c>
      <c r="I171" s="245"/>
    </row>
    <row r="172" spans="1:9" s="248" customFormat="1" ht="15" x14ac:dyDescent="0.2">
      <c r="A172" s="249">
        <v>17118</v>
      </c>
      <c r="B172" s="281" t="s">
        <v>3581</v>
      </c>
      <c r="C172" s="254" t="s">
        <v>3587</v>
      </c>
      <c r="D172" s="254" t="s">
        <v>2542</v>
      </c>
      <c r="E172" s="254" t="s">
        <v>862</v>
      </c>
      <c r="F172" s="254" t="s">
        <v>2687</v>
      </c>
      <c r="G172" s="255">
        <v>43250</v>
      </c>
      <c r="H172" s="244">
        <v>5</v>
      </c>
      <c r="I172" s="245"/>
    </row>
    <row r="173" spans="1:9" s="248" customFormat="1" ht="15" x14ac:dyDescent="0.2">
      <c r="A173" s="249">
        <v>17218</v>
      </c>
      <c r="B173" s="281" t="s">
        <v>3582</v>
      </c>
      <c r="C173" s="254" t="s">
        <v>3583</v>
      </c>
      <c r="D173" s="254" t="s">
        <v>310</v>
      </c>
      <c r="E173" s="254" t="s">
        <v>862</v>
      </c>
      <c r="F173" s="254" t="s">
        <v>829</v>
      </c>
      <c r="G173" s="255">
        <v>43250</v>
      </c>
      <c r="H173" s="244">
        <v>5</v>
      </c>
      <c r="I173" s="245"/>
    </row>
    <row r="174" spans="1:9" s="248" customFormat="1" ht="15" x14ac:dyDescent="0.2">
      <c r="A174" s="256">
        <v>17318</v>
      </c>
      <c r="B174" s="281" t="s">
        <v>3584</v>
      </c>
      <c r="C174" s="254" t="s">
        <v>3585</v>
      </c>
      <c r="D174" s="254" t="s">
        <v>310</v>
      </c>
      <c r="E174" s="254" t="s">
        <v>862</v>
      </c>
      <c r="F174" s="254" t="s">
        <v>2332</v>
      </c>
      <c r="G174" s="255">
        <v>43250</v>
      </c>
      <c r="H174" s="244">
        <v>5</v>
      </c>
      <c r="I174" s="245"/>
    </row>
    <row r="175" spans="1:9" s="248" customFormat="1" ht="15" x14ac:dyDescent="0.2">
      <c r="A175" s="249">
        <v>17418</v>
      </c>
      <c r="B175" s="281" t="s">
        <v>3588</v>
      </c>
      <c r="C175" s="283" t="s">
        <v>3738</v>
      </c>
      <c r="D175" s="254" t="s">
        <v>1146</v>
      </c>
      <c r="E175" s="254" t="s">
        <v>862</v>
      </c>
      <c r="F175" s="254" t="s">
        <v>2332</v>
      </c>
      <c r="G175" s="255">
        <v>43250</v>
      </c>
      <c r="H175" s="244">
        <v>5</v>
      </c>
      <c r="I175" s="245"/>
    </row>
    <row r="176" spans="1:9" s="248" customFormat="1" ht="15" x14ac:dyDescent="0.2">
      <c r="A176" s="249">
        <v>17518</v>
      </c>
      <c r="B176" s="281" t="s">
        <v>3589</v>
      </c>
      <c r="C176" s="283" t="s">
        <v>3739</v>
      </c>
      <c r="D176" s="254" t="s">
        <v>1447</v>
      </c>
      <c r="E176" s="254" t="s">
        <v>862</v>
      </c>
      <c r="F176" s="254" t="s">
        <v>2641</v>
      </c>
      <c r="G176" s="255">
        <v>43250</v>
      </c>
      <c r="H176" s="244">
        <v>5</v>
      </c>
      <c r="I176" s="245"/>
    </row>
    <row r="177" spans="1:9" s="248" customFormat="1" ht="15" x14ac:dyDescent="0.2">
      <c r="A177" s="249">
        <v>17618</v>
      </c>
      <c r="B177" s="281" t="s">
        <v>3590</v>
      </c>
      <c r="C177" s="254" t="s">
        <v>3592</v>
      </c>
      <c r="D177" s="254" t="s">
        <v>2574</v>
      </c>
      <c r="E177" s="254" t="s">
        <v>1198</v>
      </c>
      <c r="F177" s="254" t="s">
        <v>816</v>
      </c>
      <c r="G177" s="255">
        <v>43255</v>
      </c>
      <c r="H177" s="244">
        <v>6</v>
      </c>
      <c r="I177" s="245"/>
    </row>
    <row r="178" spans="1:9" s="248" customFormat="1" ht="15" x14ac:dyDescent="0.2">
      <c r="A178" s="256">
        <v>17718</v>
      </c>
      <c r="B178" s="281" t="s">
        <v>3593</v>
      </c>
      <c r="C178" s="254" t="s">
        <v>3591</v>
      </c>
      <c r="D178" s="254" t="s">
        <v>3596</v>
      </c>
      <c r="E178" s="254" t="s">
        <v>1198</v>
      </c>
      <c r="F178" s="259" t="s">
        <v>1183</v>
      </c>
      <c r="G178" s="255">
        <v>43255</v>
      </c>
      <c r="H178" s="244">
        <v>6</v>
      </c>
      <c r="I178" s="245"/>
    </row>
    <row r="179" spans="1:9" s="248" customFormat="1" ht="15" x14ac:dyDescent="0.2">
      <c r="A179" s="249">
        <v>17818</v>
      </c>
      <c r="B179" s="284" t="s">
        <v>3594</v>
      </c>
      <c r="C179" s="254" t="s">
        <v>3595</v>
      </c>
      <c r="D179" s="254" t="s">
        <v>2071</v>
      </c>
      <c r="E179" s="254" t="s">
        <v>1198</v>
      </c>
      <c r="F179" s="254" t="s">
        <v>3382</v>
      </c>
      <c r="G179" s="255">
        <v>43255</v>
      </c>
      <c r="H179" s="244">
        <v>6</v>
      </c>
      <c r="I179" s="245"/>
    </row>
    <row r="180" spans="1:9" s="248" customFormat="1" ht="15" x14ac:dyDescent="0.2">
      <c r="A180" s="249">
        <v>17918</v>
      </c>
      <c r="B180" s="285" t="s">
        <v>3597</v>
      </c>
      <c r="C180" s="283" t="s">
        <v>3740</v>
      </c>
      <c r="D180" s="254" t="s">
        <v>1146</v>
      </c>
      <c r="E180" s="254" t="s">
        <v>1198</v>
      </c>
      <c r="F180" s="254" t="s">
        <v>3598</v>
      </c>
      <c r="G180" s="255">
        <v>43255</v>
      </c>
      <c r="H180" s="244">
        <v>6</v>
      </c>
      <c r="I180" s="245"/>
    </row>
    <row r="181" spans="1:9" s="248" customFormat="1" ht="15.75" x14ac:dyDescent="0.2">
      <c r="A181" s="249">
        <v>18018</v>
      </c>
      <c r="B181" s="285" t="s">
        <v>3599</v>
      </c>
      <c r="C181" s="286" t="s">
        <v>3741</v>
      </c>
      <c r="D181" s="254" t="s">
        <v>991</v>
      </c>
      <c r="E181" s="254" t="s">
        <v>862</v>
      </c>
      <c r="F181" s="254" t="s">
        <v>1183</v>
      </c>
      <c r="G181" s="255">
        <v>43256</v>
      </c>
      <c r="H181" s="244">
        <v>6</v>
      </c>
      <c r="I181" s="245"/>
    </row>
    <row r="182" spans="1:9" s="248" customFormat="1" ht="15" x14ac:dyDescent="0.2">
      <c r="A182" s="256">
        <v>18118</v>
      </c>
      <c r="B182" s="287" t="s">
        <v>3600</v>
      </c>
      <c r="C182" s="254" t="s">
        <v>3601</v>
      </c>
      <c r="D182" s="254" t="s">
        <v>2334</v>
      </c>
      <c r="E182" s="254" t="s">
        <v>1198</v>
      </c>
      <c r="F182" s="254" t="s">
        <v>1189</v>
      </c>
      <c r="G182" s="255">
        <v>43257</v>
      </c>
      <c r="H182" s="244">
        <v>6</v>
      </c>
      <c r="I182" s="245"/>
    </row>
    <row r="183" spans="1:9" s="248" customFormat="1" ht="15" x14ac:dyDescent="0.2">
      <c r="A183" s="249">
        <v>18218</v>
      </c>
      <c r="B183" s="288" t="s">
        <v>3602</v>
      </c>
      <c r="C183" s="254" t="s">
        <v>3603</v>
      </c>
      <c r="D183" s="254" t="s">
        <v>731</v>
      </c>
      <c r="E183" s="254" t="s">
        <v>862</v>
      </c>
      <c r="F183" s="254" t="s">
        <v>3342</v>
      </c>
      <c r="G183" s="255">
        <v>43258</v>
      </c>
      <c r="H183" s="244">
        <v>6</v>
      </c>
      <c r="I183" s="245"/>
    </row>
    <row r="184" spans="1:9" s="248" customFormat="1" ht="14.25" customHeight="1" x14ac:dyDescent="0.2">
      <c r="A184" s="249">
        <v>18318</v>
      </c>
      <c r="B184" s="289" t="s">
        <v>3604</v>
      </c>
      <c r="C184" s="254" t="s">
        <v>3605</v>
      </c>
      <c r="D184" s="254" t="s">
        <v>3606</v>
      </c>
      <c r="E184" s="254" t="s">
        <v>1198</v>
      </c>
      <c r="F184" s="259" t="s">
        <v>816</v>
      </c>
      <c r="G184" s="255">
        <v>43262</v>
      </c>
      <c r="H184" s="244">
        <v>6</v>
      </c>
      <c r="I184" s="245"/>
    </row>
    <row r="185" spans="1:9" s="248" customFormat="1" ht="15" x14ac:dyDescent="0.2">
      <c r="A185" s="249">
        <v>18418</v>
      </c>
      <c r="B185" s="288" t="s">
        <v>3607</v>
      </c>
      <c r="C185" s="254" t="s">
        <v>3608</v>
      </c>
      <c r="D185" s="254" t="s">
        <v>2794</v>
      </c>
      <c r="E185" s="254" t="s">
        <v>862</v>
      </c>
      <c r="F185" s="259" t="s">
        <v>557</v>
      </c>
      <c r="G185" s="255">
        <v>43262</v>
      </c>
      <c r="H185" s="244">
        <v>6</v>
      </c>
      <c r="I185" s="245"/>
    </row>
    <row r="186" spans="1:9" s="248" customFormat="1" ht="15" x14ac:dyDescent="0.2">
      <c r="A186" s="256">
        <v>18518</v>
      </c>
      <c r="B186" s="288" t="s">
        <v>3609</v>
      </c>
      <c r="C186" s="254" t="s">
        <v>3610</v>
      </c>
      <c r="D186" s="254" t="s">
        <v>1454</v>
      </c>
      <c r="E186" s="254" t="s">
        <v>862</v>
      </c>
      <c r="F186" s="254" t="s">
        <v>1727</v>
      </c>
      <c r="G186" s="255">
        <v>43262</v>
      </c>
      <c r="H186" s="244">
        <v>6</v>
      </c>
      <c r="I186" s="245"/>
    </row>
    <row r="187" spans="1:9" s="248" customFormat="1" ht="15" x14ac:dyDescent="0.2">
      <c r="A187" s="249">
        <v>18618</v>
      </c>
      <c r="B187" s="288" t="s">
        <v>3611</v>
      </c>
      <c r="C187" s="254" t="s">
        <v>3612</v>
      </c>
      <c r="D187" s="254" t="s">
        <v>857</v>
      </c>
      <c r="E187" s="254" t="s">
        <v>1198</v>
      </c>
      <c r="F187" s="254" t="s">
        <v>3458</v>
      </c>
      <c r="G187" s="255">
        <v>43265</v>
      </c>
      <c r="H187" s="244">
        <v>6</v>
      </c>
      <c r="I187" s="245"/>
    </row>
    <row r="188" spans="1:9" s="248" customFormat="1" ht="15" x14ac:dyDescent="0.2">
      <c r="A188" s="249">
        <v>18718</v>
      </c>
      <c r="B188" s="287" t="s">
        <v>3613</v>
      </c>
      <c r="C188" s="254" t="s">
        <v>3614</v>
      </c>
      <c r="D188" s="254" t="s">
        <v>3606</v>
      </c>
      <c r="E188" s="254" t="s">
        <v>1198</v>
      </c>
      <c r="F188" s="254" t="s">
        <v>816</v>
      </c>
      <c r="G188" s="255">
        <v>43269</v>
      </c>
      <c r="H188" s="244">
        <v>6</v>
      </c>
      <c r="I188" s="245"/>
    </row>
    <row r="189" spans="1:9" s="248" customFormat="1" ht="15" x14ac:dyDescent="0.2">
      <c r="A189" s="249">
        <v>18818</v>
      </c>
      <c r="B189" s="287" t="s">
        <v>3616</v>
      </c>
      <c r="C189" s="254" t="s">
        <v>3615</v>
      </c>
      <c r="D189" s="259" t="s">
        <v>854</v>
      </c>
      <c r="E189" s="254" t="s">
        <v>1198</v>
      </c>
      <c r="F189" s="254" t="s">
        <v>3525</v>
      </c>
      <c r="G189" s="255">
        <v>43270</v>
      </c>
      <c r="H189" s="244">
        <v>6</v>
      </c>
      <c r="I189" s="245"/>
    </row>
    <row r="190" spans="1:9" s="248" customFormat="1" ht="15" x14ac:dyDescent="0.2">
      <c r="A190" s="256">
        <v>18918</v>
      </c>
      <c r="B190" s="287" t="s">
        <v>3618</v>
      </c>
      <c r="C190" s="254" t="s">
        <v>3617</v>
      </c>
      <c r="D190" s="259" t="s">
        <v>854</v>
      </c>
      <c r="E190" s="254" t="s">
        <v>1198</v>
      </c>
      <c r="F190" s="254" t="s">
        <v>3525</v>
      </c>
      <c r="G190" s="255">
        <v>43270</v>
      </c>
      <c r="H190" s="244">
        <v>6</v>
      </c>
      <c r="I190" s="245"/>
    </row>
    <row r="191" spans="1:9" s="248" customFormat="1" ht="15" x14ac:dyDescent="0.2">
      <c r="A191" s="249">
        <v>19018</v>
      </c>
      <c r="B191" s="287" t="s">
        <v>3619</v>
      </c>
      <c r="C191" s="254" t="s">
        <v>3620</v>
      </c>
      <c r="D191" s="254" t="s">
        <v>327</v>
      </c>
      <c r="E191" s="254" t="s">
        <v>1198</v>
      </c>
      <c r="F191" s="254" t="s">
        <v>3342</v>
      </c>
      <c r="G191" s="255">
        <v>43271</v>
      </c>
      <c r="H191" s="244">
        <v>6</v>
      </c>
      <c r="I191" s="245"/>
    </row>
    <row r="192" spans="1:9" s="248" customFormat="1" ht="15" x14ac:dyDescent="0.2">
      <c r="A192" s="249">
        <v>19118</v>
      </c>
      <c r="B192" s="287" t="s">
        <v>3621</v>
      </c>
      <c r="C192" s="254" t="s">
        <v>3622</v>
      </c>
      <c r="D192" s="254" t="s">
        <v>2574</v>
      </c>
      <c r="E192" s="254" t="s">
        <v>1198</v>
      </c>
      <c r="F192" s="254" t="s">
        <v>1189</v>
      </c>
      <c r="G192" s="255">
        <v>43271</v>
      </c>
      <c r="H192" s="244">
        <v>6</v>
      </c>
      <c r="I192" s="245"/>
    </row>
    <row r="193" spans="1:9" s="248" customFormat="1" ht="15" x14ac:dyDescent="0.2">
      <c r="A193" s="249">
        <v>19218</v>
      </c>
      <c r="B193" s="288" t="s">
        <v>3742</v>
      </c>
      <c r="C193" s="254" t="s">
        <v>3623</v>
      </c>
      <c r="D193" s="254" t="s">
        <v>731</v>
      </c>
      <c r="E193" s="254" t="s">
        <v>862</v>
      </c>
      <c r="F193" s="254" t="s">
        <v>3624</v>
      </c>
      <c r="G193" s="255">
        <v>43272</v>
      </c>
      <c r="H193" s="244">
        <v>6</v>
      </c>
      <c r="I193" s="245"/>
    </row>
    <row r="194" spans="1:9" s="248" customFormat="1" ht="15" x14ac:dyDescent="0.2">
      <c r="A194" s="256">
        <v>19318</v>
      </c>
      <c r="B194" s="289" t="s">
        <v>3625</v>
      </c>
      <c r="C194" s="254" t="s">
        <v>3626</v>
      </c>
      <c r="D194" s="278" t="s">
        <v>1792</v>
      </c>
      <c r="E194" s="254" t="s">
        <v>3162</v>
      </c>
      <c r="F194" s="254" t="s">
        <v>3687</v>
      </c>
      <c r="G194" s="255">
        <v>43273</v>
      </c>
      <c r="H194" s="244">
        <v>6</v>
      </c>
      <c r="I194" s="245"/>
    </row>
    <row r="195" spans="1:9" s="248" customFormat="1" ht="15" x14ac:dyDescent="0.2">
      <c r="A195" s="249">
        <v>19418</v>
      </c>
      <c r="B195" s="287" t="s">
        <v>3628</v>
      </c>
      <c r="C195" s="283" t="s">
        <v>3734</v>
      </c>
      <c r="D195" s="254" t="s">
        <v>1428</v>
      </c>
      <c r="E195" s="254" t="s">
        <v>862</v>
      </c>
      <c r="F195" s="254" t="s">
        <v>240</v>
      </c>
      <c r="G195" s="255">
        <v>43276</v>
      </c>
      <c r="H195" s="244">
        <v>6</v>
      </c>
      <c r="I195" s="245"/>
    </row>
    <row r="196" spans="1:9" s="248" customFormat="1" ht="15" x14ac:dyDescent="0.2">
      <c r="A196" s="249">
        <v>19518</v>
      </c>
      <c r="B196" s="287" t="s">
        <v>3629</v>
      </c>
      <c r="C196" s="283" t="s">
        <v>3735</v>
      </c>
      <c r="D196" s="254" t="s">
        <v>327</v>
      </c>
      <c r="E196" s="254" t="s">
        <v>862</v>
      </c>
      <c r="F196" s="254" t="s">
        <v>1189</v>
      </c>
      <c r="G196" s="255">
        <v>43276</v>
      </c>
      <c r="H196" s="244">
        <v>6</v>
      </c>
      <c r="I196" s="245"/>
    </row>
    <row r="197" spans="1:9" s="248" customFormat="1" ht="15" x14ac:dyDescent="0.2">
      <c r="A197" s="249">
        <v>19618</v>
      </c>
      <c r="B197" s="287" t="s">
        <v>3627</v>
      </c>
      <c r="C197" s="283" t="s">
        <v>3736</v>
      </c>
      <c r="D197" s="254" t="s">
        <v>327</v>
      </c>
      <c r="E197" s="254" t="s">
        <v>862</v>
      </c>
      <c r="F197" s="254" t="s">
        <v>803</v>
      </c>
      <c r="G197" s="255">
        <v>43276</v>
      </c>
      <c r="H197" s="244">
        <v>6</v>
      </c>
      <c r="I197" s="245"/>
    </row>
    <row r="198" spans="1:9" s="248" customFormat="1" ht="15" x14ac:dyDescent="0.2">
      <c r="A198" s="256">
        <v>19718</v>
      </c>
      <c r="B198" s="287" t="s">
        <v>3630</v>
      </c>
      <c r="C198" s="283" t="s">
        <v>3737</v>
      </c>
      <c r="D198" s="254" t="s">
        <v>327</v>
      </c>
      <c r="E198" s="254" t="s">
        <v>862</v>
      </c>
      <c r="F198" s="254" t="s">
        <v>2332</v>
      </c>
      <c r="G198" s="255">
        <v>43276</v>
      </c>
      <c r="H198" s="244">
        <v>6</v>
      </c>
      <c r="I198" s="245"/>
    </row>
    <row r="199" spans="1:9" s="248" customFormat="1" ht="15" x14ac:dyDescent="0.2">
      <c r="A199" s="249">
        <v>19818</v>
      </c>
      <c r="B199" s="287" t="s">
        <v>3631</v>
      </c>
      <c r="C199" s="254" t="s">
        <v>3632</v>
      </c>
      <c r="D199" s="254" t="s">
        <v>327</v>
      </c>
      <c r="E199" s="254" t="s">
        <v>862</v>
      </c>
      <c r="F199" s="254" t="s">
        <v>816</v>
      </c>
      <c r="G199" s="255">
        <v>43276</v>
      </c>
      <c r="H199" s="244">
        <v>6</v>
      </c>
      <c r="I199" s="245"/>
    </row>
    <row r="200" spans="1:9" s="248" customFormat="1" ht="15" x14ac:dyDescent="0.2">
      <c r="A200" s="249">
        <v>19918</v>
      </c>
      <c r="B200" s="287" t="s">
        <v>3633</v>
      </c>
      <c r="C200" s="254" t="s">
        <v>3634</v>
      </c>
      <c r="D200" s="254" t="s">
        <v>327</v>
      </c>
      <c r="E200" s="254" t="s">
        <v>862</v>
      </c>
      <c r="F200" s="254" t="s">
        <v>2332</v>
      </c>
      <c r="G200" s="255">
        <v>43277</v>
      </c>
      <c r="H200" s="244">
        <v>6</v>
      </c>
      <c r="I200" s="245"/>
    </row>
    <row r="201" spans="1:9" s="248" customFormat="1" ht="15" x14ac:dyDescent="0.2">
      <c r="A201" s="249">
        <v>20018</v>
      </c>
      <c r="B201" s="287" t="s">
        <v>3635</v>
      </c>
      <c r="C201" s="254" t="s">
        <v>3636</v>
      </c>
      <c r="D201" s="254" t="s">
        <v>1179</v>
      </c>
      <c r="E201" s="254" t="s">
        <v>862</v>
      </c>
      <c r="F201" s="254" t="s">
        <v>3637</v>
      </c>
      <c r="G201" s="255">
        <v>43277</v>
      </c>
      <c r="H201" s="244">
        <v>6</v>
      </c>
      <c r="I201" s="245"/>
    </row>
    <row r="202" spans="1:9" s="248" customFormat="1" ht="15" x14ac:dyDescent="0.2">
      <c r="A202" s="256">
        <v>20118</v>
      </c>
      <c r="B202" s="287" t="s">
        <v>3638</v>
      </c>
      <c r="C202" s="254" t="s">
        <v>3639</v>
      </c>
      <c r="D202" s="254" t="s">
        <v>1179</v>
      </c>
      <c r="E202" s="254" t="s">
        <v>862</v>
      </c>
      <c r="F202" s="254" t="s">
        <v>2332</v>
      </c>
      <c r="G202" s="255">
        <v>43277</v>
      </c>
      <c r="H202" s="244">
        <v>6</v>
      </c>
      <c r="I202" s="245"/>
    </row>
    <row r="203" spans="1:9" s="248" customFormat="1" ht="15" x14ac:dyDescent="0.2">
      <c r="A203" s="249">
        <v>20218</v>
      </c>
      <c r="B203" s="287" t="s">
        <v>3640</v>
      </c>
      <c r="C203" s="278" t="s">
        <v>3641</v>
      </c>
      <c r="D203" s="254" t="s">
        <v>1179</v>
      </c>
      <c r="E203" s="254" t="s">
        <v>862</v>
      </c>
      <c r="F203" s="254" t="s">
        <v>1716</v>
      </c>
      <c r="G203" s="255">
        <v>43277</v>
      </c>
      <c r="H203" s="244">
        <v>6</v>
      </c>
      <c r="I203" s="245"/>
    </row>
    <row r="204" spans="1:9" s="248" customFormat="1" ht="15" x14ac:dyDescent="0.2">
      <c r="A204" s="249">
        <v>20318</v>
      </c>
      <c r="B204" s="287" t="s">
        <v>3642</v>
      </c>
      <c r="C204" s="254" t="s">
        <v>3643</v>
      </c>
      <c r="D204" s="254" t="s">
        <v>1179</v>
      </c>
      <c r="E204" s="254" t="s">
        <v>862</v>
      </c>
      <c r="F204" s="254" t="s">
        <v>812</v>
      </c>
      <c r="G204" s="255">
        <v>43277</v>
      </c>
      <c r="H204" s="244">
        <v>6</v>
      </c>
      <c r="I204" s="245"/>
    </row>
    <row r="205" spans="1:9" s="248" customFormat="1" ht="15" x14ac:dyDescent="0.2">
      <c r="A205" s="249">
        <v>20418</v>
      </c>
      <c r="B205" s="287" t="s">
        <v>3644</v>
      </c>
      <c r="C205" s="254" t="s">
        <v>3645</v>
      </c>
      <c r="D205" s="254" t="s">
        <v>1460</v>
      </c>
      <c r="E205" s="254" t="s">
        <v>862</v>
      </c>
      <c r="F205" s="254" t="s">
        <v>3525</v>
      </c>
      <c r="G205" s="255">
        <v>43278</v>
      </c>
      <c r="H205" s="244">
        <v>6</v>
      </c>
      <c r="I205" s="245"/>
    </row>
    <row r="206" spans="1:9" s="248" customFormat="1" ht="15" x14ac:dyDescent="0.2">
      <c r="A206" s="256">
        <v>20518</v>
      </c>
      <c r="B206" s="287" t="s">
        <v>3646</v>
      </c>
      <c r="C206" s="254" t="s">
        <v>3647</v>
      </c>
      <c r="D206" s="278" t="s">
        <v>3648</v>
      </c>
      <c r="E206" s="254" t="s">
        <v>3162</v>
      </c>
      <c r="F206" s="254" t="s">
        <v>3501</v>
      </c>
      <c r="G206" s="255">
        <v>43278</v>
      </c>
      <c r="H206" s="244">
        <v>6</v>
      </c>
      <c r="I206" s="245"/>
    </row>
    <row r="207" spans="1:9" s="248" customFormat="1" ht="15" x14ac:dyDescent="0.2">
      <c r="A207" s="249">
        <v>20618</v>
      </c>
      <c r="B207" s="287" t="s">
        <v>3649</v>
      </c>
      <c r="C207" s="254" t="s">
        <v>3650</v>
      </c>
      <c r="D207" s="254" t="s">
        <v>2850</v>
      </c>
      <c r="E207" s="254" t="s">
        <v>862</v>
      </c>
      <c r="F207" s="254" t="s">
        <v>720</v>
      </c>
      <c r="G207" s="255">
        <v>43279</v>
      </c>
      <c r="H207" s="244">
        <v>6</v>
      </c>
      <c r="I207" s="245"/>
    </row>
    <row r="208" spans="1:9" s="248" customFormat="1" ht="15" x14ac:dyDescent="0.2">
      <c r="A208" s="249">
        <v>20718</v>
      </c>
      <c r="B208" s="287" t="s">
        <v>3651</v>
      </c>
      <c r="C208" s="254" t="s">
        <v>3652</v>
      </c>
      <c r="D208" s="254" t="s">
        <v>731</v>
      </c>
      <c r="E208" s="290" t="s">
        <v>1199</v>
      </c>
      <c r="F208" s="254" t="s">
        <v>2332</v>
      </c>
      <c r="G208" s="255">
        <v>43280</v>
      </c>
      <c r="H208" s="244">
        <v>6</v>
      </c>
      <c r="I208" s="245"/>
    </row>
    <row r="209" spans="1:9" s="248" customFormat="1" ht="15" x14ac:dyDescent="0.2">
      <c r="A209" s="249">
        <v>20818</v>
      </c>
      <c r="B209" s="288" t="s">
        <v>3651</v>
      </c>
      <c r="C209" s="254" t="s">
        <v>3688</v>
      </c>
      <c r="D209" s="254" t="s">
        <v>115</v>
      </c>
      <c r="E209" s="254" t="s">
        <v>1198</v>
      </c>
      <c r="F209" s="254" t="s">
        <v>808</v>
      </c>
      <c r="G209" s="255">
        <v>43280</v>
      </c>
      <c r="H209" s="244">
        <v>6</v>
      </c>
      <c r="I209" s="245"/>
    </row>
    <row r="210" spans="1:9" s="248" customFormat="1" ht="15" x14ac:dyDescent="0.2">
      <c r="A210" s="256">
        <v>20918</v>
      </c>
      <c r="B210" s="287" t="s">
        <v>3653</v>
      </c>
      <c r="C210" s="254" t="s">
        <v>3654</v>
      </c>
      <c r="D210" s="259" t="s">
        <v>3657</v>
      </c>
      <c r="E210" s="254" t="s">
        <v>862</v>
      </c>
      <c r="F210" s="254" t="s">
        <v>1716</v>
      </c>
      <c r="G210" s="255">
        <v>43283</v>
      </c>
      <c r="H210" s="244">
        <v>7</v>
      </c>
      <c r="I210" s="245"/>
    </row>
    <row r="211" spans="1:9" s="248" customFormat="1" ht="15" x14ac:dyDescent="0.2">
      <c r="A211" s="249">
        <v>21018</v>
      </c>
      <c r="B211" s="287" t="s">
        <v>3655</v>
      </c>
      <c r="C211" s="254" t="s">
        <v>3656</v>
      </c>
      <c r="D211" s="254" t="s">
        <v>3657</v>
      </c>
      <c r="E211" s="254" t="s">
        <v>862</v>
      </c>
      <c r="F211" s="254" t="s">
        <v>3342</v>
      </c>
      <c r="G211" s="255">
        <v>43283</v>
      </c>
      <c r="H211" s="244">
        <v>7</v>
      </c>
      <c r="I211" s="245"/>
    </row>
    <row r="212" spans="1:9" s="248" customFormat="1" ht="15" x14ac:dyDescent="0.2">
      <c r="A212" s="249">
        <v>21118</v>
      </c>
      <c r="B212" s="287" t="s">
        <v>3658</v>
      </c>
      <c r="C212" s="254" t="s">
        <v>3659</v>
      </c>
      <c r="D212" s="259" t="s">
        <v>3657</v>
      </c>
      <c r="E212" s="254" t="s">
        <v>862</v>
      </c>
      <c r="F212" s="254" t="s">
        <v>3245</v>
      </c>
      <c r="G212" s="255">
        <v>43284</v>
      </c>
      <c r="H212" s="244">
        <v>7</v>
      </c>
      <c r="I212" s="245"/>
    </row>
    <row r="213" spans="1:9" s="248" customFormat="1" ht="15" x14ac:dyDescent="0.2">
      <c r="A213" s="249">
        <v>21218</v>
      </c>
      <c r="B213" s="287" t="s">
        <v>3660</v>
      </c>
      <c r="C213" s="254" t="s">
        <v>3661</v>
      </c>
      <c r="D213" s="254" t="s">
        <v>839</v>
      </c>
      <c r="E213" s="254" t="s">
        <v>862</v>
      </c>
      <c r="F213" s="254" t="s">
        <v>3662</v>
      </c>
      <c r="G213" s="255">
        <v>43284</v>
      </c>
      <c r="H213" s="244">
        <v>7</v>
      </c>
      <c r="I213" s="245"/>
    </row>
    <row r="214" spans="1:9" s="248" customFormat="1" ht="15" x14ac:dyDescent="0.2">
      <c r="A214" s="256">
        <v>21318</v>
      </c>
      <c r="B214" s="287" t="s">
        <v>3663</v>
      </c>
      <c r="C214" s="254" t="s">
        <v>3664</v>
      </c>
      <c r="D214" s="254" t="s">
        <v>839</v>
      </c>
      <c r="E214" s="254" t="s">
        <v>862</v>
      </c>
      <c r="F214" s="254" t="s">
        <v>2420</v>
      </c>
      <c r="G214" s="255">
        <v>43284</v>
      </c>
      <c r="H214" s="244">
        <v>7</v>
      </c>
      <c r="I214" s="245"/>
    </row>
    <row r="215" spans="1:9" s="248" customFormat="1" ht="15" x14ac:dyDescent="0.2">
      <c r="A215" s="249">
        <v>21418</v>
      </c>
      <c r="B215" s="287" t="s">
        <v>3665</v>
      </c>
      <c r="C215" s="254" t="s">
        <v>3666</v>
      </c>
      <c r="D215" s="254" t="s">
        <v>1179</v>
      </c>
      <c r="E215" s="254" t="s">
        <v>862</v>
      </c>
      <c r="F215" s="254" t="s">
        <v>3342</v>
      </c>
      <c r="G215" s="255">
        <v>43284</v>
      </c>
      <c r="H215" s="244">
        <v>7</v>
      </c>
      <c r="I215" s="245"/>
    </row>
    <row r="216" spans="1:9" s="248" customFormat="1" ht="15" x14ac:dyDescent="0.2">
      <c r="A216" s="249">
        <v>21518</v>
      </c>
      <c r="B216" s="287" t="s">
        <v>3667</v>
      </c>
      <c r="C216" s="254" t="s">
        <v>3668</v>
      </c>
      <c r="D216" s="254" t="s">
        <v>1179</v>
      </c>
      <c r="E216" s="254" t="s">
        <v>862</v>
      </c>
      <c r="F216" s="254" t="s">
        <v>816</v>
      </c>
      <c r="G216" s="255">
        <v>43284</v>
      </c>
      <c r="H216" s="244">
        <v>7</v>
      </c>
      <c r="I216" s="245"/>
    </row>
    <row r="217" spans="1:9" s="248" customFormat="1" ht="15" x14ac:dyDescent="0.2">
      <c r="A217" s="249">
        <v>21618</v>
      </c>
      <c r="B217" s="287" t="s">
        <v>3669</v>
      </c>
      <c r="C217" s="254" t="s">
        <v>3670</v>
      </c>
      <c r="D217" s="254" t="s">
        <v>839</v>
      </c>
      <c r="E217" s="254" t="s">
        <v>862</v>
      </c>
      <c r="F217" s="254" t="s">
        <v>2687</v>
      </c>
      <c r="G217" s="255">
        <v>43284</v>
      </c>
      <c r="H217" s="244">
        <v>7</v>
      </c>
      <c r="I217" s="245"/>
    </row>
    <row r="218" spans="1:9" s="248" customFormat="1" ht="15" x14ac:dyDescent="0.2">
      <c r="A218" s="256">
        <v>21718</v>
      </c>
      <c r="B218" s="287" t="s">
        <v>3671</v>
      </c>
      <c r="C218" s="254" t="s">
        <v>3672</v>
      </c>
      <c r="D218" s="254" t="s">
        <v>3359</v>
      </c>
      <c r="E218" s="254" t="s">
        <v>862</v>
      </c>
      <c r="F218" s="254" t="s">
        <v>1723</v>
      </c>
      <c r="G218" s="255">
        <v>43285</v>
      </c>
      <c r="H218" s="244">
        <v>7</v>
      </c>
      <c r="I218" s="245"/>
    </row>
    <row r="219" spans="1:9" s="248" customFormat="1" ht="15" x14ac:dyDescent="0.2">
      <c r="A219" s="249">
        <v>21818</v>
      </c>
      <c r="B219" s="287" t="s">
        <v>3673</v>
      </c>
      <c r="C219" s="254" t="s">
        <v>3674</v>
      </c>
      <c r="D219" s="254" t="s">
        <v>1671</v>
      </c>
      <c r="E219" s="254" t="s">
        <v>862</v>
      </c>
      <c r="F219" s="254" t="s">
        <v>3525</v>
      </c>
      <c r="G219" s="255">
        <v>43285</v>
      </c>
      <c r="H219" s="244">
        <v>7</v>
      </c>
      <c r="I219" s="245"/>
    </row>
    <row r="220" spans="1:9" s="248" customFormat="1" ht="15" x14ac:dyDescent="0.2">
      <c r="A220" s="249">
        <v>21918</v>
      </c>
      <c r="B220" s="287" t="s">
        <v>3675</v>
      </c>
      <c r="C220" s="254" t="s">
        <v>3676</v>
      </c>
      <c r="D220" s="278" t="s">
        <v>3771</v>
      </c>
      <c r="E220" s="254" t="s">
        <v>3162</v>
      </c>
      <c r="F220" s="254" t="s">
        <v>3743</v>
      </c>
      <c r="G220" s="255">
        <v>43286</v>
      </c>
      <c r="H220" s="244">
        <v>7</v>
      </c>
      <c r="I220" s="245"/>
    </row>
    <row r="221" spans="1:9" s="248" customFormat="1" ht="15" x14ac:dyDescent="0.2">
      <c r="A221" s="249">
        <v>22018</v>
      </c>
      <c r="B221" s="287" t="s">
        <v>3677</v>
      </c>
      <c r="C221" s="254" t="s">
        <v>3678</v>
      </c>
      <c r="D221" s="278" t="s">
        <v>2646</v>
      </c>
      <c r="E221" s="254" t="s">
        <v>3162</v>
      </c>
      <c r="F221" s="254" t="s">
        <v>3743</v>
      </c>
      <c r="G221" s="255">
        <v>43286</v>
      </c>
      <c r="H221" s="244">
        <v>7</v>
      </c>
      <c r="I221" s="245"/>
    </row>
    <row r="222" spans="1:9" s="248" customFormat="1" ht="15" x14ac:dyDescent="0.2">
      <c r="A222" s="256">
        <v>22118</v>
      </c>
      <c r="B222" s="287" t="s">
        <v>3679</v>
      </c>
      <c r="C222" s="254" t="s">
        <v>3680</v>
      </c>
      <c r="D222" s="254" t="s">
        <v>3681</v>
      </c>
      <c r="E222" s="254" t="s">
        <v>3163</v>
      </c>
      <c r="F222" s="254" t="s">
        <v>3682</v>
      </c>
      <c r="G222" s="255">
        <v>43286</v>
      </c>
      <c r="H222" s="244">
        <v>7</v>
      </c>
      <c r="I222" s="245"/>
    </row>
    <row r="223" spans="1:9" s="248" customFormat="1" ht="15" x14ac:dyDescent="0.2">
      <c r="A223" s="249">
        <v>22218</v>
      </c>
      <c r="B223" s="287" t="s">
        <v>3683</v>
      </c>
      <c r="C223" s="254" t="s">
        <v>3684</v>
      </c>
      <c r="D223" s="254" t="s">
        <v>854</v>
      </c>
      <c r="E223" s="254" t="s">
        <v>1198</v>
      </c>
      <c r="F223" s="254" t="s">
        <v>3525</v>
      </c>
      <c r="G223" s="255">
        <v>43286</v>
      </c>
      <c r="H223" s="244">
        <v>7</v>
      </c>
      <c r="I223" s="245"/>
    </row>
    <row r="224" spans="1:9" s="248" customFormat="1" ht="15" x14ac:dyDescent="0.2">
      <c r="A224" s="249">
        <v>22318</v>
      </c>
      <c r="B224" s="287" t="s">
        <v>3686</v>
      </c>
      <c r="C224" s="254" t="s">
        <v>3685</v>
      </c>
      <c r="D224" s="278" t="s">
        <v>1792</v>
      </c>
      <c r="E224" s="254" t="s">
        <v>3162</v>
      </c>
      <c r="F224" s="254" t="s">
        <v>3687</v>
      </c>
      <c r="G224" s="255">
        <v>43286</v>
      </c>
      <c r="H224" s="244">
        <v>7</v>
      </c>
      <c r="I224" s="245"/>
    </row>
    <row r="225" spans="1:9" s="248" customFormat="1" ht="15" x14ac:dyDescent="0.2">
      <c r="A225" s="249">
        <v>22418</v>
      </c>
      <c r="B225" s="287" t="s">
        <v>3690</v>
      </c>
      <c r="C225" s="254" t="s">
        <v>3689</v>
      </c>
      <c r="D225" s="254" t="s">
        <v>854</v>
      </c>
      <c r="E225" s="254" t="s">
        <v>1198</v>
      </c>
      <c r="F225" s="254" t="s">
        <v>808</v>
      </c>
      <c r="G225" s="255">
        <v>43291</v>
      </c>
      <c r="H225" s="244">
        <v>7</v>
      </c>
      <c r="I225" s="245"/>
    </row>
    <row r="226" spans="1:9" s="248" customFormat="1" ht="15" x14ac:dyDescent="0.2">
      <c r="A226" s="256">
        <v>22518</v>
      </c>
      <c r="B226" s="287" t="s">
        <v>3692</v>
      </c>
      <c r="C226" s="254" t="s">
        <v>3691</v>
      </c>
      <c r="D226" s="254" t="s">
        <v>864</v>
      </c>
      <c r="E226" s="254" t="s">
        <v>1198</v>
      </c>
      <c r="F226" s="254" t="s">
        <v>3525</v>
      </c>
      <c r="G226" s="255">
        <v>43291</v>
      </c>
      <c r="H226" s="244">
        <v>7</v>
      </c>
      <c r="I226" s="245"/>
    </row>
    <row r="227" spans="1:9" s="248" customFormat="1" ht="15" x14ac:dyDescent="0.2">
      <c r="A227" s="249">
        <v>22618</v>
      </c>
      <c r="B227" s="287" t="s">
        <v>3694</v>
      </c>
      <c r="C227" s="254" t="s">
        <v>3693</v>
      </c>
      <c r="D227" s="254" t="s">
        <v>857</v>
      </c>
      <c r="E227" s="254" t="s">
        <v>1198</v>
      </c>
      <c r="F227" s="254" t="s">
        <v>3695</v>
      </c>
      <c r="G227" s="255">
        <v>43293</v>
      </c>
      <c r="H227" s="244">
        <v>7</v>
      </c>
      <c r="I227" s="245"/>
    </row>
    <row r="228" spans="1:9" s="248" customFormat="1" ht="15" x14ac:dyDescent="0.2">
      <c r="A228" s="249">
        <v>22718</v>
      </c>
      <c r="B228" s="289" t="s">
        <v>3696</v>
      </c>
      <c r="C228" s="254" t="s">
        <v>3697</v>
      </c>
      <c r="D228" s="278" t="s">
        <v>2646</v>
      </c>
      <c r="E228" s="254" t="s">
        <v>3162</v>
      </c>
      <c r="F228" s="254" t="s">
        <v>878</v>
      </c>
      <c r="G228" s="255">
        <v>43294</v>
      </c>
      <c r="H228" s="244">
        <v>7</v>
      </c>
      <c r="I228" s="245"/>
    </row>
    <row r="229" spans="1:9" s="248" customFormat="1" ht="15" x14ac:dyDescent="0.2">
      <c r="A229" s="249">
        <v>22818</v>
      </c>
      <c r="B229" s="287" t="s">
        <v>3698</v>
      </c>
      <c r="C229" s="254" t="s">
        <v>3699</v>
      </c>
      <c r="D229" s="254" t="s">
        <v>115</v>
      </c>
      <c r="E229" s="254" t="s">
        <v>862</v>
      </c>
      <c r="F229" s="254" t="s">
        <v>240</v>
      </c>
      <c r="G229" s="255">
        <v>43299</v>
      </c>
      <c r="H229" s="244">
        <v>7</v>
      </c>
      <c r="I229" s="245"/>
    </row>
    <row r="230" spans="1:9" s="248" customFormat="1" ht="15" x14ac:dyDescent="0.2">
      <c r="A230" s="256">
        <v>22918</v>
      </c>
      <c r="B230" s="287" t="s">
        <v>3700</v>
      </c>
      <c r="C230" s="254" t="s">
        <v>3701</v>
      </c>
      <c r="D230" s="254" t="s">
        <v>278</v>
      </c>
      <c r="E230" s="290" t="s">
        <v>1199</v>
      </c>
      <c r="F230" s="254" t="s">
        <v>803</v>
      </c>
      <c r="G230" s="255">
        <v>43299</v>
      </c>
      <c r="H230" s="244">
        <v>7</v>
      </c>
      <c r="I230" s="245"/>
    </row>
    <row r="231" spans="1:9" s="248" customFormat="1" ht="28.5" x14ac:dyDescent="0.2">
      <c r="A231" s="249">
        <v>23018</v>
      </c>
      <c r="B231" s="287" t="s">
        <v>3717</v>
      </c>
      <c r="C231" s="254" t="s">
        <v>3715</v>
      </c>
      <c r="D231" s="259" t="s">
        <v>3716</v>
      </c>
      <c r="E231" s="254" t="s">
        <v>3162</v>
      </c>
      <c r="F231" s="254" t="s">
        <v>3687</v>
      </c>
      <c r="G231" s="255">
        <v>43304</v>
      </c>
      <c r="H231" s="244">
        <v>7</v>
      </c>
      <c r="I231" s="245" t="s">
        <v>3808</v>
      </c>
    </row>
    <row r="232" spans="1:9" s="248" customFormat="1" ht="15" x14ac:dyDescent="0.2">
      <c r="A232" s="249">
        <v>23118</v>
      </c>
      <c r="B232" s="287" t="s">
        <v>3719</v>
      </c>
      <c r="C232" s="254" t="s">
        <v>3718</v>
      </c>
      <c r="D232" s="254" t="s">
        <v>3773</v>
      </c>
      <c r="E232" s="254" t="s">
        <v>1198</v>
      </c>
      <c r="F232" s="254" t="s">
        <v>720</v>
      </c>
      <c r="G232" s="255">
        <v>43304</v>
      </c>
      <c r="H232" s="244">
        <v>7</v>
      </c>
      <c r="I232" s="245"/>
    </row>
    <row r="233" spans="1:9" s="248" customFormat="1" ht="15" x14ac:dyDescent="0.2">
      <c r="A233" s="249">
        <v>23218</v>
      </c>
      <c r="B233" s="287" t="s">
        <v>3720</v>
      </c>
      <c r="C233" s="254" t="s">
        <v>3732</v>
      </c>
      <c r="D233" s="254" t="s">
        <v>3819</v>
      </c>
      <c r="E233" s="254" t="s">
        <v>3162</v>
      </c>
      <c r="F233" s="254" t="s">
        <v>3540</v>
      </c>
      <c r="G233" s="255">
        <v>43304</v>
      </c>
      <c r="H233" s="244">
        <v>7</v>
      </c>
      <c r="I233" s="245" t="s">
        <v>3808</v>
      </c>
    </row>
    <row r="234" spans="1:9" s="248" customFormat="1" ht="15" x14ac:dyDescent="0.2">
      <c r="A234" s="256">
        <v>23318</v>
      </c>
      <c r="B234" s="287" t="s">
        <v>3721</v>
      </c>
      <c r="C234" s="254" t="s">
        <v>3731</v>
      </c>
      <c r="D234" s="254" t="s">
        <v>3733</v>
      </c>
      <c r="E234" s="254" t="s">
        <v>1198</v>
      </c>
      <c r="F234" s="254" t="s">
        <v>827</v>
      </c>
      <c r="G234" s="255">
        <v>43304</v>
      </c>
      <c r="H234" s="244">
        <v>7</v>
      </c>
      <c r="I234" s="245"/>
    </row>
    <row r="235" spans="1:9" s="248" customFormat="1" ht="15" x14ac:dyDescent="0.2">
      <c r="A235" s="249">
        <v>23418</v>
      </c>
      <c r="B235" s="289" t="s">
        <v>3995</v>
      </c>
      <c r="C235" s="254" t="s">
        <v>3996</v>
      </c>
      <c r="D235" s="254" t="s">
        <v>1665</v>
      </c>
      <c r="E235" s="254" t="s">
        <v>863</v>
      </c>
      <c r="F235" s="254" t="s">
        <v>240</v>
      </c>
      <c r="G235" s="255">
        <v>43307</v>
      </c>
      <c r="H235" s="244">
        <v>7</v>
      </c>
      <c r="I235" s="245"/>
    </row>
    <row r="236" spans="1:9" s="248" customFormat="1" ht="15" x14ac:dyDescent="0.2">
      <c r="A236" s="249">
        <v>23518</v>
      </c>
      <c r="B236" s="287" t="s">
        <v>3723</v>
      </c>
      <c r="C236" s="254" t="s">
        <v>3724</v>
      </c>
      <c r="D236" s="254" t="s">
        <v>1666</v>
      </c>
      <c r="E236" s="254" t="s">
        <v>1198</v>
      </c>
      <c r="F236" s="254" t="s">
        <v>808</v>
      </c>
      <c r="G236" s="255">
        <v>43307</v>
      </c>
      <c r="H236" s="244">
        <v>7</v>
      </c>
      <c r="I236" s="245"/>
    </row>
    <row r="237" spans="1:9" s="248" customFormat="1" ht="15" x14ac:dyDescent="0.2">
      <c r="A237" s="249">
        <v>23618</v>
      </c>
      <c r="B237" s="287" t="s">
        <v>3726</v>
      </c>
      <c r="C237" s="254" t="s">
        <v>3725</v>
      </c>
      <c r="D237" s="254" t="s">
        <v>469</v>
      </c>
      <c r="E237" s="254" t="s">
        <v>1198</v>
      </c>
      <c r="F237" s="254" t="s">
        <v>3525</v>
      </c>
      <c r="G237" s="255">
        <v>43308</v>
      </c>
      <c r="H237" s="244">
        <v>7</v>
      </c>
      <c r="I237" s="245"/>
    </row>
    <row r="238" spans="1:9" s="248" customFormat="1" ht="15" x14ac:dyDescent="0.2">
      <c r="A238" s="256">
        <v>23718</v>
      </c>
      <c r="B238" s="287" t="s">
        <v>3727</v>
      </c>
      <c r="C238" s="254" t="s">
        <v>3728</v>
      </c>
      <c r="D238" s="254" t="s">
        <v>1669</v>
      </c>
      <c r="E238" s="254" t="s">
        <v>1198</v>
      </c>
      <c r="F238" s="254" t="s">
        <v>1182</v>
      </c>
      <c r="G238" s="255">
        <v>43312</v>
      </c>
      <c r="H238" s="244">
        <v>7</v>
      </c>
      <c r="I238" s="245"/>
    </row>
    <row r="239" spans="1:9" s="248" customFormat="1" ht="15" x14ac:dyDescent="0.2">
      <c r="A239" s="249">
        <v>23818</v>
      </c>
      <c r="B239" s="288" t="s">
        <v>3730</v>
      </c>
      <c r="C239" s="254" t="s">
        <v>3729</v>
      </c>
      <c r="D239" s="254" t="s">
        <v>2574</v>
      </c>
      <c r="E239" s="254" t="s">
        <v>1198</v>
      </c>
      <c r="F239" s="254" t="s">
        <v>1183</v>
      </c>
      <c r="G239" s="255">
        <v>43312</v>
      </c>
      <c r="H239" s="244">
        <v>7</v>
      </c>
      <c r="I239" s="245"/>
    </row>
    <row r="240" spans="1:9" s="248" customFormat="1" ht="15" x14ac:dyDescent="0.2">
      <c r="A240" s="291">
        <v>23918</v>
      </c>
      <c r="B240" s="288" t="s">
        <v>3746</v>
      </c>
      <c r="C240" s="254" t="s">
        <v>3747</v>
      </c>
      <c r="D240" s="254" t="s">
        <v>3748</v>
      </c>
      <c r="E240" s="254" t="s">
        <v>3162</v>
      </c>
      <c r="F240" s="254" t="s">
        <v>3540</v>
      </c>
      <c r="G240" s="255">
        <v>43313</v>
      </c>
      <c r="H240" s="244">
        <v>8</v>
      </c>
      <c r="I240" s="245" t="s">
        <v>3808</v>
      </c>
    </row>
    <row r="241" spans="1:9" s="248" customFormat="1" ht="15" x14ac:dyDescent="0.2">
      <c r="A241" s="292">
        <v>24018</v>
      </c>
      <c r="B241" s="293" t="s">
        <v>3750</v>
      </c>
      <c r="C241" s="294" t="s">
        <v>3749</v>
      </c>
      <c r="D241" s="294" t="s">
        <v>3470</v>
      </c>
      <c r="E241" s="294" t="s">
        <v>863</v>
      </c>
      <c r="F241" s="294" t="s">
        <v>878</v>
      </c>
      <c r="G241" s="255">
        <v>43313</v>
      </c>
      <c r="H241" s="244">
        <v>8</v>
      </c>
      <c r="I241" s="245"/>
    </row>
    <row r="242" spans="1:9" s="248" customFormat="1" ht="15" x14ac:dyDescent="0.2">
      <c r="A242" s="240">
        <v>24118</v>
      </c>
      <c r="B242" s="288" t="s">
        <v>3751</v>
      </c>
      <c r="C242" s="254" t="s">
        <v>3752</v>
      </c>
      <c r="D242" s="254" t="s">
        <v>3470</v>
      </c>
      <c r="E242" s="254" t="s">
        <v>863</v>
      </c>
      <c r="F242" s="254" t="s">
        <v>878</v>
      </c>
      <c r="G242" s="255">
        <v>43313</v>
      </c>
      <c r="H242" s="244">
        <v>8</v>
      </c>
      <c r="I242" s="245"/>
    </row>
    <row r="243" spans="1:9" s="248" customFormat="1" ht="15" x14ac:dyDescent="0.2">
      <c r="A243" s="291">
        <v>24218</v>
      </c>
      <c r="B243" s="288" t="s">
        <v>3754</v>
      </c>
      <c r="C243" s="254" t="s">
        <v>3753</v>
      </c>
      <c r="D243" s="254" t="s">
        <v>1460</v>
      </c>
      <c r="E243" s="254" t="s">
        <v>1198</v>
      </c>
      <c r="F243" s="254" t="s">
        <v>1727</v>
      </c>
      <c r="G243" s="255">
        <v>43313</v>
      </c>
      <c r="H243" s="244">
        <v>8</v>
      </c>
      <c r="I243" s="245"/>
    </row>
    <row r="244" spans="1:9" s="248" customFormat="1" ht="15" x14ac:dyDescent="0.2">
      <c r="A244" s="291">
        <v>24318</v>
      </c>
      <c r="B244" s="288" t="s">
        <v>3755</v>
      </c>
      <c r="C244" s="254" t="s">
        <v>3756</v>
      </c>
      <c r="D244" s="278" t="s">
        <v>1792</v>
      </c>
      <c r="E244" s="254" t="s">
        <v>3163</v>
      </c>
      <c r="F244" s="254" t="s">
        <v>512</v>
      </c>
      <c r="G244" s="255">
        <v>43313</v>
      </c>
      <c r="H244" s="244">
        <v>8</v>
      </c>
      <c r="I244" s="245"/>
    </row>
    <row r="245" spans="1:9" s="248" customFormat="1" ht="15" x14ac:dyDescent="0.2">
      <c r="A245" s="291">
        <v>24418</v>
      </c>
      <c r="B245" s="288" t="s">
        <v>3757</v>
      </c>
      <c r="C245" s="254" t="s">
        <v>3758</v>
      </c>
      <c r="D245" s="254" t="s">
        <v>1454</v>
      </c>
      <c r="E245" s="254" t="s">
        <v>1198</v>
      </c>
      <c r="F245" s="254" t="s">
        <v>3525</v>
      </c>
      <c r="G245" s="255">
        <v>43313</v>
      </c>
      <c r="H245" s="244">
        <v>8</v>
      </c>
      <c r="I245" s="245"/>
    </row>
    <row r="246" spans="1:9" s="248" customFormat="1" ht="15" x14ac:dyDescent="0.2">
      <c r="A246" s="240">
        <v>24518</v>
      </c>
      <c r="B246" s="288" t="s">
        <v>3760</v>
      </c>
      <c r="C246" s="254" t="s">
        <v>3759</v>
      </c>
      <c r="D246" s="254" t="s">
        <v>3774</v>
      </c>
      <c r="E246" s="254" t="s">
        <v>863</v>
      </c>
      <c r="F246" s="254" t="s">
        <v>1723</v>
      </c>
      <c r="G246" s="255">
        <v>43313</v>
      </c>
      <c r="H246" s="244">
        <v>8</v>
      </c>
      <c r="I246" s="245"/>
    </row>
    <row r="247" spans="1:9" s="248" customFormat="1" ht="15" x14ac:dyDescent="0.2">
      <c r="A247" s="291">
        <v>24618</v>
      </c>
      <c r="B247" s="288" t="s">
        <v>3761</v>
      </c>
      <c r="C247" s="254" t="s">
        <v>3779</v>
      </c>
      <c r="D247" s="278" t="s">
        <v>3762</v>
      </c>
      <c r="E247" s="254" t="s">
        <v>3162</v>
      </c>
      <c r="F247" s="254" t="s">
        <v>3763</v>
      </c>
      <c r="G247" s="255">
        <v>43314</v>
      </c>
      <c r="H247" s="244">
        <v>8</v>
      </c>
      <c r="I247" s="245"/>
    </row>
    <row r="248" spans="1:9" s="248" customFormat="1" ht="15" x14ac:dyDescent="0.2">
      <c r="A248" s="291">
        <v>24718</v>
      </c>
      <c r="B248" s="288" t="s">
        <v>3767</v>
      </c>
      <c r="C248" s="254" t="s">
        <v>3764</v>
      </c>
      <c r="D248" s="278" t="s">
        <v>3766</v>
      </c>
      <c r="E248" s="254" t="s">
        <v>3162</v>
      </c>
      <c r="F248" s="254" t="s">
        <v>3540</v>
      </c>
      <c r="G248" s="255">
        <v>43314</v>
      </c>
      <c r="H248" s="244">
        <v>8</v>
      </c>
      <c r="I248" s="245" t="s">
        <v>3808</v>
      </c>
    </row>
    <row r="249" spans="1:9" s="248" customFormat="1" ht="15" x14ac:dyDescent="0.2">
      <c r="A249" s="291">
        <v>24818</v>
      </c>
      <c r="B249" s="288" t="s">
        <v>3768</v>
      </c>
      <c r="C249" s="254" t="s">
        <v>3765</v>
      </c>
      <c r="D249" s="278" t="s">
        <v>3766</v>
      </c>
      <c r="E249" s="254" t="s">
        <v>3162</v>
      </c>
      <c r="F249" s="254" t="s">
        <v>3540</v>
      </c>
      <c r="G249" s="255">
        <v>43314</v>
      </c>
      <c r="H249" s="244">
        <v>8</v>
      </c>
      <c r="I249" s="245" t="s">
        <v>3808</v>
      </c>
    </row>
    <row r="250" spans="1:9" s="248" customFormat="1" ht="15" x14ac:dyDescent="0.2">
      <c r="A250" s="240">
        <v>24918</v>
      </c>
      <c r="B250" s="288" t="s">
        <v>3770</v>
      </c>
      <c r="C250" s="254" t="s">
        <v>3769</v>
      </c>
      <c r="D250" s="254" t="s">
        <v>1139</v>
      </c>
      <c r="E250" s="254" t="s">
        <v>1198</v>
      </c>
      <c r="F250" s="254" t="s">
        <v>240</v>
      </c>
      <c r="G250" s="255">
        <v>43314</v>
      </c>
      <c r="H250" s="244">
        <v>8</v>
      </c>
      <c r="I250" s="245"/>
    </row>
    <row r="251" spans="1:9" s="248" customFormat="1" ht="15" x14ac:dyDescent="0.2">
      <c r="A251" s="291">
        <v>25018</v>
      </c>
      <c r="B251" s="288" t="s">
        <v>3778</v>
      </c>
      <c r="C251" s="254" t="s">
        <v>3775</v>
      </c>
      <c r="D251" s="254" t="s">
        <v>847</v>
      </c>
      <c r="E251" s="254" t="s">
        <v>1198</v>
      </c>
      <c r="F251" s="254" t="s">
        <v>240</v>
      </c>
      <c r="G251" s="255">
        <v>43318</v>
      </c>
      <c r="H251" s="244">
        <v>8</v>
      </c>
      <c r="I251" s="245"/>
    </row>
    <row r="252" spans="1:9" s="248" customFormat="1" ht="15" x14ac:dyDescent="0.2">
      <c r="A252" s="291">
        <v>25118</v>
      </c>
      <c r="B252" s="288" t="s">
        <v>3746</v>
      </c>
      <c r="C252" s="254" t="s">
        <v>3812</v>
      </c>
      <c r="D252" s="254" t="s">
        <v>3818</v>
      </c>
      <c r="E252" s="254" t="s">
        <v>2441</v>
      </c>
      <c r="F252" s="254" t="s">
        <v>569</v>
      </c>
      <c r="G252" s="255">
        <v>43319</v>
      </c>
      <c r="H252" s="244">
        <v>8</v>
      </c>
      <c r="I252" s="245"/>
    </row>
    <row r="253" spans="1:9" s="248" customFormat="1" ht="15" x14ac:dyDescent="0.2">
      <c r="A253" s="291">
        <v>25218</v>
      </c>
      <c r="B253" s="288" t="s">
        <v>3776</v>
      </c>
      <c r="C253" s="254" t="s">
        <v>3777</v>
      </c>
      <c r="D253" s="254" t="s">
        <v>859</v>
      </c>
      <c r="E253" s="254" t="s">
        <v>1198</v>
      </c>
      <c r="F253" s="254" t="s">
        <v>808</v>
      </c>
      <c r="G253" s="255">
        <v>43319</v>
      </c>
      <c r="H253" s="244">
        <v>8</v>
      </c>
      <c r="I253" s="245"/>
    </row>
    <row r="254" spans="1:9" s="248" customFormat="1" ht="15" x14ac:dyDescent="0.2">
      <c r="A254" s="240">
        <v>25318</v>
      </c>
      <c r="B254" s="288" t="s">
        <v>3780</v>
      </c>
      <c r="C254" s="254" t="s">
        <v>3781</v>
      </c>
      <c r="D254" s="254" t="s">
        <v>3877</v>
      </c>
      <c r="E254" s="254" t="s">
        <v>863</v>
      </c>
      <c r="F254" s="254" t="s">
        <v>1733</v>
      </c>
      <c r="G254" s="255">
        <v>43321</v>
      </c>
      <c r="H254" s="244">
        <v>8</v>
      </c>
      <c r="I254" s="245"/>
    </row>
    <row r="255" spans="1:9" s="248" customFormat="1" ht="15" x14ac:dyDescent="0.2">
      <c r="A255" s="291">
        <v>25418</v>
      </c>
      <c r="B255" s="288" t="s">
        <v>3782</v>
      </c>
      <c r="C255" s="254" t="s">
        <v>3809</v>
      </c>
      <c r="D255" s="254" t="s">
        <v>2307</v>
      </c>
      <c r="E255" s="254" t="s">
        <v>862</v>
      </c>
      <c r="F255" s="254" t="s">
        <v>3783</v>
      </c>
      <c r="G255" s="255">
        <v>43321</v>
      </c>
      <c r="H255" s="244">
        <v>8</v>
      </c>
      <c r="I255" s="245"/>
    </row>
    <row r="256" spans="1:9" s="248" customFormat="1" ht="15" x14ac:dyDescent="0.2">
      <c r="A256" s="291">
        <v>25518</v>
      </c>
      <c r="B256" s="288" t="s">
        <v>3784</v>
      </c>
      <c r="C256" s="254" t="s">
        <v>3810</v>
      </c>
      <c r="D256" s="254" t="s">
        <v>1671</v>
      </c>
      <c r="E256" s="254" t="s">
        <v>862</v>
      </c>
      <c r="F256" s="254" t="s">
        <v>1183</v>
      </c>
      <c r="G256" s="255">
        <v>43322</v>
      </c>
      <c r="H256" s="244">
        <v>8</v>
      </c>
      <c r="I256" s="245"/>
    </row>
    <row r="257" spans="1:9" s="248" customFormat="1" ht="15" x14ac:dyDescent="0.2">
      <c r="A257" s="291">
        <v>25618</v>
      </c>
      <c r="B257" s="288" t="s">
        <v>3785</v>
      </c>
      <c r="C257" s="254" t="s">
        <v>3811</v>
      </c>
      <c r="D257" s="254" t="s">
        <v>1671</v>
      </c>
      <c r="E257" s="254" t="s">
        <v>862</v>
      </c>
      <c r="F257" s="254" t="s">
        <v>1183</v>
      </c>
      <c r="G257" s="255">
        <v>43322</v>
      </c>
      <c r="H257" s="244">
        <v>8</v>
      </c>
      <c r="I257" s="245"/>
    </row>
    <row r="258" spans="1:9" s="248" customFormat="1" ht="15" x14ac:dyDescent="0.2">
      <c r="A258" s="240">
        <v>25718</v>
      </c>
      <c r="B258" s="288" t="s">
        <v>3786</v>
      </c>
      <c r="C258" s="254" t="s">
        <v>3787</v>
      </c>
      <c r="D258" s="254" t="s">
        <v>2850</v>
      </c>
      <c r="E258" s="254" t="s">
        <v>1198</v>
      </c>
      <c r="F258" s="254" t="s">
        <v>3525</v>
      </c>
      <c r="G258" s="255">
        <v>43322</v>
      </c>
      <c r="H258" s="244">
        <v>8</v>
      </c>
      <c r="I258" s="245"/>
    </row>
    <row r="259" spans="1:9" s="248" customFormat="1" ht="15" x14ac:dyDescent="0.2">
      <c r="A259" s="291">
        <v>25818</v>
      </c>
      <c r="B259" s="288" t="s">
        <v>3788</v>
      </c>
      <c r="C259" s="254" t="s">
        <v>3789</v>
      </c>
      <c r="D259" s="278" t="s">
        <v>3790</v>
      </c>
      <c r="E259" s="254" t="s">
        <v>3162</v>
      </c>
      <c r="F259" s="254" t="s">
        <v>3763</v>
      </c>
      <c r="G259" s="255">
        <v>43322</v>
      </c>
      <c r="H259" s="244">
        <v>8</v>
      </c>
      <c r="I259" s="245"/>
    </row>
    <row r="260" spans="1:9" s="248" customFormat="1" ht="15" x14ac:dyDescent="0.2">
      <c r="A260" s="291">
        <v>25918</v>
      </c>
      <c r="B260" s="288" t="s">
        <v>3793</v>
      </c>
      <c r="C260" s="254" t="s">
        <v>3792</v>
      </c>
      <c r="D260" s="254" t="s">
        <v>1671</v>
      </c>
      <c r="E260" s="254" t="s">
        <v>1198</v>
      </c>
      <c r="F260" s="254" t="s">
        <v>831</v>
      </c>
      <c r="G260" s="255">
        <v>43326</v>
      </c>
      <c r="H260" s="244">
        <v>8</v>
      </c>
      <c r="I260" s="245"/>
    </row>
    <row r="261" spans="1:9" s="248" customFormat="1" ht="15" x14ac:dyDescent="0.2">
      <c r="A261" s="291">
        <v>26018</v>
      </c>
      <c r="B261" s="288" t="s">
        <v>3794</v>
      </c>
      <c r="C261" s="254" t="s">
        <v>3791</v>
      </c>
      <c r="D261" s="278" t="s">
        <v>3790</v>
      </c>
      <c r="E261" s="254" t="s">
        <v>3163</v>
      </c>
      <c r="F261" s="259" t="s">
        <v>512</v>
      </c>
      <c r="G261" s="255">
        <v>43326</v>
      </c>
      <c r="H261" s="244">
        <v>8</v>
      </c>
      <c r="I261" s="245"/>
    </row>
    <row r="262" spans="1:9" s="248" customFormat="1" ht="15" x14ac:dyDescent="0.2">
      <c r="A262" s="240">
        <v>26118</v>
      </c>
      <c r="B262" s="288" t="s">
        <v>3795</v>
      </c>
      <c r="C262" s="254" t="s">
        <v>3796</v>
      </c>
      <c r="D262" s="254" t="s">
        <v>2334</v>
      </c>
      <c r="E262" s="254" t="s">
        <v>862</v>
      </c>
      <c r="F262" s="254" t="s">
        <v>3525</v>
      </c>
      <c r="G262" s="255">
        <v>43327</v>
      </c>
      <c r="H262" s="244">
        <v>8</v>
      </c>
      <c r="I262" s="245"/>
    </row>
    <row r="263" spans="1:9" s="248" customFormat="1" ht="15" x14ac:dyDescent="0.2">
      <c r="A263" s="291">
        <v>26218</v>
      </c>
      <c r="B263" s="288" t="s">
        <v>3797</v>
      </c>
      <c r="C263" s="254" t="s">
        <v>3798</v>
      </c>
      <c r="D263" s="254" t="s">
        <v>2334</v>
      </c>
      <c r="E263" s="254" t="s">
        <v>862</v>
      </c>
      <c r="F263" s="254" t="s">
        <v>1183</v>
      </c>
      <c r="G263" s="255">
        <v>43327</v>
      </c>
      <c r="H263" s="244">
        <v>8</v>
      </c>
      <c r="I263" s="245"/>
    </row>
    <row r="264" spans="1:9" s="248" customFormat="1" ht="15" x14ac:dyDescent="0.2">
      <c r="A264" s="291">
        <v>26318</v>
      </c>
      <c r="B264" s="288" t="s">
        <v>3799</v>
      </c>
      <c r="C264" s="254" t="s">
        <v>3800</v>
      </c>
      <c r="D264" s="254" t="s">
        <v>2334</v>
      </c>
      <c r="E264" s="254" t="s">
        <v>862</v>
      </c>
      <c r="F264" s="254" t="s">
        <v>816</v>
      </c>
      <c r="G264" s="255">
        <v>43327</v>
      </c>
      <c r="H264" s="244">
        <v>8</v>
      </c>
      <c r="I264" s="245"/>
    </row>
    <row r="265" spans="1:9" s="248" customFormat="1" ht="15" x14ac:dyDescent="0.2">
      <c r="A265" s="291">
        <v>26418</v>
      </c>
      <c r="B265" s="288" t="s">
        <v>3801</v>
      </c>
      <c r="C265" s="254" t="s">
        <v>3802</v>
      </c>
      <c r="D265" s="259" t="s">
        <v>2334</v>
      </c>
      <c r="E265" s="254" t="s">
        <v>862</v>
      </c>
      <c r="F265" s="254" t="s">
        <v>3803</v>
      </c>
      <c r="G265" s="255">
        <v>43327</v>
      </c>
      <c r="H265" s="244">
        <v>8</v>
      </c>
      <c r="I265" s="245"/>
    </row>
    <row r="266" spans="1:9" s="248" customFormat="1" ht="15" x14ac:dyDescent="0.2">
      <c r="A266" s="240">
        <v>26518</v>
      </c>
      <c r="B266" s="288" t="s">
        <v>3805</v>
      </c>
      <c r="C266" s="254" t="s">
        <v>3804</v>
      </c>
      <c r="D266" s="254" t="s">
        <v>2071</v>
      </c>
      <c r="E266" s="254" t="s">
        <v>1198</v>
      </c>
      <c r="F266" s="254" t="s">
        <v>1189</v>
      </c>
      <c r="G266" s="255">
        <v>43329</v>
      </c>
      <c r="H266" s="244">
        <v>8</v>
      </c>
      <c r="I266" s="245"/>
    </row>
    <row r="267" spans="1:9" s="248" customFormat="1" ht="15" x14ac:dyDescent="0.2">
      <c r="A267" s="291">
        <v>26618</v>
      </c>
      <c r="B267" s="288" t="s">
        <v>3807</v>
      </c>
      <c r="C267" s="254" t="s">
        <v>3806</v>
      </c>
      <c r="D267" s="259" t="s">
        <v>731</v>
      </c>
      <c r="E267" s="254" t="s">
        <v>1198</v>
      </c>
      <c r="F267" s="254" t="s">
        <v>877</v>
      </c>
      <c r="G267" s="255">
        <v>43329</v>
      </c>
      <c r="H267" s="244">
        <v>8</v>
      </c>
      <c r="I267" s="245"/>
    </row>
    <row r="268" spans="1:9" s="248" customFormat="1" ht="15" x14ac:dyDescent="0.2">
      <c r="A268" s="291">
        <v>26718</v>
      </c>
      <c r="B268" s="288" t="s">
        <v>3813</v>
      </c>
      <c r="C268" s="254" t="s">
        <v>3814</v>
      </c>
      <c r="D268" s="259" t="s">
        <v>196</v>
      </c>
      <c r="E268" s="254" t="s">
        <v>1198</v>
      </c>
      <c r="F268" s="254" t="s">
        <v>3143</v>
      </c>
      <c r="G268" s="255">
        <v>43332</v>
      </c>
      <c r="H268" s="244">
        <v>8</v>
      </c>
      <c r="I268" s="245"/>
    </row>
    <row r="269" spans="1:9" s="248" customFormat="1" ht="15" x14ac:dyDescent="0.2">
      <c r="A269" s="291">
        <v>26818</v>
      </c>
      <c r="B269" s="288" t="s">
        <v>3815</v>
      </c>
      <c r="C269" s="254" t="s">
        <v>3816</v>
      </c>
      <c r="D269" s="254" t="s">
        <v>3571</v>
      </c>
      <c r="E269" s="254" t="s">
        <v>1198</v>
      </c>
      <c r="F269" s="254" t="s">
        <v>3817</v>
      </c>
      <c r="G269" s="255">
        <v>43332</v>
      </c>
      <c r="H269" s="244">
        <v>8</v>
      </c>
      <c r="I269" s="245"/>
    </row>
    <row r="270" spans="1:9" s="248" customFormat="1" ht="15" x14ac:dyDescent="0.2">
      <c r="A270" s="240">
        <v>26918</v>
      </c>
      <c r="B270" s="288" t="s">
        <v>3823</v>
      </c>
      <c r="C270" s="254" t="s">
        <v>3822</v>
      </c>
      <c r="D270" s="278" t="s">
        <v>756</v>
      </c>
      <c r="E270" s="254" t="s">
        <v>3163</v>
      </c>
      <c r="F270" s="254" t="s">
        <v>2841</v>
      </c>
      <c r="G270" s="255">
        <v>43334</v>
      </c>
      <c r="H270" s="244">
        <v>8</v>
      </c>
      <c r="I270" s="245"/>
    </row>
    <row r="271" spans="1:9" s="248" customFormat="1" ht="15" x14ac:dyDescent="0.2">
      <c r="A271" s="291">
        <v>27018</v>
      </c>
      <c r="B271" s="288" t="s">
        <v>3821</v>
      </c>
      <c r="C271" s="254" t="s">
        <v>3820</v>
      </c>
      <c r="D271" s="254" t="s">
        <v>724</v>
      </c>
      <c r="E271" s="254" t="s">
        <v>3163</v>
      </c>
      <c r="F271" s="254" t="s">
        <v>512</v>
      </c>
      <c r="G271" s="255">
        <v>43334</v>
      </c>
      <c r="H271" s="244">
        <v>8</v>
      </c>
      <c r="I271" s="245"/>
    </row>
    <row r="272" spans="1:9" s="248" customFormat="1" ht="15" x14ac:dyDescent="0.2">
      <c r="A272" s="291">
        <v>27118</v>
      </c>
      <c r="B272" s="288" t="s">
        <v>3824</v>
      </c>
      <c r="C272" s="254" t="s">
        <v>3825</v>
      </c>
      <c r="D272" s="254" t="s">
        <v>3826</v>
      </c>
      <c r="E272" s="254" t="s">
        <v>862</v>
      </c>
      <c r="F272" s="254" t="s">
        <v>720</v>
      </c>
      <c r="G272" s="255">
        <v>43339</v>
      </c>
      <c r="H272" s="244">
        <v>8</v>
      </c>
      <c r="I272" s="245"/>
    </row>
    <row r="273" spans="1:9" s="248" customFormat="1" ht="15" x14ac:dyDescent="0.2">
      <c r="A273" s="291">
        <v>27218</v>
      </c>
      <c r="B273" s="288" t="s">
        <v>3828</v>
      </c>
      <c r="C273" s="254" t="s">
        <v>3827</v>
      </c>
      <c r="D273" s="254" t="s">
        <v>3829</v>
      </c>
      <c r="E273" s="254" t="s">
        <v>1198</v>
      </c>
      <c r="F273" s="254" t="s">
        <v>3830</v>
      </c>
      <c r="G273" s="255">
        <v>43340</v>
      </c>
      <c r="H273" s="244">
        <v>8</v>
      </c>
      <c r="I273" s="245"/>
    </row>
    <row r="274" spans="1:9" s="248" customFormat="1" ht="15" x14ac:dyDescent="0.2">
      <c r="A274" s="240">
        <v>27318</v>
      </c>
      <c r="B274" s="288" t="s">
        <v>3831</v>
      </c>
      <c r="C274" s="254" t="s">
        <v>4005</v>
      </c>
      <c r="D274" s="254" t="s">
        <v>3832</v>
      </c>
      <c r="E274" s="254" t="s">
        <v>3162</v>
      </c>
      <c r="F274" s="254" t="s">
        <v>624</v>
      </c>
      <c r="G274" s="255">
        <v>43341</v>
      </c>
      <c r="H274" s="244">
        <v>8</v>
      </c>
      <c r="I274" s="245"/>
    </row>
    <row r="275" spans="1:9" s="248" customFormat="1" ht="15" x14ac:dyDescent="0.2">
      <c r="A275" s="291">
        <v>27418</v>
      </c>
      <c r="B275" s="288" t="s">
        <v>3834</v>
      </c>
      <c r="C275" s="254" t="s">
        <v>3833</v>
      </c>
      <c r="D275" s="254" t="s">
        <v>115</v>
      </c>
      <c r="E275" s="254" t="s">
        <v>1198</v>
      </c>
      <c r="F275" s="254" t="s">
        <v>812</v>
      </c>
      <c r="G275" s="255">
        <v>43341</v>
      </c>
      <c r="H275" s="244">
        <v>8</v>
      </c>
      <c r="I275" s="245"/>
    </row>
    <row r="276" spans="1:9" s="248" customFormat="1" ht="15" x14ac:dyDescent="0.2">
      <c r="A276" s="291">
        <v>27518</v>
      </c>
      <c r="B276" s="288" t="s">
        <v>3835</v>
      </c>
      <c r="C276" s="254" t="s">
        <v>3836</v>
      </c>
      <c r="D276" s="254" t="s">
        <v>1666</v>
      </c>
      <c r="E276" s="254" t="s">
        <v>863</v>
      </c>
      <c r="F276" s="254" t="s">
        <v>3382</v>
      </c>
      <c r="G276" s="255">
        <v>43341</v>
      </c>
      <c r="H276" s="244">
        <v>8</v>
      </c>
      <c r="I276" s="245"/>
    </row>
    <row r="277" spans="1:9" s="248" customFormat="1" ht="15" x14ac:dyDescent="0.2">
      <c r="A277" s="291">
        <v>27618</v>
      </c>
      <c r="B277" s="288" t="s">
        <v>3869</v>
      </c>
      <c r="C277" s="254" t="s">
        <v>3837</v>
      </c>
      <c r="D277" s="278" t="s">
        <v>3838</v>
      </c>
      <c r="E277" s="254" t="s">
        <v>3162</v>
      </c>
      <c r="F277" s="254" t="s">
        <v>3687</v>
      </c>
      <c r="G277" s="255">
        <v>43342</v>
      </c>
      <c r="H277" s="244">
        <v>8</v>
      </c>
      <c r="I277" s="245"/>
    </row>
    <row r="278" spans="1:9" s="248" customFormat="1" ht="15" x14ac:dyDescent="0.2">
      <c r="A278" s="240">
        <v>27718</v>
      </c>
      <c r="B278" s="288" t="s">
        <v>3839</v>
      </c>
      <c r="C278" s="254" t="s">
        <v>3840</v>
      </c>
      <c r="D278" s="278" t="s">
        <v>3838</v>
      </c>
      <c r="E278" s="254" t="s">
        <v>3162</v>
      </c>
      <c r="F278" s="254" t="s">
        <v>3687</v>
      </c>
      <c r="G278" s="255">
        <v>43342</v>
      </c>
      <c r="H278" s="244">
        <v>8</v>
      </c>
      <c r="I278" s="245"/>
    </row>
    <row r="279" spans="1:9" s="248" customFormat="1" ht="15" x14ac:dyDescent="0.2">
      <c r="A279" s="291">
        <v>27818</v>
      </c>
      <c r="B279" s="288" t="s">
        <v>3841</v>
      </c>
      <c r="C279" s="254" t="s">
        <v>3842</v>
      </c>
      <c r="D279" s="278" t="s">
        <v>756</v>
      </c>
      <c r="E279" s="254" t="s">
        <v>3162</v>
      </c>
      <c r="F279" s="254" t="s">
        <v>3843</v>
      </c>
      <c r="G279" s="255">
        <v>43342</v>
      </c>
      <c r="H279" s="244">
        <v>8</v>
      </c>
      <c r="I279" s="245"/>
    </row>
    <row r="280" spans="1:9" s="248" customFormat="1" ht="15" x14ac:dyDescent="0.2">
      <c r="A280" s="291">
        <v>27918</v>
      </c>
      <c r="B280" s="288" t="s">
        <v>3845</v>
      </c>
      <c r="C280" s="254" t="s">
        <v>3844</v>
      </c>
      <c r="D280" s="254" t="s">
        <v>310</v>
      </c>
      <c r="E280" s="254" t="s">
        <v>1198</v>
      </c>
      <c r="F280" s="254" t="s">
        <v>3817</v>
      </c>
      <c r="G280" s="255">
        <v>43343</v>
      </c>
      <c r="H280" s="244">
        <v>8</v>
      </c>
      <c r="I280" s="245"/>
    </row>
    <row r="281" spans="1:9" s="248" customFormat="1" ht="15" x14ac:dyDescent="0.2">
      <c r="A281" s="291">
        <v>28018</v>
      </c>
      <c r="B281" s="295" t="s">
        <v>3846</v>
      </c>
      <c r="C281" s="254" t="s">
        <v>3847</v>
      </c>
      <c r="D281" s="278" t="s">
        <v>3875</v>
      </c>
      <c r="E281" s="254" t="s">
        <v>3163</v>
      </c>
      <c r="F281" s="254" t="s">
        <v>3763</v>
      </c>
      <c r="G281" s="255">
        <v>43343</v>
      </c>
      <c r="H281" s="244">
        <v>8</v>
      </c>
      <c r="I281" s="245"/>
    </row>
    <row r="282" spans="1:9" s="248" customFormat="1" ht="15" x14ac:dyDescent="0.2">
      <c r="A282" s="240">
        <v>28118</v>
      </c>
      <c r="B282" s="288" t="s">
        <v>3849</v>
      </c>
      <c r="C282" s="254" t="s">
        <v>3848</v>
      </c>
      <c r="D282" s="254" t="s">
        <v>1138</v>
      </c>
      <c r="E282" s="254" t="s">
        <v>862</v>
      </c>
      <c r="F282" s="254" t="s">
        <v>3850</v>
      </c>
      <c r="G282" s="255">
        <v>43349</v>
      </c>
      <c r="H282" s="244">
        <v>9</v>
      </c>
      <c r="I282" s="245"/>
    </row>
    <row r="283" spans="1:9" s="248" customFormat="1" ht="15" x14ac:dyDescent="0.2">
      <c r="A283" s="291">
        <v>28218</v>
      </c>
      <c r="B283" s="295" t="s">
        <v>3852</v>
      </c>
      <c r="C283" s="254" t="s">
        <v>3851</v>
      </c>
      <c r="D283" s="254" t="s">
        <v>2307</v>
      </c>
      <c r="E283" s="254" t="s">
        <v>862</v>
      </c>
      <c r="F283" s="254" t="s">
        <v>814</v>
      </c>
      <c r="G283" s="255">
        <v>43353</v>
      </c>
      <c r="H283" s="244">
        <v>9</v>
      </c>
      <c r="I283" s="245"/>
    </row>
    <row r="284" spans="1:9" s="248" customFormat="1" ht="15" x14ac:dyDescent="0.2">
      <c r="A284" s="291">
        <v>28318</v>
      </c>
      <c r="B284" s="295" t="s">
        <v>3853</v>
      </c>
      <c r="C284" s="254"/>
      <c r="D284" s="254"/>
      <c r="E284" s="254"/>
      <c r="F284" s="254"/>
      <c r="G284" s="255"/>
      <c r="H284" s="244">
        <v>9</v>
      </c>
      <c r="I284" s="245"/>
    </row>
    <row r="285" spans="1:9" s="248" customFormat="1" ht="15" x14ac:dyDescent="0.2">
      <c r="A285" s="291">
        <v>28418</v>
      </c>
      <c r="B285" s="296" t="s">
        <v>3855</v>
      </c>
      <c r="C285" s="254" t="s">
        <v>3854</v>
      </c>
      <c r="D285" s="254" t="s">
        <v>2307</v>
      </c>
      <c r="E285" s="254" t="s">
        <v>862</v>
      </c>
      <c r="F285" s="254" t="s">
        <v>1716</v>
      </c>
      <c r="G285" s="255">
        <v>43353</v>
      </c>
      <c r="H285" s="244">
        <v>9</v>
      </c>
      <c r="I285" s="245"/>
    </row>
    <row r="286" spans="1:9" s="248" customFormat="1" ht="15" x14ac:dyDescent="0.2">
      <c r="A286" s="240">
        <v>28518</v>
      </c>
      <c r="B286" s="295" t="s">
        <v>3856</v>
      </c>
      <c r="C286" s="254" t="s">
        <v>3857</v>
      </c>
      <c r="D286" s="254" t="s">
        <v>2307</v>
      </c>
      <c r="E286" s="254" t="s">
        <v>862</v>
      </c>
      <c r="F286" s="254" t="s">
        <v>3858</v>
      </c>
      <c r="G286" s="255">
        <v>43353</v>
      </c>
      <c r="H286" s="244">
        <v>9</v>
      </c>
      <c r="I286" s="245"/>
    </row>
    <row r="287" spans="1:9" s="248" customFormat="1" ht="15" x14ac:dyDescent="0.2">
      <c r="A287" s="291">
        <v>28618</v>
      </c>
      <c r="B287" s="295" t="s">
        <v>3859</v>
      </c>
      <c r="C287" s="254" t="s">
        <v>3860</v>
      </c>
      <c r="D287" s="254" t="s">
        <v>2307</v>
      </c>
      <c r="E287" s="254" t="s">
        <v>862</v>
      </c>
      <c r="F287" s="254" t="s">
        <v>3861</v>
      </c>
      <c r="G287" s="255">
        <v>43353</v>
      </c>
      <c r="H287" s="244">
        <v>9</v>
      </c>
      <c r="I287" s="245"/>
    </row>
    <row r="288" spans="1:9" s="248" customFormat="1" ht="15" x14ac:dyDescent="0.2">
      <c r="A288" s="291">
        <v>28718</v>
      </c>
      <c r="B288" s="297" t="s">
        <v>3863</v>
      </c>
      <c r="C288" s="298" t="s">
        <v>3862</v>
      </c>
      <c r="D288" s="254" t="s">
        <v>2307</v>
      </c>
      <c r="E288" s="254" t="s">
        <v>862</v>
      </c>
      <c r="F288" s="254" t="s">
        <v>557</v>
      </c>
      <c r="G288" s="255">
        <v>43353</v>
      </c>
      <c r="H288" s="244">
        <v>9</v>
      </c>
      <c r="I288" s="245"/>
    </row>
    <row r="289" spans="1:11" s="248" customFormat="1" ht="15" x14ac:dyDescent="0.2">
      <c r="A289" s="291">
        <v>28818</v>
      </c>
      <c r="B289" s="296" t="s">
        <v>3864</v>
      </c>
      <c r="C289" s="254" t="s">
        <v>3865</v>
      </c>
      <c r="D289" s="254" t="s">
        <v>2307</v>
      </c>
      <c r="E289" s="254" t="s">
        <v>862</v>
      </c>
      <c r="F289" s="254" t="s">
        <v>3866</v>
      </c>
      <c r="G289" s="255">
        <v>43353</v>
      </c>
      <c r="H289" s="244">
        <v>9</v>
      </c>
      <c r="I289" s="245"/>
    </row>
    <row r="290" spans="1:11" s="248" customFormat="1" ht="15" x14ac:dyDescent="0.2">
      <c r="A290" s="240">
        <v>28918</v>
      </c>
      <c r="B290" s="296" t="s">
        <v>3867</v>
      </c>
      <c r="C290" s="254" t="s">
        <v>3868</v>
      </c>
      <c r="D290" s="254" t="s">
        <v>1138</v>
      </c>
      <c r="E290" s="254" t="s">
        <v>1198</v>
      </c>
      <c r="F290" s="254" t="s">
        <v>3783</v>
      </c>
      <c r="G290" s="255">
        <v>43355</v>
      </c>
      <c r="H290" s="244">
        <v>9</v>
      </c>
      <c r="I290" s="245"/>
    </row>
    <row r="291" spans="1:11" s="248" customFormat="1" ht="15" x14ac:dyDescent="0.2">
      <c r="A291" s="291">
        <v>29018</v>
      </c>
      <c r="B291" s="295" t="s">
        <v>3871</v>
      </c>
      <c r="C291" s="254" t="s">
        <v>3870</v>
      </c>
      <c r="D291" s="278" t="s">
        <v>756</v>
      </c>
      <c r="E291" s="254" t="s">
        <v>3163</v>
      </c>
      <c r="F291" s="254" t="s">
        <v>512</v>
      </c>
      <c r="G291" s="255">
        <v>43355</v>
      </c>
      <c r="H291" s="244">
        <v>9</v>
      </c>
      <c r="I291" s="245"/>
    </row>
    <row r="292" spans="1:11" s="248" customFormat="1" ht="15" x14ac:dyDescent="0.2">
      <c r="A292" s="291">
        <v>29118</v>
      </c>
      <c r="B292" s="295" t="s">
        <v>3872</v>
      </c>
      <c r="C292" s="254" t="s">
        <v>3873</v>
      </c>
      <c r="D292" s="278" t="s">
        <v>2323</v>
      </c>
      <c r="E292" s="254" t="s">
        <v>3163</v>
      </c>
      <c r="F292" s="254" t="s">
        <v>3874</v>
      </c>
      <c r="G292" s="255">
        <v>43355</v>
      </c>
      <c r="H292" s="244">
        <v>9</v>
      </c>
      <c r="I292" s="245"/>
    </row>
    <row r="293" spans="1:11" s="248" customFormat="1" ht="15" x14ac:dyDescent="0.2">
      <c r="A293" s="291">
        <v>29218</v>
      </c>
      <c r="B293" s="295" t="s">
        <v>3878</v>
      </c>
      <c r="C293" s="254" t="s">
        <v>3879</v>
      </c>
      <c r="D293" s="254" t="s">
        <v>1138</v>
      </c>
      <c r="E293" s="254" t="s">
        <v>862</v>
      </c>
      <c r="F293" s="254" t="s">
        <v>2034</v>
      </c>
      <c r="G293" s="255">
        <v>43356</v>
      </c>
      <c r="H293" s="244">
        <v>9</v>
      </c>
      <c r="I293" s="245"/>
    </row>
    <row r="294" spans="1:11" s="248" customFormat="1" ht="15" x14ac:dyDescent="0.2">
      <c r="A294" s="240">
        <v>29318</v>
      </c>
      <c r="B294" s="295" t="s">
        <v>3880</v>
      </c>
      <c r="C294" s="254" t="s">
        <v>3881</v>
      </c>
      <c r="D294" s="254" t="s">
        <v>994</v>
      </c>
      <c r="E294" s="254" t="s">
        <v>862</v>
      </c>
      <c r="F294" s="254" t="s">
        <v>1183</v>
      </c>
      <c r="G294" s="255">
        <v>43325</v>
      </c>
      <c r="H294" s="244">
        <v>8</v>
      </c>
      <c r="I294" s="245"/>
    </row>
    <row r="295" spans="1:11" s="248" customFormat="1" ht="15" x14ac:dyDescent="0.2">
      <c r="A295" s="291">
        <v>29418</v>
      </c>
      <c r="B295" s="295" t="s">
        <v>3882</v>
      </c>
      <c r="C295" s="254" t="s">
        <v>3883</v>
      </c>
      <c r="D295" s="278" t="s">
        <v>2323</v>
      </c>
      <c r="E295" s="254" t="s">
        <v>3163</v>
      </c>
      <c r="F295" s="254" t="s">
        <v>3884</v>
      </c>
      <c r="G295" s="255">
        <v>43356</v>
      </c>
      <c r="H295" s="244">
        <v>9</v>
      </c>
      <c r="I295" s="245"/>
    </row>
    <row r="296" spans="1:11" s="248" customFormat="1" ht="15" x14ac:dyDescent="0.2">
      <c r="A296" s="291">
        <v>29518</v>
      </c>
      <c r="B296" s="295" t="s">
        <v>3886</v>
      </c>
      <c r="C296" s="254" t="s">
        <v>3885</v>
      </c>
      <c r="D296" s="254" t="s">
        <v>1666</v>
      </c>
      <c r="E296" s="254" t="s">
        <v>1198</v>
      </c>
      <c r="F296" s="254" t="s">
        <v>3887</v>
      </c>
      <c r="G296" s="255">
        <v>43356</v>
      </c>
      <c r="H296" s="244">
        <v>9</v>
      </c>
      <c r="I296" s="245"/>
    </row>
    <row r="297" spans="1:11" s="248" customFormat="1" ht="15" x14ac:dyDescent="0.2">
      <c r="A297" s="291">
        <v>29618</v>
      </c>
      <c r="B297" s="295" t="s">
        <v>3888</v>
      </c>
      <c r="C297" s="254" t="s">
        <v>3889</v>
      </c>
      <c r="D297" s="254" t="s">
        <v>731</v>
      </c>
      <c r="E297" s="254" t="s">
        <v>862</v>
      </c>
      <c r="F297" s="254" t="s">
        <v>1183</v>
      </c>
      <c r="G297" s="255">
        <v>43356</v>
      </c>
      <c r="H297" s="244">
        <v>9</v>
      </c>
      <c r="I297" s="245"/>
    </row>
    <row r="298" spans="1:11" s="248" customFormat="1" ht="15" x14ac:dyDescent="0.2">
      <c r="A298" s="240">
        <v>29718</v>
      </c>
      <c r="B298" s="295" t="s">
        <v>3890</v>
      </c>
      <c r="C298" s="254" t="s">
        <v>3891</v>
      </c>
      <c r="D298" s="254" t="s">
        <v>327</v>
      </c>
      <c r="E298" s="254" t="s">
        <v>862</v>
      </c>
      <c r="F298" s="254" t="s">
        <v>3342</v>
      </c>
      <c r="G298" s="255">
        <v>43357</v>
      </c>
      <c r="H298" s="244">
        <v>9</v>
      </c>
      <c r="I298" s="245"/>
    </row>
    <row r="299" spans="1:11" s="248" customFormat="1" ht="15" x14ac:dyDescent="0.2">
      <c r="A299" s="291">
        <v>29818</v>
      </c>
      <c r="B299" s="295" t="s">
        <v>3892</v>
      </c>
      <c r="C299" s="254" t="s">
        <v>3893</v>
      </c>
      <c r="D299" s="254" t="s">
        <v>1171</v>
      </c>
      <c r="E299" s="254" t="s">
        <v>862</v>
      </c>
      <c r="F299" s="254" t="s">
        <v>2420</v>
      </c>
      <c r="G299" s="255">
        <v>43357</v>
      </c>
      <c r="H299" s="244">
        <v>9</v>
      </c>
      <c r="I299" s="245"/>
    </row>
    <row r="300" spans="1:11" s="248" customFormat="1" ht="15" x14ac:dyDescent="0.2">
      <c r="A300" s="291">
        <v>29918</v>
      </c>
      <c r="B300" s="295" t="s">
        <v>3894</v>
      </c>
      <c r="C300" s="254" t="s">
        <v>3895</v>
      </c>
      <c r="D300" s="254" t="s">
        <v>1171</v>
      </c>
      <c r="E300" s="254" t="s">
        <v>862</v>
      </c>
      <c r="F300" s="254" t="s">
        <v>814</v>
      </c>
      <c r="G300" s="255">
        <v>43357</v>
      </c>
      <c r="H300" s="244">
        <v>9</v>
      </c>
      <c r="I300" s="245"/>
    </row>
    <row r="301" spans="1:11" s="248" customFormat="1" ht="15" x14ac:dyDescent="0.2">
      <c r="A301" s="291">
        <v>30018</v>
      </c>
      <c r="B301" s="295" t="s">
        <v>3896</v>
      </c>
      <c r="C301" s="254" t="s">
        <v>3897</v>
      </c>
      <c r="D301" s="254" t="s">
        <v>469</v>
      </c>
      <c r="E301" s="254" t="s">
        <v>862</v>
      </c>
      <c r="F301" s="254" t="s">
        <v>3887</v>
      </c>
      <c r="G301" s="255">
        <v>43357</v>
      </c>
      <c r="H301" s="244">
        <v>9</v>
      </c>
      <c r="I301" s="245"/>
    </row>
    <row r="302" spans="1:11" s="248" customFormat="1" ht="15" x14ac:dyDescent="0.2">
      <c r="A302" s="240">
        <v>30118</v>
      </c>
      <c r="B302" s="295" t="s">
        <v>3898</v>
      </c>
      <c r="C302" s="254" t="s">
        <v>3899</v>
      </c>
      <c r="D302" s="254" t="s">
        <v>298</v>
      </c>
      <c r="E302" s="254" t="s">
        <v>862</v>
      </c>
      <c r="F302" s="254" t="s">
        <v>814</v>
      </c>
      <c r="G302" s="255">
        <v>43357</v>
      </c>
      <c r="H302" s="244">
        <v>9</v>
      </c>
      <c r="I302" s="245"/>
    </row>
    <row r="303" spans="1:11" s="248" customFormat="1" ht="15" x14ac:dyDescent="0.2">
      <c r="A303" s="291">
        <v>30218</v>
      </c>
      <c r="B303" s="295" t="s">
        <v>3900</v>
      </c>
      <c r="C303" s="254" t="s">
        <v>3901</v>
      </c>
      <c r="D303" s="254" t="s">
        <v>298</v>
      </c>
      <c r="E303" s="254" t="s">
        <v>862</v>
      </c>
      <c r="F303" s="254" t="s">
        <v>557</v>
      </c>
      <c r="G303" s="255">
        <v>43357</v>
      </c>
      <c r="H303" s="244">
        <v>9</v>
      </c>
      <c r="I303" s="245"/>
    </row>
    <row r="304" spans="1:11" s="248" customFormat="1" ht="15" x14ac:dyDescent="0.2">
      <c r="A304" s="291">
        <v>30318</v>
      </c>
      <c r="B304" s="295" t="s">
        <v>3903</v>
      </c>
      <c r="C304" s="254" t="s">
        <v>3902</v>
      </c>
      <c r="D304" s="254" t="s">
        <v>731</v>
      </c>
      <c r="E304" s="254" t="s">
        <v>1198</v>
      </c>
      <c r="F304" s="254" t="s">
        <v>814</v>
      </c>
      <c r="G304" s="255">
        <v>43360</v>
      </c>
      <c r="H304" s="244">
        <v>9</v>
      </c>
      <c r="I304" s="245"/>
      <c r="J304" s="245"/>
      <c r="K304" s="245"/>
    </row>
    <row r="305" spans="1:11" s="245" customFormat="1" ht="15" x14ac:dyDescent="0.2">
      <c r="A305" s="291">
        <v>30418</v>
      </c>
      <c r="B305" s="295" t="s">
        <v>3910</v>
      </c>
      <c r="C305" s="254" t="s">
        <v>3904</v>
      </c>
      <c r="D305" s="254" t="s">
        <v>3905</v>
      </c>
      <c r="E305" s="254" t="s">
        <v>863</v>
      </c>
      <c r="F305" s="254" t="s">
        <v>686</v>
      </c>
      <c r="G305" s="255">
        <v>43360</v>
      </c>
      <c r="H305" s="244">
        <v>9</v>
      </c>
    </row>
    <row r="306" spans="1:11" s="245" customFormat="1" ht="15" x14ac:dyDescent="0.2">
      <c r="A306" s="240">
        <v>30518</v>
      </c>
      <c r="B306" s="296" t="s">
        <v>3911</v>
      </c>
      <c r="C306" s="254" t="s">
        <v>3906</v>
      </c>
      <c r="D306" s="278" t="s">
        <v>1946</v>
      </c>
      <c r="E306" s="254" t="s">
        <v>3162</v>
      </c>
      <c r="F306" s="254" t="s">
        <v>2866</v>
      </c>
      <c r="G306" s="255">
        <v>43360</v>
      </c>
      <c r="H306" s="244">
        <v>9</v>
      </c>
    </row>
    <row r="307" spans="1:11" s="245" customFormat="1" ht="15" x14ac:dyDescent="0.2">
      <c r="A307" s="291">
        <v>30618</v>
      </c>
      <c r="B307" s="295" t="s">
        <v>3909</v>
      </c>
      <c r="C307" s="254" t="s">
        <v>3907</v>
      </c>
      <c r="D307" s="278" t="s">
        <v>724</v>
      </c>
      <c r="E307" s="254" t="s">
        <v>3163</v>
      </c>
      <c r="F307" s="254" t="s">
        <v>3908</v>
      </c>
      <c r="G307" s="255">
        <v>43360</v>
      </c>
      <c r="H307" s="244">
        <v>9</v>
      </c>
    </row>
    <row r="308" spans="1:11" s="245" customFormat="1" ht="15" x14ac:dyDescent="0.2">
      <c r="A308" s="291">
        <v>30718</v>
      </c>
      <c r="B308" s="295" t="s">
        <v>3912</v>
      </c>
      <c r="C308" s="254" t="s">
        <v>3913</v>
      </c>
      <c r="D308" s="254" t="s">
        <v>3028</v>
      </c>
      <c r="E308" s="254" t="s">
        <v>1198</v>
      </c>
      <c r="F308" s="254" t="s">
        <v>808</v>
      </c>
      <c r="G308" s="255">
        <v>43361</v>
      </c>
      <c r="H308" s="244">
        <v>9</v>
      </c>
    </row>
    <row r="309" spans="1:11" s="245" customFormat="1" ht="15" x14ac:dyDescent="0.2">
      <c r="A309" s="291">
        <v>30818</v>
      </c>
      <c r="B309" s="295" t="s">
        <v>3914</v>
      </c>
      <c r="C309" s="254" t="s">
        <v>3915</v>
      </c>
      <c r="D309" s="254" t="s">
        <v>1138</v>
      </c>
      <c r="E309" s="254" t="s">
        <v>862</v>
      </c>
      <c r="F309" s="254" t="s">
        <v>1716</v>
      </c>
      <c r="G309" s="255">
        <v>43331</v>
      </c>
      <c r="H309" s="244">
        <v>8</v>
      </c>
    </row>
    <row r="310" spans="1:11" s="245" customFormat="1" ht="15" x14ac:dyDescent="0.2">
      <c r="A310" s="240">
        <v>30918</v>
      </c>
      <c r="B310" s="296" t="s">
        <v>3917</v>
      </c>
      <c r="C310" s="254" t="s">
        <v>3916</v>
      </c>
      <c r="D310" s="278" t="s">
        <v>2646</v>
      </c>
      <c r="E310" s="254" t="s">
        <v>3162</v>
      </c>
      <c r="F310" s="254" t="s">
        <v>812</v>
      </c>
      <c r="G310" s="255">
        <v>43363</v>
      </c>
      <c r="H310" s="244">
        <v>9</v>
      </c>
    </row>
    <row r="311" spans="1:11" s="245" customFormat="1" ht="15" x14ac:dyDescent="0.2">
      <c r="A311" s="291">
        <v>31018</v>
      </c>
      <c r="B311" s="295" t="s">
        <v>3919</v>
      </c>
      <c r="C311" s="254" t="s">
        <v>3918</v>
      </c>
      <c r="D311" s="254" t="s">
        <v>991</v>
      </c>
      <c r="E311" s="254" t="s">
        <v>1198</v>
      </c>
      <c r="F311" s="254" t="s">
        <v>816</v>
      </c>
      <c r="G311" s="255">
        <v>43363</v>
      </c>
      <c r="H311" s="244">
        <v>9</v>
      </c>
    </row>
    <row r="312" spans="1:11" s="245" customFormat="1" ht="15" x14ac:dyDescent="0.2">
      <c r="A312" s="291">
        <v>31118</v>
      </c>
      <c r="B312" s="299" t="s">
        <v>3920</v>
      </c>
      <c r="C312" s="254" t="s">
        <v>3921</v>
      </c>
      <c r="D312" s="254" t="s">
        <v>1138</v>
      </c>
      <c r="E312" s="254" t="s">
        <v>862</v>
      </c>
      <c r="F312" s="254" t="s">
        <v>829</v>
      </c>
      <c r="G312" s="255">
        <v>43333</v>
      </c>
      <c r="H312" s="244">
        <v>8</v>
      </c>
    </row>
    <row r="313" spans="1:11" s="245" customFormat="1" ht="15" x14ac:dyDescent="0.2">
      <c r="A313" s="291">
        <v>31218</v>
      </c>
      <c r="B313" s="299" t="s">
        <v>3922</v>
      </c>
      <c r="C313" s="254" t="s">
        <v>3923</v>
      </c>
      <c r="D313" s="278" t="s">
        <v>859</v>
      </c>
      <c r="E313" s="254" t="s">
        <v>862</v>
      </c>
      <c r="F313" s="254" t="s">
        <v>557</v>
      </c>
      <c r="G313" s="255">
        <v>43368</v>
      </c>
      <c r="H313" s="244">
        <v>9</v>
      </c>
    </row>
    <row r="314" spans="1:11" s="245" customFormat="1" ht="15" x14ac:dyDescent="0.2">
      <c r="A314" s="240">
        <v>31318</v>
      </c>
      <c r="B314" s="299" t="s">
        <v>3924</v>
      </c>
      <c r="C314" s="254" t="s">
        <v>3925</v>
      </c>
      <c r="D314" s="254" t="s">
        <v>1666</v>
      </c>
      <c r="E314" s="254" t="s">
        <v>862</v>
      </c>
      <c r="F314" s="254" t="s">
        <v>818</v>
      </c>
      <c r="G314" s="255">
        <v>43368</v>
      </c>
      <c r="H314" s="244">
        <v>9</v>
      </c>
    </row>
    <row r="315" spans="1:11" s="245" customFormat="1" ht="15" x14ac:dyDescent="0.2">
      <c r="A315" s="291">
        <v>31418</v>
      </c>
      <c r="B315" s="299" t="s">
        <v>3926</v>
      </c>
      <c r="C315" s="254" t="s">
        <v>3927</v>
      </c>
      <c r="D315" s="254" t="s">
        <v>1666</v>
      </c>
      <c r="E315" s="254" t="s">
        <v>862</v>
      </c>
      <c r="F315" s="254" t="s">
        <v>569</v>
      </c>
      <c r="G315" s="255">
        <v>43337</v>
      </c>
      <c r="H315" s="244">
        <v>8</v>
      </c>
    </row>
    <row r="316" spans="1:11" s="245" customFormat="1" ht="15" x14ac:dyDescent="0.2">
      <c r="A316" s="291">
        <v>31518</v>
      </c>
      <c r="B316" s="300" t="s">
        <v>3928</v>
      </c>
      <c r="C316" s="254" t="s">
        <v>3929</v>
      </c>
      <c r="D316" s="254" t="s">
        <v>3930</v>
      </c>
      <c r="E316" s="254" t="s">
        <v>1198</v>
      </c>
      <c r="F316" s="254" t="s">
        <v>1727</v>
      </c>
      <c r="G316" s="255">
        <v>43376</v>
      </c>
      <c r="H316" s="244">
        <v>10</v>
      </c>
    </row>
    <row r="317" spans="1:11" s="245" customFormat="1" ht="15" x14ac:dyDescent="0.2">
      <c r="A317" s="291">
        <v>31618</v>
      </c>
      <c r="B317" s="301" t="s">
        <v>3932</v>
      </c>
      <c r="C317" s="254" t="s">
        <v>3931</v>
      </c>
      <c r="D317" s="254" t="s">
        <v>310</v>
      </c>
      <c r="E317" s="254" t="s">
        <v>1198</v>
      </c>
      <c r="F317" s="254" t="s">
        <v>827</v>
      </c>
      <c r="G317" s="255">
        <v>43377</v>
      </c>
      <c r="H317" s="244">
        <v>10</v>
      </c>
    </row>
    <row r="318" spans="1:11" s="245" customFormat="1" ht="15" x14ac:dyDescent="0.2">
      <c r="A318" s="240">
        <v>31718</v>
      </c>
      <c r="B318" s="250" t="s">
        <v>3933</v>
      </c>
      <c r="C318" s="254" t="s">
        <v>3934</v>
      </c>
      <c r="D318" s="254" t="s">
        <v>3935</v>
      </c>
      <c r="E318" s="254" t="s">
        <v>863</v>
      </c>
      <c r="F318" s="254" t="s">
        <v>878</v>
      </c>
      <c r="G318" s="255">
        <v>43377</v>
      </c>
      <c r="H318" s="244">
        <v>10</v>
      </c>
    </row>
    <row r="319" spans="1:11" s="245" customFormat="1" ht="15" x14ac:dyDescent="0.2">
      <c r="A319" s="291">
        <v>31818</v>
      </c>
      <c r="B319" s="300" t="s">
        <v>3937</v>
      </c>
      <c r="C319" s="254" t="s">
        <v>3936</v>
      </c>
      <c r="D319" s="254" t="s">
        <v>1146</v>
      </c>
      <c r="E319" s="254" t="s">
        <v>1198</v>
      </c>
      <c r="F319" s="254" t="s">
        <v>3525</v>
      </c>
      <c r="G319" s="255">
        <v>43377</v>
      </c>
      <c r="H319" s="244">
        <v>10</v>
      </c>
    </row>
    <row r="320" spans="1:11" s="245" customFormat="1" ht="15" x14ac:dyDescent="0.2">
      <c r="A320" s="291">
        <v>31918</v>
      </c>
      <c r="B320" s="300" t="s">
        <v>3938</v>
      </c>
      <c r="C320" s="254" t="s">
        <v>3939</v>
      </c>
      <c r="D320" s="254" t="s">
        <v>147</v>
      </c>
      <c r="E320" s="254" t="s">
        <v>1198</v>
      </c>
      <c r="F320" s="254" t="s">
        <v>814</v>
      </c>
      <c r="G320" s="255">
        <v>43378</v>
      </c>
      <c r="H320" s="244">
        <v>10</v>
      </c>
      <c r="J320" s="248"/>
      <c r="K320" s="248"/>
    </row>
    <row r="321" spans="1:11" s="248" customFormat="1" ht="15" x14ac:dyDescent="0.2">
      <c r="A321" s="291">
        <v>32018</v>
      </c>
      <c r="B321" s="300" t="s">
        <v>3941</v>
      </c>
      <c r="C321" s="254" t="s">
        <v>3940</v>
      </c>
      <c r="D321" s="254" t="s">
        <v>4003</v>
      </c>
      <c r="E321" s="254" t="s">
        <v>1198</v>
      </c>
      <c r="F321" s="254" t="s">
        <v>2430</v>
      </c>
      <c r="G321" s="255">
        <v>43381</v>
      </c>
      <c r="H321" s="244">
        <v>10</v>
      </c>
      <c r="I321" s="245"/>
    </row>
    <row r="322" spans="1:11" s="248" customFormat="1" ht="15" x14ac:dyDescent="0.2">
      <c r="A322" s="240">
        <v>32118</v>
      </c>
      <c r="B322" s="301" t="s">
        <v>3942</v>
      </c>
      <c r="C322" s="254" t="s">
        <v>3943</v>
      </c>
      <c r="D322" s="254" t="s">
        <v>3944</v>
      </c>
      <c r="E322" s="254" t="s">
        <v>1198</v>
      </c>
      <c r="F322" s="254" t="s">
        <v>3945</v>
      </c>
      <c r="G322" s="255">
        <v>43381</v>
      </c>
      <c r="H322" s="244">
        <v>10</v>
      </c>
      <c r="I322" s="245"/>
    </row>
    <row r="323" spans="1:11" s="248" customFormat="1" ht="15" x14ac:dyDescent="0.2">
      <c r="A323" s="291">
        <v>32218</v>
      </c>
      <c r="B323" s="299" t="s">
        <v>3947</v>
      </c>
      <c r="C323" s="254" t="s">
        <v>3946</v>
      </c>
      <c r="D323" s="254" t="s">
        <v>3948</v>
      </c>
      <c r="E323" s="254" t="s">
        <v>1198</v>
      </c>
      <c r="F323" s="254" t="s">
        <v>2430</v>
      </c>
      <c r="G323" s="255">
        <v>43382</v>
      </c>
      <c r="H323" s="244">
        <v>10</v>
      </c>
      <c r="I323" s="245"/>
    </row>
    <row r="324" spans="1:11" s="248" customFormat="1" ht="15.75" x14ac:dyDescent="0.2">
      <c r="A324" s="291">
        <v>32318</v>
      </c>
      <c r="B324" s="299" t="s">
        <v>3949</v>
      </c>
      <c r="C324" s="254" t="s">
        <v>3840</v>
      </c>
      <c r="D324" s="254" t="s">
        <v>3420</v>
      </c>
      <c r="E324" s="254" t="s">
        <v>1198</v>
      </c>
      <c r="F324" s="254" t="s">
        <v>3342</v>
      </c>
      <c r="G324" s="255">
        <v>43382</v>
      </c>
      <c r="H324" s="244">
        <v>10</v>
      </c>
      <c r="I324" s="245"/>
      <c r="J324" s="302"/>
    </row>
    <row r="325" spans="1:11" s="248" customFormat="1" ht="15" x14ac:dyDescent="0.2">
      <c r="A325" s="291">
        <v>32418</v>
      </c>
      <c r="B325" s="299" t="s">
        <v>3950</v>
      </c>
      <c r="C325" s="254" t="s">
        <v>3951</v>
      </c>
      <c r="D325" s="254" t="s">
        <v>1138</v>
      </c>
      <c r="E325" s="254" t="s">
        <v>1198</v>
      </c>
      <c r="F325" s="254" t="s">
        <v>2035</v>
      </c>
      <c r="G325" s="255">
        <v>43388</v>
      </c>
      <c r="H325" s="244">
        <v>10</v>
      </c>
      <c r="I325" s="245"/>
    </row>
    <row r="326" spans="1:11" s="248" customFormat="1" ht="15" x14ac:dyDescent="0.2">
      <c r="A326" s="240">
        <v>32518</v>
      </c>
      <c r="B326" s="299" t="s">
        <v>3952</v>
      </c>
      <c r="C326" s="254" t="s">
        <v>3953</v>
      </c>
      <c r="D326" s="254" t="s">
        <v>4002</v>
      </c>
      <c r="E326" s="254" t="s">
        <v>1198</v>
      </c>
      <c r="F326" s="254" t="s">
        <v>2332</v>
      </c>
      <c r="G326" s="255">
        <v>43390</v>
      </c>
      <c r="H326" s="244">
        <v>10</v>
      </c>
      <c r="I326" s="245"/>
    </row>
    <row r="327" spans="1:11" s="248" customFormat="1" ht="15" x14ac:dyDescent="0.2">
      <c r="A327" s="291">
        <v>32618</v>
      </c>
      <c r="B327" s="299" t="s">
        <v>3954</v>
      </c>
      <c r="C327" s="254" t="s">
        <v>3955</v>
      </c>
      <c r="D327" s="278" t="s">
        <v>859</v>
      </c>
      <c r="E327" s="254" t="s">
        <v>862</v>
      </c>
      <c r="F327" s="254" t="s">
        <v>3342</v>
      </c>
      <c r="G327" s="255">
        <v>43391</v>
      </c>
      <c r="H327" s="244">
        <v>10</v>
      </c>
      <c r="I327" s="245"/>
    </row>
    <row r="328" spans="1:11" s="248" customFormat="1" ht="15" x14ac:dyDescent="0.2">
      <c r="A328" s="291">
        <v>32718</v>
      </c>
      <c r="B328" s="299" t="s">
        <v>3956</v>
      </c>
      <c r="C328" s="254" t="s">
        <v>3957</v>
      </c>
      <c r="D328" s="278" t="s">
        <v>1447</v>
      </c>
      <c r="E328" s="254" t="s">
        <v>862</v>
      </c>
      <c r="F328" s="254" t="s">
        <v>816</v>
      </c>
      <c r="G328" s="255">
        <v>43391</v>
      </c>
      <c r="H328" s="244">
        <v>10</v>
      </c>
      <c r="I328" s="245"/>
    </row>
    <row r="329" spans="1:11" s="248" customFormat="1" ht="15" x14ac:dyDescent="0.2">
      <c r="A329" s="291">
        <v>32818</v>
      </c>
      <c r="B329" s="299" t="s">
        <v>3958</v>
      </c>
      <c r="C329" s="254" t="s">
        <v>3959</v>
      </c>
      <c r="D329" s="278" t="s">
        <v>1447</v>
      </c>
      <c r="E329" s="254" t="s">
        <v>862</v>
      </c>
      <c r="F329" s="254" t="s">
        <v>3245</v>
      </c>
      <c r="G329" s="255">
        <v>43391</v>
      </c>
      <c r="H329" s="244">
        <v>10</v>
      </c>
      <c r="I329" s="245"/>
    </row>
    <row r="330" spans="1:11" s="248" customFormat="1" ht="15" x14ac:dyDescent="0.2">
      <c r="A330" s="240">
        <v>32918</v>
      </c>
      <c r="B330" s="299" t="s">
        <v>3960</v>
      </c>
      <c r="C330" s="254" t="s">
        <v>3961</v>
      </c>
      <c r="D330" s="278" t="s">
        <v>3359</v>
      </c>
      <c r="E330" s="254" t="s">
        <v>862</v>
      </c>
      <c r="F330" s="254" t="s">
        <v>240</v>
      </c>
      <c r="G330" s="255">
        <v>43391</v>
      </c>
      <c r="H330" s="244">
        <v>10</v>
      </c>
      <c r="I330" s="245"/>
    </row>
    <row r="331" spans="1:11" s="248" customFormat="1" ht="15" x14ac:dyDescent="0.2">
      <c r="A331" s="291">
        <v>33018</v>
      </c>
      <c r="B331" s="299" t="s">
        <v>3962</v>
      </c>
      <c r="C331" s="254" t="s">
        <v>3963</v>
      </c>
      <c r="D331" s="254" t="s">
        <v>3483</v>
      </c>
      <c r="E331" s="254" t="s">
        <v>862</v>
      </c>
      <c r="F331" s="254" t="s">
        <v>1189</v>
      </c>
      <c r="G331" s="255">
        <v>43391</v>
      </c>
      <c r="H331" s="244">
        <v>10</v>
      </c>
      <c r="I331" s="245"/>
    </row>
    <row r="332" spans="1:11" s="248" customFormat="1" ht="15" x14ac:dyDescent="0.2">
      <c r="A332" s="291">
        <v>33118</v>
      </c>
      <c r="B332" s="299" t="s">
        <v>3964</v>
      </c>
      <c r="C332" s="254" t="s">
        <v>3965</v>
      </c>
      <c r="D332" s="254" t="s">
        <v>3483</v>
      </c>
      <c r="E332" s="254" t="s">
        <v>862</v>
      </c>
      <c r="F332" s="254" t="s">
        <v>2420</v>
      </c>
      <c r="G332" s="255">
        <v>43391</v>
      </c>
      <c r="H332" s="244">
        <v>10</v>
      </c>
      <c r="I332" s="245"/>
    </row>
    <row r="333" spans="1:11" s="248" customFormat="1" ht="15" x14ac:dyDescent="0.2">
      <c r="A333" s="291">
        <v>33218</v>
      </c>
      <c r="B333" s="299" t="s">
        <v>3966</v>
      </c>
      <c r="C333" s="254" t="s">
        <v>3967</v>
      </c>
      <c r="D333" s="254" t="s">
        <v>2921</v>
      </c>
      <c r="E333" s="254" t="s">
        <v>862</v>
      </c>
      <c r="F333" s="254" t="s">
        <v>831</v>
      </c>
      <c r="G333" s="255">
        <v>43391</v>
      </c>
      <c r="H333" s="244">
        <v>10</v>
      </c>
      <c r="I333" s="245"/>
    </row>
    <row r="334" spans="1:11" s="248" customFormat="1" ht="15" x14ac:dyDescent="0.2">
      <c r="A334" s="240">
        <v>33318</v>
      </c>
      <c r="B334" s="299" t="s">
        <v>3968</v>
      </c>
      <c r="C334" s="254" t="s">
        <v>3969</v>
      </c>
      <c r="D334" s="254" t="s">
        <v>2921</v>
      </c>
      <c r="E334" s="254" t="s">
        <v>862</v>
      </c>
      <c r="F334" s="254" t="s">
        <v>3803</v>
      </c>
      <c r="G334" s="255">
        <v>43391</v>
      </c>
      <c r="H334" s="244">
        <v>10</v>
      </c>
      <c r="I334" s="245"/>
    </row>
    <row r="335" spans="1:11" s="248" customFormat="1" ht="15" x14ac:dyDescent="0.2">
      <c r="A335" s="291">
        <v>33418</v>
      </c>
      <c r="B335" s="299" t="s">
        <v>3970</v>
      </c>
      <c r="C335" s="254" t="s">
        <v>3971</v>
      </c>
      <c r="D335" s="254" t="s">
        <v>2921</v>
      </c>
      <c r="E335" s="254" t="s">
        <v>862</v>
      </c>
      <c r="F335" s="254" t="s">
        <v>829</v>
      </c>
      <c r="G335" s="255">
        <v>43391</v>
      </c>
      <c r="H335" s="244">
        <v>10</v>
      </c>
      <c r="I335" s="245"/>
    </row>
    <row r="336" spans="1:11" s="248" customFormat="1" ht="15" x14ac:dyDescent="0.2">
      <c r="A336" s="291">
        <v>33518</v>
      </c>
      <c r="B336" s="299" t="s">
        <v>3972</v>
      </c>
      <c r="C336" s="254" t="s">
        <v>3973</v>
      </c>
      <c r="D336" s="254" t="s">
        <v>1138</v>
      </c>
      <c r="E336" s="254" t="s">
        <v>862</v>
      </c>
      <c r="F336" s="254" t="s">
        <v>2034</v>
      </c>
      <c r="G336" s="255">
        <v>43391</v>
      </c>
      <c r="H336" s="244">
        <v>10</v>
      </c>
      <c r="I336" s="245"/>
      <c r="J336" s="245"/>
      <c r="K336" s="245"/>
    </row>
    <row r="337" spans="1:8" s="245" customFormat="1" ht="15" x14ac:dyDescent="0.2">
      <c r="A337" s="291">
        <v>33618</v>
      </c>
      <c r="B337" s="299" t="s">
        <v>3974</v>
      </c>
      <c r="C337" s="254" t="s">
        <v>3975</v>
      </c>
      <c r="D337" s="254" t="s">
        <v>198</v>
      </c>
      <c r="E337" s="254" t="s">
        <v>1198</v>
      </c>
      <c r="F337" s="254" t="s">
        <v>816</v>
      </c>
      <c r="G337" s="255">
        <v>43391</v>
      </c>
      <c r="H337" s="244">
        <v>10</v>
      </c>
    </row>
    <row r="338" spans="1:8" s="245" customFormat="1" ht="15" x14ac:dyDescent="0.2">
      <c r="A338" s="240">
        <v>33718</v>
      </c>
      <c r="B338" s="299" t="s">
        <v>3976</v>
      </c>
      <c r="C338" s="254" t="s">
        <v>3977</v>
      </c>
      <c r="D338" s="254" t="s">
        <v>1138</v>
      </c>
      <c r="E338" s="254" t="s">
        <v>1198</v>
      </c>
      <c r="F338" s="254" t="s">
        <v>3981</v>
      </c>
      <c r="G338" s="255">
        <v>43391</v>
      </c>
      <c r="H338" s="244">
        <v>10</v>
      </c>
    </row>
    <row r="339" spans="1:8" s="245" customFormat="1" ht="15" x14ac:dyDescent="0.2">
      <c r="A339" s="291">
        <v>33818</v>
      </c>
      <c r="B339" s="299" t="s">
        <v>3978</v>
      </c>
      <c r="C339" s="254" t="s">
        <v>3979</v>
      </c>
      <c r="D339" s="254" t="s">
        <v>3980</v>
      </c>
      <c r="E339" s="254" t="s">
        <v>3162</v>
      </c>
      <c r="F339" s="254" t="s">
        <v>2131</v>
      </c>
      <c r="G339" s="255">
        <v>43391</v>
      </c>
      <c r="H339" s="244">
        <v>10</v>
      </c>
    </row>
    <row r="340" spans="1:8" s="245" customFormat="1" ht="15" x14ac:dyDescent="0.2">
      <c r="A340" s="291">
        <v>33918</v>
      </c>
      <c r="B340" s="299" t="s">
        <v>3982</v>
      </c>
      <c r="C340" s="254" t="s">
        <v>3983</v>
      </c>
      <c r="D340" s="278" t="s">
        <v>4004</v>
      </c>
      <c r="E340" s="254" t="s">
        <v>3162</v>
      </c>
      <c r="F340" s="254" t="s">
        <v>2841</v>
      </c>
      <c r="G340" s="255">
        <v>43395</v>
      </c>
      <c r="H340" s="244">
        <v>10</v>
      </c>
    </row>
    <row r="341" spans="1:8" s="245" customFormat="1" ht="15" x14ac:dyDescent="0.2">
      <c r="A341" s="291">
        <v>34018</v>
      </c>
      <c r="B341" s="303" t="s">
        <v>3984</v>
      </c>
      <c r="C341" s="254" t="s">
        <v>3985</v>
      </c>
      <c r="D341" s="278" t="s">
        <v>648</v>
      </c>
      <c r="E341" s="254" t="s">
        <v>3162</v>
      </c>
      <c r="F341" s="254" t="s">
        <v>2655</v>
      </c>
      <c r="G341" s="255">
        <v>43396</v>
      </c>
      <c r="H341" s="244">
        <v>10</v>
      </c>
    </row>
    <row r="342" spans="1:8" s="245" customFormat="1" ht="15" x14ac:dyDescent="0.2">
      <c r="A342" s="240">
        <v>34118</v>
      </c>
      <c r="B342" s="304" t="s">
        <v>3986</v>
      </c>
      <c r="C342" s="254" t="s">
        <v>3987</v>
      </c>
      <c r="D342" s="254" t="s">
        <v>1138</v>
      </c>
      <c r="E342" s="254" t="s">
        <v>1198</v>
      </c>
      <c r="F342" s="254" t="s">
        <v>808</v>
      </c>
      <c r="G342" s="255">
        <v>43396</v>
      </c>
      <c r="H342" s="244">
        <v>10</v>
      </c>
    </row>
    <row r="343" spans="1:8" s="245" customFormat="1" ht="15" x14ac:dyDescent="0.2">
      <c r="A343" s="291">
        <v>34218</v>
      </c>
      <c r="B343" s="299" t="s">
        <v>3988</v>
      </c>
      <c r="C343" s="254" t="s">
        <v>3989</v>
      </c>
      <c r="D343" s="254" t="s">
        <v>3990</v>
      </c>
      <c r="E343" s="254" t="s">
        <v>1198</v>
      </c>
      <c r="F343" s="254" t="s">
        <v>2430</v>
      </c>
      <c r="G343" s="255">
        <v>43398</v>
      </c>
      <c r="H343" s="244">
        <v>10</v>
      </c>
    </row>
    <row r="344" spans="1:8" s="245" customFormat="1" ht="15" x14ac:dyDescent="0.2">
      <c r="A344" s="291">
        <v>34318</v>
      </c>
      <c r="B344" s="295" t="s">
        <v>3991</v>
      </c>
      <c r="C344" s="254" t="s">
        <v>3992</v>
      </c>
      <c r="D344" s="254" t="s">
        <v>854</v>
      </c>
      <c r="E344" s="254" t="s">
        <v>1198</v>
      </c>
      <c r="F344" s="254" t="s">
        <v>2332</v>
      </c>
      <c r="G344" s="255">
        <v>43398</v>
      </c>
      <c r="H344" s="244">
        <v>10</v>
      </c>
    </row>
    <row r="345" spans="1:8" s="245" customFormat="1" ht="15" x14ac:dyDescent="0.2">
      <c r="A345" s="291">
        <v>34418</v>
      </c>
      <c r="B345" s="303" t="s">
        <v>3993</v>
      </c>
      <c r="C345" s="254" t="s">
        <v>3994</v>
      </c>
      <c r="D345" s="278" t="s">
        <v>200</v>
      </c>
      <c r="E345" s="254" t="s">
        <v>3163</v>
      </c>
      <c r="F345" s="254" t="s">
        <v>3884</v>
      </c>
      <c r="G345" s="255">
        <v>43403</v>
      </c>
      <c r="H345" s="244">
        <v>10</v>
      </c>
    </row>
    <row r="346" spans="1:8" s="245" customFormat="1" ht="15" x14ac:dyDescent="0.2">
      <c r="A346" s="240">
        <v>34518</v>
      </c>
      <c r="B346" s="296" t="s">
        <v>4007</v>
      </c>
      <c r="C346" s="254" t="s">
        <v>4006</v>
      </c>
      <c r="D346" s="254" t="s">
        <v>2646</v>
      </c>
      <c r="E346" s="254" t="s">
        <v>3162</v>
      </c>
      <c r="F346" s="254" t="s">
        <v>2655</v>
      </c>
      <c r="G346" s="255">
        <v>43405</v>
      </c>
      <c r="H346" s="244">
        <v>11</v>
      </c>
    </row>
    <row r="347" spans="1:8" s="245" customFormat="1" ht="15" x14ac:dyDescent="0.2">
      <c r="A347" s="291">
        <v>34618</v>
      </c>
      <c r="B347" s="250" t="s">
        <v>4008</v>
      </c>
      <c r="C347" s="254" t="s">
        <v>4009</v>
      </c>
      <c r="D347" s="254" t="s">
        <v>4010</v>
      </c>
      <c r="E347" s="254" t="s">
        <v>863</v>
      </c>
      <c r="F347" s="254" t="s">
        <v>1722</v>
      </c>
      <c r="G347" s="255">
        <v>43412</v>
      </c>
      <c r="H347" s="244">
        <v>11</v>
      </c>
    </row>
    <row r="348" spans="1:8" s="245" customFormat="1" ht="15" x14ac:dyDescent="0.2">
      <c r="A348" s="291">
        <v>34718</v>
      </c>
      <c r="B348" s="250" t="s">
        <v>4016</v>
      </c>
      <c r="C348" s="254" t="s">
        <v>4011</v>
      </c>
      <c r="D348" s="254" t="s">
        <v>4010</v>
      </c>
      <c r="E348" s="254" t="s">
        <v>863</v>
      </c>
      <c r="F348" s="254" t="s">
        <v>1722</v>
      </c>
      <c r="G348" s="255">
        <v>43412</v>
      </c>
      <c r="H348" s="244">
        <v>11</v>
      </c>
    </row>
    <row r="349" spans="1:8" s="245" customFormat="1" ht="15" x14ac:dyDescent="0.2">
      <c r="A349" s="291">
        <v>34818</v>
      </c>
      <c r="B349" s="250" t="s">
        <v>4012</v>
      </c>
      <c r="C349" s="254" t="s">
        <v>4013</v>
      </c>
      <c r="D349" s="254" t="s">
        <v>4015</v>
      </c>
      <c r="E349" s="254" t="s">
        <v>1198</v>
      </c>
      <c r="F349" s="254" t="s">
        <v>2430</v>
      </c>
      <c r="G349" s="255">
        <v>43413</v>
      </c>
      <c r="H349" s="244">
        <v>11</v>
      </c>
    </row>
    <row r="350" spans="1:8" s="245" customFormat="1" ht="15" x14ac:dyDescent="0.2">
      <c r="A350" s="240">
        <v>34918</v>
      </c>
      <c r="B350" s="241" t="s">
        <v>4014</v>
      </c>
      <c r="C350" s="254" t="s">
        <v>4017</v>
      </c>
      <c r="D350" s="254" t="s">
        <v>855</v>
      </c>
      <c r="E350" s="254" t="s">
        <v>1198</v>
      </c>
      <c r="F350" s="254" t="s">
        <v>1189</v>
      </c>
      <c r="G350" s="255">
        <v>43413</v>
      </c>
      <c r="H350" s="244">
        <v>11</v>
      </c>
    </row>
    <row r="351" spans="1:8" s="245" customFormat="1" ht="15.75" x14ac:dyDescent="0.25">
      <c r="A351" s="291">
        <v>35018</v>
      </c>
      <c r="B351" s="305" t="s">
        <v>4018</v>
      </c>
      <c r="C351" s="254" t="s">
        <v>4019</v>
      </c>
      <c r="D351" s="254" t="s">
        <v>1179</v>
      </c>
      <c r="E351" s="254" t="s">
        <v>1198</v>
      </c>
      <c r="F351" s="254" t="s">
        <v>1189</v>
      </c>
      <c r="G351" s="255">
        <v>43413</v>
      </c>
      <c r="H351" s="244">
        <v>11</v>
      </c>
    </row>
    <row r="352" spans="1:8" s="245" customFormat="1" ht="15" x14ac:dyDescent="0.2">
      <c r="A352" s="291">
        <v>35118</v>
      </c>
      <c r="B352" s="250"/>
      <c r="C352" s="254" t="s">
        <v>4021</v>
      </c>
      <c r="D352" s="254" t="s">
        <v>4022</v>
      </c>
      <c r="E352" s="254" t="s">
        <v>1198</v>
      </c>
      <c r="F352" s="254" t="s">
        <v>878</v>
      </c>
      <c r="G352" s="255">
        <v>43414</v>
      </c>
      <c r="H352" s="244" t="s">
        <v>4020</v>
      </c>
    </row>
    <row r="353" spans="1:8" s="245" customFormat="1" ht="15" x14ac:dyDescent="0.2">
      <c r="A353" s="291">
        <v>35218</v>
      </c>
      <c r="B353" s="250" t="s">
        <v>4023</v>
      </c>
      <c r="C353" s="254" t="s">
        <v>4024</v>
      </c>
      <c r="D353" s="254" t="s">
        <v>1447</v>
      </c>
      <c r="E353" s="254" t="s">
        <v>862</v>
      </c>
      <c r="F353" s="254" t="s">
        <v>1182</v>
      </c>
      <c r="G353" s="255">
        <v>43418</v>
      </c>
      <c r="H353" s="244" t="s">
        <v>4020</v>
      </c>
    </row>
    <row r="354" spans="1:8" s="245" customFormat="1" ht="15" x14ac:dyDescent="0.2">
      <c r="A354" s="291">
        <v>35318</v>
      </c>
      <c r="B354" s="250" t="s">
        <v>4027</v>
      </c>
      <c r="C354" s="254" t="s">
        <v>4025</v>
      </c>
      <c r="D354" s="254" t="s">
        <v>1666</v>
      </c>
      <c r="E354" s="254" t="s">
        <v>862</v>
      </c>
      <c r="F354" s="254" t="s">
        <v>4026</v>
      </c>
      <c r="G354" s="255">
        <v>43418</v>
      </c>
      <c r="H354" s="244" t="s">
        <v>4020</v>
      </c>
    </row>
    <row r="355" spans="1:8" s="245" customFormat="1" ht="15" x14ac:dyDescent="0.2">
      <c r="A355" s="291">
        <v>35418</v>
      </c>
      <c r="B355" s="250" t="s">
        <v>4028</v>
      </c>
      <c r="C355" s="254" t="s">
        <v>4029</v>
      </c>
      <c r="D355" s="254" t="s">
        <v>2630</v>
      </c>
      <c r="E355" s="254" t="s">
        <v>862</v>
      </c>
      <c r="F355" s="254" t="s">
        <v>2332</v>
      </c>
      <c r="G355" s="255">
        <v>43418</v>
      </c>
      <c r="H355" s="244" t="s">
        <v>4020</v>
      </c>
    </row>
    <row r="356" spans="1:8" s="245" customFormat="1" ht="15" x14ac:dyDescent="0.2">
      <c r="A356" s="291">
        <v>35518</v>
      </c>
      <c r="B356" s="250" t="s">
        <v>4030</v>
      </c>
      <c r="C356" s="254" t="s">
        <v>4031</v>
      </c>
      <c r="D356" s="254" t="s">
        <v>731</v>
      </c>
      <c r="E356" s="254" t="s">
        <v>862</v>
      </c>
      <c r="F356" s="254" t="s">
        <v>1183</v>
      </c>
      <c r="G356" s="255">
        <v>43418</v>
      </c>
      <c r="H356" s="244" t="s">
        <v>4020</v>
      </c>
    </row>
    <row r="357" spans="1:8" s="245" customFormat="1" ht="15" x14ac:dyDescent="0.2">
      <c r="A357" s="291">
        <v>35618</v>
      </c>
      <c r="B357" s="250" t="s">
        <v>4032</v>
      </c>
      <c r="C357" s="254" t="s">
        <v>4033</v>
      </c>
      <c r="D357" s="254" t="s">
        <v>1179</v>
      </c>
      <c r="E357" s="254" t="s">
        <v>862</v>
      </c>
      <c r="F357" s="254" t="s">
        <v>1183</v>
      </c>
      <c r="G357" s="255">
        <v>43418</v>
      </c>
      <c r="H357" s="244" t="s">
        <v>4020</v>
      </c>
    </row>
    <row r="358" spans="1:8" s="245" customFormat="1" ht="15" x14ac:dyDescent="0.2">
      <c r="A358" s="291">
        <v>35718</v>
      </c>
      <c r="B358" s="250" t="s">
        <v>4034</v>
      </c>
      <c r="C358" s="254" t="s">
        <v>4035</v>
      </c>
      <c r="D358" s="254" t="s">
        <v>3465</v>
      </c>
      <c r="E358" s="254" t="s">
        <v>862</v>
      </c>
      <c r="F358" s="254" t="s">
        <v>552</v>
      </c>
      <c r="G358" s="255">
        <v>43418</v>
      </c>
      <c r="H358" s="244" t="s">
        <v>4020</v>
      </c>
    </row>
    <row r="359" spans="1:8" s="245" customFormat="1" ht="15" x14ac:dyDescent="0.2">
      <c r="A359" s="291">
        <v>35818</v>
      </c>
      <c r="B359" s="250" t="s">
        <v>4036</v>
      </c>
      <c r="C359" s="254" t="s">
        <v>4037</v>
      </c>
      <c r="D359" s="254" t="s">
        <v>857</v>
      </c>
      <c r="E359" s="254" t="s">
        <v>862</v>
      </c>
      <c r="F359" s="254" t="s">
        <v>2683</v>
      </c>
      <c r="G359" s="255">
        <v>43418</v>
      </c>
      <c r="H359" s="244" t="s">
        <v>4020</v>
      </c>
    </row>
    <row r="360" spans="1:8" s="245" customFormat="1" ht="15" x14ac:dyDescent="0.2">
      <c r="A360" s="291">
        <v>35918</v>
      </c>
      <c r="B360" s="250" t="s">
        <v>4039</v>
      </c>
      <c r="C360" s="254" t="s">
        <v>4038</v>
      </c>
      <c r="D360" s="254" t="s">
        <v>3359</v>
      </c>
      <c r="E360" s="254" t="s">
        <v>862</v>
      </c>
      <c r="F360" s="254" t="s">
        <v>2332</v>
      </c>
      <c r="G360" s="255">
        <v>43418</v>
      </c>
      <c r="H360" s="244" t="s">
        <v>4020</v>
      </c>
    </row>
    <row r="361" spans="1:8" s="245" customFormat="1" ht="15" x14ac:dyDescent="0.2">
      <c r="A361" s="291">
        <v>36018</v>
      </c>
      <c r="B361" s="250" t="s">
        <v>4040</v>
      </c>
      <c r="C361" s="254" t="s">
        <v>4041</v>
      </c>
      <c r="D361" s="254" t="s">
        <v>4042</v>
      </c>
      <c r="E361" s="254" t="s">
        <v>1198</v>
      </c>
      <c r="F361" s="254" t="s">
        <v>3525</v>
      </c>
      <c r="G361" s="255">
        <v>43423</v>
      </c>
      <c r="H361" s="244" t="s">
        <v>4020</v>
      </c>
    </row>
    <row r="362" spans="1:8" s="245" customFormat="1" ht="15" x14ac:dyDescent="0.2">
      <c r="A362" s="240">
        <v>36118</v>
      </c>
      <c r="B362" s="241" t="s">
        <v>4043</v>
      </c>
      <c r="C362" s="254" t="s">
        <v>4044</v>
      </c>
      <c r="D362" s="254" t="s">
        <v>4045</v>
      </c>
      <c r="E362" s="254" t="s">
        <v>3162</v>
      </c>
      <c r="F362" s="254" t="s">
        <v>2655</v>
      </c>
      <c r="G362" s="255">
        <v>43424</v>
      </c>
      <c r="H362" s="244" t="s">
        <v>4020</v>
      </c>
    </row>
    <row r="363" spans="1:8" s="245" customFormat="1" ht="15" x14ac:dyDescent="0.2">
      <c r="A363" s="291">
        <v>36218</v>
      </c>
      <c r="B363" s="250" t="s">
        <v>4046</v>
      </c>
      <c r="C363" s="254" t="s">
        <v>4047</v>
      </c>
      <c r="D363" s="254" t="s">
        <v>1671</v>
      </c>
      <c r="E363" s="254" t="s">
        <v>1198</v>
      </c>
      <c r="F363" s="254" t="s">
        <v>2641</v>
      </c>
      <c r="G363" s="255">
        <v>43425</v>
      </c>
      <c r="H363" s="244" t="s">
        <v>4020</v>
      </c>
    </row>
    <row r="364" spans="1:8" s="245" customFormat="1" ht="15" x14ac:dyDescent="0.2">
      <c r="A364" s="291">
        <v>36318</v>
      </c>
      <c r="B364" s="250" t="s">
        <v>4048</v>
      </c>
      <c r="C364" s="254" t="s">
        <v>4049</v>
      </c>
      <c r="D364" s="254" t="s">
        <v>847</v>
      </c>
      <c r="E364" s="254" t="s">
        <v>1198</v>
      </c>
      <c r="F364" s="254" t="s">
        <v>3458</v>
      </c>
      <c r="G364" s="255">
        <v>43427</v>
      </c>
      <c r="H364" s="244" t="s">
        <v>4020</v>
      </c>
    </row>
    <row r="365" spans="1:8" s="245" customFormat="1" ht="15" x14ac:dyDescent="0.2">
      <c r="A365" s="291">
        <v>36418</v>
      </c>
      <c r="B365" s="250" t="s">
        <v>4050</v>
      </c>
      <c r="C365" s="254" t="s">
        <v>4051</v>
      </c>
      <c r="D365" s="254" t="s">
        <v>1138</v>
      </c>
      <c r="E365" s="254" t="s">
        <v>1198</v>
      </c>
      <c r="F365" s="254" t="s">
        <v>808</v>
      </c>
      <c r="G365" s="255">
        <v>43427</v>
      </c>
      <c r="H365" s="244" t="s">
        <v>4020</v>
      </c>
    </row>
    <row r="366" spans="1:8" s="245" customFormat="1" ht="15" x14ac:dyDescent="0.2">
      <c r="A366" s="240">
        <v>36518</v>
      </c>
      <c r="B366" s="241" t="s">
        <v>4052</v>
      </c>
      <c r="C366" s="254" t="s">
        <v>4053</v>
      </c>
      <c r="D366" s="254" t="s">
        <v>1138</v>
      </c>
      <c r="E366" s="254" t="s">
        <v>1198</v>
      </c>
      <c r="F366" s="254" t="s">
        <v>2735</v>
      </c>
      <c r="G366" s="255">
        <v>43427</v>
      </c>
      <c r="H366" s="244" t="s">
        <v>4020</v>
      </c>
    </row>
    <row r="367" spans="1:8" s="245" customFormat="1" ht="15" x14ac:dyDescent="0.2">
      <c r="A367" s="291">
        <v>36618</v>
      </c>
      <c r="B367" s="250" t="s">
        <v>4054</v>
      </c>
      <c r="C367" s="254" t="s">
        <v>4055</v>
      </c>
      <c r="D367" s="254" t="s">
        <v>1138</v>
      </c>
      <c r="E367" s="254" t="s">
        <v>1198</v>
      </c>
      <c r="F367" s="254" t="s">
        <v>3458</v>
      </c>
      <c r="G367" s="255">
        <v>43427</v>
      </c>
      <c r="H367" s="244" t="s">
        <v>4020</v>
      </c>
    </row>
    <row r="368" spans="1:8" s="245" customFormat="1" ht="15" x14ac:dyDescent="0.2">
      <c r="A368" s="291">
        <v>36718</v>
      </c>
      <c r="B368" s="250" t="s">
        <v>4057</v>
      </c>
      <c r="C368" s="306" t="s">
        <v>4056</v>
      </c>
      <c r="D368" s="254" t="s">
        <v>773</v>
      </c>
      <c r="E368" s="254" t="s">
        <v>862</v>
      </c>
      <c r="F368" s="254" t="s">
        <v>3861</v>
      </c>
      <c r="G368" s="255">
        <v>43430</v>
      </c>
      <c r="H368" s="244" t="s">
        <v>4020</v>
      </c>
    </row>
    <row r="369" spans="1:8" s="245" customFormat="1" ht="15" x14ac:dyDescent="0.2">
      <c r="A369" s="291">
        <v>36818</v>
      </c>
      <c r="B369" s="250" t="s">
        <v>4058</v>
      </c>
      <c r="C369" s="254" t="s">
        <v>4059</v>
      </c>
      <c r="D369" s="254" t="s">
        <v>1138</v>
      </c>
      <c r="E369" s="254" t="s">
        <v>862</v>
      </c>
      <c r="F369" s="254" t="s">
        <v>4060</v>
      </c>
      <c r="G369" s="255">
        <v>43430</v>
      </c>
      <c r="H369" s="244" t="s">
        <v>4020</v>
      </c>
    </row>
    <row r="370" spans="1:8" s="245" customFormat="1" ht="15" x14ac:dyDescent="0.2">
      <c r="A370" s="240">
        <v>36918</v>
      </c>
      <c r="B370" s="250" t="s">
        <v>4061</v>
      </c>
      <c r="C370" s="254" t="s">
        <v>4062</v>
      </c>
      <c r="D370" s="254" t="s">
        <v>1138</v>
      </c>
      <c r="E370" s="254" t="s">
        <v>862</v>
      </c>
      <c r="F370" s="254" t="s">
        <v>1727</v>
      </c>
      <c r="G370" s="255">
        <v>43430</v>
      </c>
      <c r="H370" s="244" t="s">
        <v>4020</v>
      </c>
    </row>
    <row r="371" spans="1:8" s="245" customFormat="1" ht="15" x14ac:dyDescent="0.2">
      <c r="A371" s="291">
        <v>37018</v>
      </c>
      <c r="B371" s="250" t="s">
        <v>4063</v>
      </c>
      <c r="C371" s="254" t="s">
        <v>4064</v>
      </c>
      <c r="D371" s="254" t="s">
        <v>1138</v>
      </c>
      <c r="E371" s="254" t="s">
        <v>862</v>
      </c>
      <c r="F371" s="254" t="s">
        <v>816</v>
      </c>
      <c r="G371" s="255">
        <v>43430</v>
      </c>
      <c r="H371" s="244" t="s">
        <v>4020</v>
      </c>
    </row>
    <row r="372" spans="1:8" s="245" customFormat="1" ht="15" x14ac:dyDescent="0.2">
      <c r="A372" s="291">
        <v>37118</v>
      </c>
      <c r="B372" s="250" t="s">
        <v>4065</v>
      </c>
      <c r="C372" s="254" t="s">
        <v>4066</v>
      </c>
      <c r="D372" s="254" t="s">
        <v>1682</v>
      </c>
      <c r="E372" s="254" t="s">
        <v>862</v>
      </c>
      <c r="F372" s="254" t="s">
        <v>2683</v>
      </c>
      <c r="G372" s="255">
        <v>43430</v>
      </c>
      <c r="H372" s="244" t="s">
        <v>4020</v>
      </c>
    </row>
    <row r="373" spans="1:8" s="245" customFormat="1" ht="15" x14ac:dyDescent="0.2">
      <c r="A373" s="291">
        <v>37218</v>
      </c>
      <c r="B373" s="250" t="s">
        <v>4067</v>
      </c>
      <c r="C373" s="254" t="s">
        <v>4068</v>
      </c>
      <c r="D373" s="254" t="s">
        <v>1171</v>
      </c>
      <c r="E373" s="254" t="s">
        <v>862</v>
      </c>
      <c r="F373" s="254" t="s">
        <v>808</v>
      </c>
      <c r="G373" s="255">
        <v>43430</v>
      </c>
      <c r="H373" s="244" t="s">
        <v>4020</v>
      </c>
    </row>
    <row r="374" spans="1:8" s="245" customFormat="1" ht="15" x14ac:dyDescent="0.2">
      <c r="A374" s="240">
        <v>37318</v>
      </c>
      <c r="B374" s="250" t="s">
        <v>4069</v>
      </c>
      <c r="C374" s="254" t="s">
        <v>4070</v>
      </c>
      <c r="D374" s="254" t="s">
        <v>1669</v>
      </c>
      <c r="E374" s="254" t="s">
        <v>862</v>
      </c>
      <c r="F374" s="254" t="s">
        <v>4071</v>
      </c>
      <c r="G374" s="255">
        <v>43430</v>
      </c>
      <c r="H374" s="244" t="s">
        <v>4020</v>
      </c>
    </row>
    <row r="375" spans="1:8" s="245" customFormat="1" ht="15" x14ac:dyDescent="0.2">
      <c r="A375" s="291">
        <v>37418</v>
      </c>
      <c r="B375" s="250" t="s">
        <v>4072</v>
      </c>
      <c r="C375" s="254" t="s">
        <v>4073</v>
      </c>
      <c r="D375" s="254" t="s">
        <v>1671</v>
      </c>
      <c r="E375" s="254" t="s">
        <v>862</v>
      </c>
      <c r="F375" s="254" t="s">
        <v>814</v>
      </c>
      <c r="G375" s="255">
        <v>43430</v>
      </c>
      <c r="H375" s="244" t="s">
        <v>4020</v>
      </c>
    </row>
    <row r="376" spans="1:8" s="245" customFormat="1" ht="15" x14ac:dyDescent="0.2">
      <c r="A376" s="291">
        <v>37518</v>
      </c>
      <c r="B376" s="250" t="s">
        <v>4074</v>
      </c>
      <c r="C376" s="254" t="s">
        <v>4075</v>
      </c>
      <c r="D376" s="254" t="s">
        <v>516</v>
      </c>
      <c r="E376" s="254" t="s">
        <v>862</v>
      </c>
      <c r="F376" s="254" t="s">
        <v>1183</v>
      </c>
      <c r="G376" s="255">
        <v>43430</v>
      </c>
      <c r="H376" s="244" t="s">
        <v>4020</v>
      </c>
    </row>
    <row r="377" spans="1:8" s="245" customFormat="1" ht="15" x14ac:dyDescent="0.2">
      <c r="A377" s="291">
        <v>37618</v>
      </c>
      <c r="B377" s="250"/>
      <c r="C377" s="254"/>
      <c r="D377" s="254"/>
      <c r="E377" s="254"/>
      <c r="F377" s="254"/>
      <c r="G377" s="255"/>
      <c r="H377" s="244" t="s">
        <v>4020</v>
      </c>
    </row>
    <row r="378" spans="1:8" s="245" customFormat="1" ht="15" x14ac:dyDescent="0.2">
      <c r="A378" s="240">
        <v>37718</v>
      </c>
      <c r="B378" s="241"/>
      <c r="C378" s="254"/>
      <c r="D378" s="254"/>
      <c r="E378" s="254"/>
      <c r="F378" s="254"/>
      <c r="G378" s="255"/>
      <c r="H378" s="244" t="s">
        <v>4020</v>
      </c>
    </row>
    <row r="379" spans="1:8" s="245" customFormat="1" ht="15" x14ac:dyDescent="0.2">
      <c r="A379" s="291">
        <v>37818</v>
      </c>
      <c r="B379" s="250"/>
      <c r="C379" s="254"/>
      <c r="D379" s="254"/>
      <c r="E379" s="254"/>
      <c r="F379" s="254"/>
      <c r="G379" s="255"/>
      <c r="H379" s="244" t="s">
        <v>4020</v>
      </c>
    </row>
    <row r="380" spans="1:8" s="245" customFormat="1" ht="15" x14ac:dyDescent="0.2">
      <c r="A380" s="291">
        <v>37918</v>
      </c>
      <c r="B380" s="250"/>
      <c r="C380" s="254"/>
      <c r="D380" s="254"/>
      <c r="E380" s="254"/>
      <c r="F380" s="254"/>
      <c r="G380" s="255"/>
      <c r="H380" s="244" t="s">
        <v>4020</v>
      </c>
    </row>
    <row r="381" spans="1:8" s="245" customFormat="1" ht="15" x14ac:dyDescent="0.2">
      <c r="A381" s="291">
        <v>38018</v>
      </c>
      <c r="B381" s="250"/>
      <c r="C381" s="254"/>
      <c r="D381" s="254"/>
      <c r="E381" s="254"/>
      <c r="F381" s="254"/>
      <c r="G381" s="255"/>
      <c r="H381" s="244" t="s">
        <v>4020</v>
      </c>
    </row>
    <row r="382" spans="1:8" s="245" customFormat="1" ht="15" x14ac:dyDescent="0.2">
      <c r="A382" s="240">
        <v>38118</v>
      </c>
      <c r="B382" s="241"/>
      <c r="C382" s="254"/>
      <c r="D382" s="254"/>
      <c r="E382" s="254"/>
      <c r="F382" s="254"/>
      <c r="G382" s="255"/>
      <c r="H382" s="244" t="s">
        <v>4020</v>
      </c>
    </row>
    <row r="383" spans="1:8" s="245" customFormat="1" ht="15" x14ac:dyDescent="0.2">
      <c r="A383" s="291">
        <v>38218</v>
      </c>
      <c r="B383" s="250"/>
      <c r="C383" s="254"/>
      <c r="D383" s="254"/>
      <c r="E383" s="254"/>
      <c r="F383" s="254"/>
      <c r="G383" s="255"/>
      <c r="H383" s="244" t="s">
        <v>4020</v>
      </c>
    </row>
    <row r="384" spans="1:8" s="245" customFormat="1" ht="15" x14ac:dyDescent="0.2">
      <c r="A384" s="291">
        <v>38318</v>
      </c>
      <c r="B384" s="250"/>
      <c r="C384" s="254"/>
      <c r="D384" s="254"/>
      <c r="E384" s="254"/>
      <c r="F384" s="254"/>
      <c r="G384" s="255"/>
      <c r="H384" s="244" t="s">
        <v>4020</v>
      </c>
    </row>
    <row r="385" spans="1:8" s="245" customFormat="1" ht="15" x14ac:dyDescent="0.2">
      <c r="A385" s="291">
        <v>38418</v>
      </c>
      <c r="B385" s="250"/>
      <c r="C385" s="254"/>
      <c r="D385" s="254"/>
      <c r="E385" s="254"/>
      <c r="F385" s="254"/>
      <c r="G385" s="255"/>
      <c r="H385" s="244" t="s">
        <v>4020</v>
      </c>
    </row>
    <row r="386" spans="1:8" s="245" customFormat="1" ht="15" x14ac:dyDescent="0.2">
      <c r="A386" s="240">
        <v>38518</v>
      </c>
      <c r="B386" s="241"/>
      <c r="C386" s="254"/>
      <c r="D386" s="254"/>
      <c r="E386" s="254"/>
      <c r="F386" s="254"/>
      <c r="G386" s="255"/>
      <c r="H386" s="244" t="s">
        <v>4020</v>
      </c>
    </row>
    <row r="387" spans="1:8" s="245" customFormat="1" ht="15" x14ac:dyDescent="0.2">
      <c r="A387" s="291">
        <v>38618</v>
      </c>
      <c r="B387" s="250"/>
      <c r="C387" s="254"/>
      <c r="D387" s="259"/>
      <c r="E387" s="254"/>
      <c r="F387" s="254"/>
      <c r="G387" s="255"/>
      <c r="H387" s="244" t="s">
        <v>4020</v>
      </c>
    </row>
    <row r="388" spans="1:8" s="245" customFormat="1" ht="15" x14ac:dyDescent="0.2">
      <c r="A388" s="291">
        <v>38718</v>
      </c>
      <c r="B388" s="250"/>
      <c r="C388" s="254"/>
      <c r="D388" s="259"/>
      <c r="E388" s="254"/>
      <c r="F388" s="254"/>
      <c r="G388" s="255"/>
      <c r="H388" s="244" t="s">
        <v>4020</v>
      </c>
    </row>
    <row r="389" spans="1:8" s="245" customFormat="1" ht="15" x14ac:dyDescent="0.2">
      <c r="A389" s="291">
        <v>38818</v>
      </c>
      <c r="B389" s="250"/>
      <c r="C389" s="254"/>
      <c r="D389" s="254"/>
      <c r="E389" s="254"/>
      <c r="F389" s="254"/>
      <c r="G389" s="255"/>
      <c r="H389" s="244" t="s">
        <v>4020</v>
      </c>
    </row>
    <row r="390" spans="1:8" s="245" customFormat="1" ht="15" x14ac:dyDescent="0.2">
      <c r="A390" s="240">
        <v>38918</v>
      </c>
      <c r="B390" s="241"/>
      <c r="C390" s="254"/>
      <c r="D390" s="254"/>
      <c r="E390" s="254"/>
      <c r="F390" s="254"/>
      <c r="G390" s="255"/>
      <c r="H390" s="244" t="s">
        <v>4020</v>
      </c>
    </row>
    <row r="391" spans="1:8" s="245" customFormat="1" ht="15" x14ac:dyDescent="0.2">
      <c r="A391" s="291">
        <v>39018</v>
      </c>
      <c r="B391" s="250"/>
      <c r="C391" s="254"/>
      <c r="D391" s="279"/>
      <c r="E391" s="254"/>
      <c r="F391" s="254"/>
      <c r="G391" s="255"/>
      <c r="H391" s="244" t="s">
        <v>4020</v>
      </c>
    </row>
    <row r="392" spans="1:8" s="245" customFormat="1" ht="15" x14ac:dyDescent="0.2">
      <c r="A392" s="291">
        <v>39118</v>
      </c>
      <c r="B392" s="250"/>
      <c r="C392" s="254"/>
      <c r="D392" s="254"/>
      <c r="E392" s="254"/>
      <c r="F392" s="254"/>
      <c r="G392" s="255"/>
      <c r="H392" s="244" t="s">
        <v>4020</v>
      </c>
    </row>
    <row r="393" spans="1:8" s="245" customFormat="1" ht="15" x14ac:dyDescent="0.2">
      <c r="A393" s="291">
        <v>39218</v>
      </c>
      <c r="B393" s="250"/>
      <c r="C393" s="254"/>
      <c r="D393" s="254"/>
      <c r="E393" s="254"/>
      <c r="F393" s="254"/>
      <c r="G393" s="255"/>
      <c r="H393" s="244" t="s">
        <v>4020</v>
      </c>
    </row>
    <row r="394" spans="1:8" s="245" customFormat="1" ht="15" x14ac:dyDescent="0.2">
      <c r="A394" s="240">
        <v>39318</v>
      </c>
      <c r="B394" s="241"/>
      <c r="C394" s="254"/>
      <c r="D394" s="254"/>
      <c r="E394" s="254"/>
      <c r="F394" s="254"/>
      <c r="G394" s="255"/>
      <c r="H394" s="244" t="s">
        <v>4020</v>
      </c>
    </row>
    <row r="395" spans="1:8" s="245" customFormat="1" ht="15" x14ac:dyDescent="0.2">
      <c r="A395" s="291">
        <v>39418</v>
      </c>
      <c r="B395" s="250"/>
      <c r="C395" s="254"/>
      <c r="D395" s="254"/>
      <c r="E395" s="254"/>
      <c r="F395" s="254"/>
      <c r="G395" s="255"/>
      <c r="H395" s="244" t="s">
        <v>4020</v>
      </c>
    </row>
    <row r="396" spans="1:8" s="245" customFormat="1" ht="15" x14ac:dyDescent="0.2">
      <c r="A396" s="291">
        <v>39518</v>
      </c>
      <c r="B396" s="250"/>
      <c r="C396" s="254"/>
      <c r="D396" s="254"/>
      <c r="E396" s="254"/>
      <c r="F396" s="254"/>
      <c r="G396" s="255"/>
      <c r="H396" s="244" t="s">
        <v>4020</v>
      </c>
    </row>
    <row r="397" spans="1:8" s="245" customFormat="1" ht="15" x14ac:dyDescent="0.2">
      <c r="A397" s="291">
        <v>39618</v>
      </c>
      <c r="B397" s="250"/>
      <c r="C397" s="254"/>
      <c r="D397" s="254"/>
      <c r="E397" s="254"/>
      <c r="F397" s="254"/>
      <c r="G397" s="255"/>
      <c r="H397" s="244" t="s">
        <v>4020</v>
      </c>
    </row>
    <row r="398" spans="1:8" s="245" customFormat="1" ht="15" x14ac:dyDescent="0.2">
      <c r="A398" s="240">
        <v>39718</v>
      </c>
      <c r="B398" s="241"/>
      <c r="C398" s="254"/>
      <c r="D398" s="254"/>
      <c r="E398" s="254"/>
      <c r="F398" s="254"/>
      <c r="G398" s="255"/>
      <c r="H398" s="244" t="s">
        <v>4020</v>
      </c>
    </row>
    <row r="399" spans="1:8" s="245" customFormat="1" ht="15" x14ac:dyDescent="0.2">
      <c r="A399" s="291">
        <v>39818</v>
      </c>
      <c r="B399" s="250"/>
      <c r="C399" s="254"/>
      <c r="D399" s="254"/>
      <c r="E399" s="254"/>
      <c r="F399" s="254"/>
      <c r="G399" s="255"/>
      <c r="H399" s="244" t="s">
        <v>4020</v>
      </c>
    </row>
    <row r="400" spans="1:8" s="245" customFormat="1" ht="15" x14ac:dyDescent="0.2">
      <c r="A400" s="291">
        <v>39918</v>
      </c>
      <c r="B400" s="250"/>
      <c r="C400" s="254"/>
      <c r="D400" s="254"/>
      <c r="E400" s="254"/>
      <c r="F400" s="254"/>
      <c r="G400" s="255"/>
      <c r="H400" s="244" t="s">
        <v>4020</v>
      </c>
    </row>
    <row r="401" spans="1:11" s="245" customFormat="1" ht="15" x14ac:dyDescent="0.2">
      <c r="A401" s="240">
        <v>40018</v>
      </c>
      <c r="B401" s="241"/>
      <c r="C401" s="254"/>
      <c r="D401" s="254"/>
      <c r="E401" s="254"/>
      <c r="F401" s="254"/>
      <c r="G401" s="255"/>
      <c r="H401" s="244" t="s">
        <v>4020</v>
      </c>
    </row>
    <row r="402" spans="1:11" s="245" customFormat="1" ht="15" x14ac:dyDescent="0.2">
      <c r="A402" s="291">
        <v>40118</v>
      </c>
      <c r="B402" s="250"/>
      <c r="C402" s="254"/>
      <c r="D402" s="254"/>
      <c r="E402" s="254"/>
      <c r="F402" s="254"/>
      <c r="G402" s="255"/>
      <c r="H402" s="244" t="s">
        <v>4020</v>
      </c>
    </row>
    <row r="403" spans="1:11" s="245" customFormat="1" ht="15" x14ac:dyDescent="0.2">
      <c r="A403" s="291">
        <v>40218</v>
      </c>
      <c r="B403" s="250"/>
      <c r="C403" s="254"/>
      <c r="D403" s="254"/>
      <c r="E403" s="254"/>
      <c r="F403" s="254"/>
      <c r="G403" s="255"/>
      <c r="H403" s="244" t="s">
        <v>4020</v>
      </c>
    </row>
    <row r="404" spans="1:11" s="245" customFormat="1" ht="15" x14ac:dyDescent="0.2">
      <c r="A404" s="291">
        <v>40318</v>
      </c>
      <c r="B404" s="250"/>
      <c r="C404" s="254"/>
      <c r="D404" s="254"/>
      <c r="E404" s="254"/>
      <c r="F404" s="254"/>
      <c r="G404" s="255"/>
      <c r="H404" s="244" t="s">
        <v>4020</v>
      </c>
    </row>
    <row r="405" spans="1:11" s="245" customFormat="1" ht="15" x14ac:dyDescent="0.2">
      <c r="A405" s="240">
        <v>40418</v>
      </c>
      <c r="B405" s="241"/>
      <c r="C405" s="254"/>
      <c r="D405" s="254"/>
      <c r="E405" s="254"/>
      <c r="F405" s="254"/>
      <c r="G405" s="255"/>
      <c r="H405" s="244" t="s">
        <v>4020</v>
      </c>
    </row>
    <row r="406" spans="1:11" s="245" customFormat="1" ht="15" x14ac:dyDescent="0.2">
      <c r="A406" s="291">
        <v>40518</v>
      </c>
      <c r="B406" s="250"/>
      <c r="C406" s="254"/>
      <c r="D406" s="254"/>
      <c r="E406" s="254"/>
      <c r="F406" s="254"/>
      <c r="G406" s="255"/>
      <c r="H406" s="244" t="s">
        <v>4020</v>
      </c>
      <c r="J406" s="248"/>
      <c r="K406" s="248"/>
    </row>
    <row r="407" spans="1:11" ht="15" x14ac:dyDescent="0.2">
      <c r="A407" s="307">
        <v>40618</v>
      </c>
      <c r="B407" s="308"/>
      <c r="C407" s="309"/>
      <c r="D407" s="309"/>
      <c r="E407" s="309"/>
      <c r="F407" s="309"/>
      <c r="G407" s="310"/>
      <c r="H407" s="311" t="s">
        <v>4020</v>
      </c>
    </row>
    <row r="408" spans="1:11" ht="15" x14ac:dyDescent="0.2">
      <c r="A408" s="314">
        <v>40718</v>
      </c>
      <c r="B408" s="315"/>
      <c r="C408" s="309"/>
      <c r="D408" s="309"/>
      <c r="E408" s="309"/>
      <c r="F408" s="309"/>
      <c r="G408" s="310"/>
      <c r="H408" s="311" t="s">
        <v>4020</v>
      </c>
    </row>
    <row r="409" spans="1:11" ht="15" x14ac:dyDescent="0.2">
      <c r="A409" s="307">
        <v>40818</v>
      </c>
      <c r="B409" s="308"/>
      <c r="C409" s="309"/>
      <c r="D409" s="309"/>
      <c r="E409" s="309"/>
      <c r="F409" s="309"/>
      <c r="G409" s="310"/>
      <c r="H409" s="311" t="s">
        <v>4020</v>
      </c>
    </row>
    <row r="410" spans="1:11" ht="15" x14ac:dyDescent="0.2">
      <c r="A410" s="307">
        <v>40918</v>
      </c>
      <c r="B410" s="308"/>
      <c r="C410" s="309"/>
      <c r="D410" s="309"/>
      <c r="E410" s="309"/>
      <c r="F410" s="309"/>
      <c r="G410" s="310"/>
      <c r="H410" s="311" t="s">
        <v>4020</v>
      </c>
    </row>
    <row r="411" spans="1:11" ht="15" x14ac:dyDescent="0.2">
      <c r="A411" s="307">
        <v>41018</v>
      </c>
      <c r="B411" s="308"/>
      <c r="C411" s="309"/>
      <c r="D411" s="309"/>
      <c r="E411" s="309"/>
      <c r="F411" s="309"/>
      <c r="G411" s="310"/>
      <c r="H411" s="311" t="s">
        <v>4020</v>
      </c>
    </row>
    <row r="412" spans="1:11" ht="15" x14ac:dyDescent="0.2">
      <c r="A412" s="314">
        <v>41118</v>
      </c>
      <c r="B412" s="315"/>
      <c r="C412" s="309"/>
      <c r="D412" s="309"/>
      <c r="E412" s="309"/>
      <c r="F412" s="309"/>
      <c r="G412" s="310"/>
      <c r="H412" s="311" t="s">
        <v>4020</v>
      </c>
    </row>
    <row r="413" spans="1:11" ht="15" x14ac:dyDescent="0.2">
      <c r="A413" s="307">
        <v>41218</v>
      </c>
      <c r="B413" s="308"/>
      <c r="C413" s="309"/>
      <c r="D413" s="309"/>
      <c r="E413" s="309"/>
      <c r="F413" s="309"/>
      <c r="G413" s="310"/>
      <c r="H413" s="311" t="s">
        <v>4020</v>
      </c>
    </row>
    <row r="414" spans="1:11" ht="15" x14ac:dyDescent="0.2">
      <c r="A414" s="307">
        <v>41318</v>
      </c>
      <c r="B414" s="308"/>
      <c r="C414" s="309"/>
      <c r="D414" s="309"/>
      <c r="E414" s="309"/>
      <c r="F414" s="309"/>
      <c r="G414" s="310"/>
      <c r="H414" s="311" t="s">
        <v>4020</v>
      </c>
    </row>
    <row r="415" spans="1:11" ht="15" x14ac:dyDescent="0.2">
      <c r="A415" s="314">
        <v>41418</v>
      </c>
      <c r="B415" s="315"/>
      <c r="C415" s="309"/>
      <c r="D415" s="309"/>
      <c r="E415" s="309"/>
      <c r="F415" s="309"/>
      <c r="G415" s="310"/>
      <c r="H415" s="311" t="s">
        <v>4020</v>
      </c>
    </row>
    <row r="416" spans="1:11" ht="15" x14ac:dyDescent="0.2">
      <c r="A416" s="307">
        <v>41518</v>
      </c>
      <c r="B416" s="308"/>
      <c r="C416" s="309"/>
      <c r="D416" s="309"/>
      <c r="E416" s="309"/>
      <c r="F416" s="309"/>
      <c r="G416" s="310"/>
      <c r="H416" s="311" t="s">
        <v>4020</v>
      </c>
    </row>
    <row r="417" spans="1:8" ht="15" x14ac:dyDescent="0.2">
      <c r="A417" s="307">
        <v>41618</v>
      </c>
      <c r="B417" s="308"/>
      <c r="C417" s="309"/>
      <c r="D417" s="309"/>
      <c r="E417" s="309"/>
      <c r="F417" s="309"/>
      <c r="G417" s="310"/>
      <c r="H417" s="311" t="s">
        <v>4020</v>
      </c>
    </row>
    <row r="418" spans="1:8" ht="15" x14ac:dyDescent="0.2">
      <c r="A418" s="307">
        <v>41718</v>
      </c>
      <c r="B418" s="308"/>
      <c r="C418" s="309"/>
      <c r="D418" s="309"/>
      <c r="E418" s="309"/>
      <c r="F418" s="309"/>
      <c r="G418" s="310"/>
      <c r="H418" s="311" t="s">
        <v>4020</v>
      </c>
    </row>
    <row r="419" spans="1:8" ht="15" x14ac:dyDescent="0.2">
      <c r="A419" s="314">
        <v>41818</v>
      </c>
      <c r="B419" s="315"/>
      <c r="C419" s="309"/>
      <c r="D419" s="309"/>
      <c r="E419" s="309"/>
      <c r="F419" s="309"/>
      <c r="G419" s="310"/>
      <c r="H419" s="311" t="s">
        <v>4020</v>
      </c>
    </row>
    <row r="420" spans="1:8" ht="15" x14ac:dyDescent="0.2">
      <c r="A420" s="307">
        <v>41918</v>
      </c>
      <c r="B420" s="308"/>
      <c r="C420" s="309"/>
      <c r="D420" s="309"/>
      <c r="E420" s="309"/>
      <c r="F420" s="309"/>
      <c r="G420" s="310"/>
      <c r="H420" s="311" t="s">
        <v>4020</v>
      </c>
    </row>
    <row r="421" spans="1:8" ht="15" x14ac:dyDescent="0.2">
      <c r="A421" s="307">
        <v>42018</v>
      </c>
      <c r="B421" s="308"/>
      <c r="C421" s="309"/>
      <c r="D421" s="309"/>
      <c r="E421" s="309"/>
      <c r="F421" s="309"/>
      <c r="G421" s="310"/>
      <c r="H421" s="311" t="s">
        <v>4020</v>
      </c>
    </row>
    <row r="422" spans="1:8" ht="15" x14ac:dyDescent="0.2">
      <c r="A422" s="314">
        <v>42118</v>
      </c>
      <c r="B422" s="315"/>
      <c r="C422" s="309"/>
      <c r="D422" s="309"/>
      <c r="E422" s="309"/>
      <c r="F422" s="309"/>
      <c r="G422" s="310"/>
      <c r="H422" s="311" t="s">
        <v>4020</v>
      </c>
    </row>
    <row r="423" spans="1:8" ht="15" x14ac:dyDescent="0.2">
      <c r="A423" s="307">
        <v>42218</v>
      </c>
      <c r="B423" s="308"/>
      <c r="C423" s="309"/>
      <c r="D423" s="309"/>
      <c r="E423" s="309"/>
      <c r="F423" s="309"/>
      <c r="G423" s="310"/>
      <c r="H423" s="311" t="s">
        <v>4020</v>
      </c>
    </row>
    <row r="424" spans="1:8" ht="15" x14ac:dyDescent="0.2">
      <c r="A424" s="307">
        <v>42318</v>
      </c>
      <c r="B424" s="308"/>
      <c r="C424" s="309"/>
      <c r="D424" s="309"/>
      <c r="E424" s="309"/>
      <c r="F424" s="309"/>
      <c r="G424" s="310"/>
      <c r="H424" s="311" t="s">
        <v>4020</v>
      </c>
    </row>
    <row r="425" spans="1:8" ht="15" x14ac:dyDescent="0.2">
      <c r="A425" s="307">
        <v>42418</v>
      </c>
      <c r="B425" s="308"/>
      <c r="C425" s="309"/>
      <c r="D425" s="309"/>
      <c r="E425" s="309"/>
      <c r="F425" s="309"/>
      <c r="G425" s="310"/>
      <c r="H425" s="311" t="s">
        <v>4020</v>
      </c>
    </row>
    <row r="426" spans="1:8" ht="15" x14ac:dyDescent="0.2">
      <c r="A426" s="314">
        <v>42518</v>
      </c>
      <c r="B426" s="315"/>
      <c r="C426" s="309"/>
      <c r="D426" s="309"/>
      <c r="E426" s="309"/>
      <c r="F426" s="309"/>
      <c r="G426" s="310"/>
      <c r="H426" s="311" t="s">
        <v>4020</v>
      </c>
    </row>
    <row r="427" spans="1:8" ht="15" x14ac:dyDescent="0.2">
      <c r="A427" s="307">
        <v>42618</v>
      </c>
      <c r="B427" s="308"/>
      <c r="C427" s="309"/>
      <c r="D427" s="309"/>
      <c r="E427" s="309"/>
      <c r="F427" s="309"/>
      <c r="G427" s="310"/>
      <c r="H427" s="311" t="s">
        <v>4020</v>
      </c>
    </row>
    <row r="428" spans="1:8" ht="15" x14ac:dyDescent="0.2">
      <c r="A428" s="307">
        <v>42718</v>
      </c>
      <c r="B428" s="308"/>
      <c r="C428" s="309"/>
      <c r="D428" s="309"/>
      <c r="E428" s="309"/>
      <c r="F428" s="309"/>
      <c r="G428" s="310"/>
      <c r="H428" s="311" t="s">
        <v>4020</v>
      </c>
    </row>
    <row r="429" spans="1:8" ht="15" x14ac:dyDescent="0.2">
      <c r="A429" s="314">
        <v>42818</v>
      </c>
      <c r="B429" s="315"/>
      <c r="C429" s="309"/>
      <c r="D429" s="309"/>
      <c r="E429" s="309"/>
      <c r="F429" s="309"/>
      <c r="G429" s="310"/>
      <c r="H429" s="311" t="s">
        <v>4020</v>
      </c>
    </row>
    <row r="430" spans="1:8" ht="15" x14ac:dyDescent="0.2">
      <c r="A430" s="307">
        <v>42918</v>
      </c>
      <c r="B430" s="308"/>
      <c r="C430" s="309"/>
      <c r="D430" s="309"/>
      <c r="E430" s="309"/>
      <c r="F430" s="309"/>
      <c r="G430" s="310"/>
      <c r="H430" s="311" t="s">
        <v>4020</v>
      </c>
    </row>
    <row r="431" spans="1:8" ht="15" x14ac:dyDescent="0.2">
      <c r="A431" s="307">
        <v>43018</v>
      </c>
      <c r="B431" s="308"/>
      <c r="C431" s="309"/>
      <c r="D431" s="309"/>
      <c r="E431" s="309"/>
      <c r="F431" s="309"/>
      <c r="G431" s="310"/>
      <c r="H431" s="311" t="s">
        <v>4020</v>
      </c>
    </row>
    <row r="432" spans="1:8" ht="15" x14ac:dyDescent="0.2">
      <c r="A432" s="307">
        <v>43118</v>
      </c>
      <c r="B432" s="308"/>
      <c r="C432" s="309"/>
      <c r="D432" s="309"/>
      <c r="E432" s="309"/>
      <c r="F432" s="309"/>
      <c r="G432" s="310"/>
      <c r="H432" s="311" t="s">
        <v>4020</v>
      </c>
    </row>
    <row r="433" spans="1:8" ht="15" x14ac:dyDescent="0.2">
      <c r="A433" s="314">
        <v>43218</v>
      </c>
      <c r="B433" s="315"/>
      <c r="C433" s="309"/>
      <c r="D433" s="309"/>
      <c r="E433" s="309"/>
      <c r="F433" s="309"/>
      <c r="G433" s="310"/>
      <c r="H433" s="311" t="s">
        <v>4020</v>
      </c>
    </row>
    <row r="434" spans="1:8" ht="15" x14ac:dyDescent="0.2">
      <c r="A434" s="307">
        <v>43318</v>
      </c>
      <c r="B434" s="308"/>
      <c r="C434" s="309"/>
      <c r="D434" s="309"/>
      <c r="E434" s="309"/>
      <c r="F434" s="309"/>
      <c r="G434" s="310"/>
      <c r="H434" s="311" t="s">
        <v>4020</v>
      </c>
    </row>
    <row r="435" spans="1:8" ht="15" x14ac:dyDescent="0.2">
      <c r="A435" s="307">
        <v>43418</v>
      </c>
      <c r="B435" s="308"/>
      <c r="C435" s="309"/>
      <c r="D435" s="309"/>
      <c r="E435" s="309"/>
      <c r="F435" s="309"/>
      <c r="G435" s="310"/>
      <c r="H435" s="311" t="s">
        <v>4020</v>
      </c>
    </row>
    <row r="436" spans="1:8" ht="15" x14ac:dyDescent="0.2">
      <c r="A436" s="314">
        <v>43518</v>
      </c>
      <c r="B436" s="315"/>
      <c r="C436" s="309"/>
      <c r="D436" s="309"/>
      <c r="E436" s="309"/>
      <c r="F436" s="309"/>
      <c r="G436" s="310"/>
      <c r="H436" s="311" t="s">
        <v>4020</v>
      </c>
    </row>
    <row r="437" spans="1:8" ht="15" x14ac:dyDescent="0.2">
      <c r="A437" s="307">
        <v>43618</v>
      </c>
      <c r="B437" s="308"/>
      <c r="C437" s="309"/>
      <c r="D437" s="309"/>
      <c r="E437" s="309"/>
      <c r="F437" s="309"/>
      <c r="G437" s="310"/>
      <c r="H437" s="311" t="s">
        <v>4020</v>
      </c>
    </row>
    <row r="438" spans="1:8" ht="15" x14ac:dyDescent="0.2">
      <c r="A438" s="307">
        <v>43718</v>
      </c>
      <c r="B438" s="308"/>
      <c r="C438" s="309"/>
      <c r="D438" s="309"/>
      <c r="E438" s="309"/>
      <c r="F438" s="309"/>
      <c r="G438" s="310"/>
      <c r="H438" s="311" t="s">
        <v>4020</v>
      </c>
    </row>
    <row r="439" spans="1:8" ht="15" x14ac:dyDescent="0.2">
      <c r="A439" s="307">
        <v>43818</v>
      </c>
      <c r="B439" s="308"/>
      <c r="C439" s="309"/>
      <c r="D439" s="309"/>
      <c r="E439" s="309"/>
      <c r="F439" s="309"/>
      <c r="G439" s="310"/>
      <c r="H439" s="311" t="s">
        <v>4020</v>
      </c>
    </row>
    <row r="440" spans="1:8" ht="15" x14ac:dyDescent="0.2">
      <c r="A440" s="314">
        <v>43918</v>
      </c>
      <c r="B440" s="315"/>
      <c r="C440" s="309"/>
      <c r="D440" s="309"/>
      <c r="E440" s="309"/>
      <c r="F440" s="309"/>
      <c r="G440" s="310"/>
      <c r="H440" s="311" t="s">
        <v>4020</v>
      </c>
    </row>
    <row r="441" spans="1:8" ht="15" x14ac:dyDescent="0.2">
      <c r="A441" s="307">
        <v>44018</v>
      </c>
      <c r="B441" s="308"/>
      <c r="C441" s="309"/>
      <c r="D441" s="309"/>
      <c r="E441" s="309"/>
      <c r="F441" s="309"/>
      <c r="G441" s="310"/>
      <c r="H441" s="311" t="s">
        <v>4020</v>
      </c>
    </row>
    <row r="442" spans="1:8" ht="15" x14ac:dyDescent="0.2">
      <c r="A442" s="307">
        <v>44118</v>
      </c>
      <c r="B442" s="308"/>
      <c r="C442" s="309"/>
      <c r="D442" s="309"/>
      <c r="E442" s="309"/>
      <c r="F442" s="309"/>
      <c r="G442" s="310"/>
      <c r="H442" s="311" t="s">
        <v>4020</v>
      </c>
    </row>
    <row r="443" spans="1:8" ht="15" x14ac:dyDescent="0.2">
      <c r="A443" s="314">
        <v>44218</v>
      </c>
      <c r="B443" s="315"/>
      <c r="C443" s="309"/>
      <c r="D443" s="309"/>
      <c r="E443" s="309"/>
      <c r="F443" s="309"/>
      <c r="G443" s="310"/>
      <c r="H443" s="311" t="s">
        <v>4020</v>
      </c>
    </row>
    <row r="444" spans="1:8" ht="15" x14ac:dyDescent="0.2">
      <c r="A444" s="307">
        <v>44318</v>
      </c>
      <c r="B444" s="308"/>
      <c r="C444" s="309"/>
      <c r="D444" s="309"/>
      <c r="E444" s="309"/>
      <c r="F444" s="309"/>
      <c r="G444" s="310"/>
      <c r="H444" s="311" t="s">
        <v>4020</v>
      </c>
    </row>
    <row r="445" spans="1:8" ht="15" x14ac:dyDescent="0.2">
      <c r="A445" s="307">
        <v>44418</v>
      </c>
      <c r="B445" s="308"/>
      <c r="C445" s="309"/>
      <c r="D445" s="309"/>
      <c r="E445" s="309"/>
      <c r="F445" s="309"/>
      <c r="G445" s="310"/>
      <c r="H445" s="311" t="s">
        <v>4020</v>
      </c>
    </row>
    <row r="446" spans="1:8" ht="15" x14ac:dyDescent="0.2">
      <c r="A446" s="307">
        <v>44518</v>
      </c>
      <c r="B446" s="308"/>
      <c r="C446" s="309"/>
      <c r="D446" s="309"/>
      <c r="E446" s="309"/>
      <c r="F446" s="309"/>
      <c r="G446" s="310"/>
      <c r="H446" s="311" t="s">
        <v>4020</v>
      </c>
    </row>
    <row r="447" spans="1:8" ht="15" x14ac:dyDescent="0.2">
      <c r="A447" s="314">
        <v>44618</v>
      </c>
      <c r="B447" s="315"/>
      <c r="C447" s="309"/>
      <c r="D447" s="309"/>
      <c r="E447" s="309"/>
      <c r="F447" s="309"/>
      <c r="G447" s="310"/>
      <c r="H447" s="311" t="s">
        <v>4020</v>
      </c>
    </row>
    <row r="448" spans="1:8" ht="15" x14ac:dyDescent="0.2">
      <c r="A448" s="307">
        <v>44718</v>
      </c>
      <c r="B448" s="308"/>
      <c r="C448" s="309"/>
      <c r="D448" s="309"/>
      <c r="E448" s="309"/>
      <c r="F448" s="309"/>
      <c r="G448" s="310"/>
      <c r="H448" s="311" t="s">
        <v>4020</v>
      </c>
    </row>
    <row r="449" spans="1:8" ht="15" x14ac:dyDescent="0.2">
      <c r="A449" s="307">
        <v>44818</v>
      </c>
      <c r="B449" s="308"/>
      <c r="C449" s="309"/>
      <c r="D449" s="309"/>
      <c r="E449" s="309"/>
      <c r="F449" s="309"/>
      <c r="G449" s="310"/>
      <c r="H449" s="311" t="s">
        <v>4020</v>
      </c>
    </row>
    <row r="450" spans="1:8" ht="15" x14ac:dyDescent="0.2">
      <c r="A450" s="314">
        <v>44918</v>
      </c>
      <c r="B450" s="315"/>
      <c r="C450" s="309"/>
      <c r="D450" s="309"/>
      <c r="E450" s="309"/>
      <c r="F450" s="309"/>
      <c r="G450" s="310"/>
      <c r="H450" s="311" t="s">
        <v>4020</v>
      </c>
    </row>
    <row r="451" spans="1:8" ht="15" x14ac:dyDescent="0.2">
      <c r="A451" s="307">
        <v>45018</v>
      </c>
      <c r="B451" s="308"/>
      <c r="C451" s="309"/>
      <c r="D451" s="309"/>
      <c r="E451" s="309"/>
      <c r="F451" s="309"/>
      <c r="G451" s="310"/>
      <c r="H451" s="311" t="s">
        <v>4020</v>
      </c>
    </row>
    <row r="452" spans="1:8" ht="15" x14ac:dyDescent="0.2">
      <c r="A452" s="314">
        <v>45118</v>
      </c>
      <c r="B452" s="315"/>
      <c r="C452" s="309"/>
      <c r="D452" s="309"/>
      <c r="E452" s="309"/>
      <c r="F452" s="309"/>
      <c r="G452" s="310"/>
      <c r="H452" s="311" t="s">
        <v>4020</v>
      </c>
    </row>
    <row r="453" spans="1:8" ht="15" x14ac:dyDescent="0.2">
      <c r="A453" s="307">
        <v>45218</v>
      </c>
      <c r="B453" s="308"/>
      <c r="C453" s="309"/>
      <c r="D453" s="309"/>
      <c r="E453" s="309"/>
      <c r="F453" s="309"/>
      <c r="G453" s="310"/>
      <c r="H453" s="311" t="s">
        <v>4020</v>
      </c>
    </row>
    <row r="454" spans="1:8" ht="15" x14ac:dyDescent="0.2">
      <c r="A454" s="307">
        <v>45318</v>
      </c>
      <c r="B454" s="308"/>
      <c r="C454" s="309"/>
      <c r="D454" s="309"/>
      <c r="E454" s="309"/>
      <c r="F454" s="309"/>
      <c r="G454" s="310"/>
      <c r="H454" s="311" t="s">
        <v>4020</v>
      </c>
    </row>
    <row r="455" spans="1:8" ht="15" x14ac:dyDescent="0.2">
      <c r="A455" s="307">
        <v>45418</v>
      </c>
      <c r="B455" s="308"/>
      <c r="C455" s="309"/>
      <c r="D455" s="309"/>
      <c r="E455" s="309"/>
      <c r="F455" s="309"/>
      <c r="G455" s="310"/>
      <c r="H455" s="311" t="s">
        <v>4020</v>
      </c>
    </row>
    <row r="456" spans="1:8" ht="15" x14ac:dyDescent="0.2">
      <c r="A456" s="314">
        <v>45518</v>
      </c>
      <c r="B456" s="315"/>
      <c r="C456" s="309"/>
      <c r="D456" s="309"/>
      <c r="E456" s="309"/>
      <c r="F456" s="309"/>
      <c r="G456" s="310"/>
      <c r="H456" s="311" t="s">
        <v>4020</v>
      </c>
    </row>
    <row r="457" spans="1:8" ht="15" x14ac:dyDescent="0.2">
      <c r="A457" s="307">
        <v>45618</v>
      </c>
      <c r="B457" s="308"/>
      <c r="C457" s="309"/>
      <c r="D457" s="309"/>
      <c r="E457" s="309"/>
      <c r="F457" s="309"/>
      <c r="G457" s="310"/>
      <c r="H457" s="311" t="s">
        <v>4020</v>
      </c>
    </row>
    <row r="458" spans="1:8" ht="15" x14ac:dyDescent="0.2">
      <c r="A458" s="307">
        <v>45718</v>
      </c>
      <c r="B458" s="308"/>
      <c r="C458" s="309"/>
      <c r="D458" s="309"/>
      <c r="E458" s="309"/>
      <c r="F458" s="309"/>
      <c r="G458" s="310"/>
      <c r="H458" s="311" t="s">
        <v>4020</v>
      </c>
    </row>
    <row r="459" spans="1:8" ht="15" x14ac:dyDescent="0.2">
      <c r="A459" s="314">
        <v>45818</v>
      </c>
      <c r="B459" s="315"/>
      <c r="C459" s="309"/>
      <c r="D459" s="309"/>
      <c r="E459" s="309"/>
      <c r="F459" s="309"/>
      <c r="G459" s="310"/>
      <c r="H459" s="311" t="s">
        <v>4020</v>
      </c>
    </row>
    <row r="460" spans="1:8" ht="15" x14ac:dyDescent="0.2">
      <c r="A460" s="307">
        <v>45918</v>
      </c>
      <c r="B460" s="308"/>
      <c r="C460" s="309"/>
      <c r="D460" s="309"/>
      <c r="E460" s="309"/>
      <c r="F460" s="309"/>
      <c r="G460" s="310"/>
      <c r="H460" s="311" t="s">
        <v>4020</v>
      </c>
    </row>
    <row r="461" spans="1:8" ht="15" x14ac:dyDescent="0.2">
      <c r="A461" s="307">
        <v>46018</v>
      </c>
      <c r="B461" s="308"/>
      <c r="C461" s="309"/>
      <c r="D461" s="309"/>
      <c r="E461" s="309"/>
      <c r="F461" s="309"/>
      <c r="G461" s="310"/>
      <c r="H461" s="311" t="s">
        <v>4020</v>
      </c>
    </row>
    <row r="462" spans="1:8" ht="15" x14ac:dyDescent="0.2">
      <c r="A462" s="307">
        <v>46118</v>
      </c>
      <c r="B462" s="308"/>
      <c r="C462" s="309"/>
      <c r="D462" s="309"/>
      <c r="E462" s="309"/>
      <c r="F462" s="309"/>
      <c r="G462" s="310"/>
      <c r="H462" s="311" t="s">
        <v>4020</v>
      </c>
    </row>
    <row r="463" spans="1:8" ht="15" x14ac:dyDescent="0.2">
      <c r="A463" s="314">
        <v>46218</v>
      </c>
      <c r="B463" s="315"/>
      <c r="C463" s="309"/>
      <c r="D463" s="309"/>
      <c r="E463" s="309"/>
      <c r="F463" s="309"/>
      <c r="G463" s="310"/>
      <c r="H463" s="311" t="s">
        <v>4020</v>
      </c>
    </row>
    <row r="464" spans="1:8" ht="15" x14ac:dyDescent="0.2">
      <c r="A464" s="307">
        <v>46318</v>
      </c>
      <c r="B464" s="308"/>
      <c r="C464" s="309"/>
      <c r="D464" s="309"/>
      <c r="E464" s="309"/>
      <c r="F464" s="309"/>
      <c r="G464" s="310"/>
      <c r="H464" s="311" t="s">
        <v>4020</v>
      </c>
    </row>
    <row r="465" spans="1:8" ht="15" x14ac:dyDescent="0.2">
      <c r="A465" s="307">
        <v>46418</v>
      </c>
      <c r="B465" s="308"/>
      <c r="C465" s="309"/>
      <c r="D465" s="309"/>
      <c r="E465" s="309"/>
      <c r="F465" s="309"/>
      <c r="G465" s="310"/>
      <c r="H465" s="311" t="s">
        <v>4020</v>
      </c>
    </row>
    <row r="466" spans="1:8" ht="15" x14ac:dyDescent="0.2">
      <c r="A466" s="314">
        <v>46518</v>
      </c>
      <c r="B466" s="315"/>
      <c r="C466" s="309"/>
      <c r="D466" s="309"/>
      <c r="E466" s="309"/>
      <c r="F466" s="309"/>
      <c r="G466" s="310"/>
      <c r="H466" s="311" t="s">
        <v>4020</v>
      </c>
    </row>
    <row r="467" spans="1:8" ht="15" x14ac:dyDescent="0.2">
      <c r="A467" s="307">
        <v>46618</v>
      </c>
      <c r="B467" s="308"/>
      <c r="C467" s="309"/>
      <c r="D467" s="309"/>
      <c r="E467" s="309"/>
      <c r="F467" s="309"/>
      <c r="G467" s="310"/>
      <c r="H467" s="311" t="s">
        <v>4020</v>
      </c>
    </row>
    <row r="468" spans="1:8" ht="15" x14ac:dyDescent="0.2">
      <c r="A468" s="307">
        <v>46718</v>
      </c>
      <c r="B468" s="308"/>
      <c r="C468" s="309"/>
      <c r="D468" s="309"/>
      <c r="E468" s="309"/>
      <c r="F468" s="309"/>
      <c r="G468" s="310"/>
      <c r="H468" s="311" t="s">
        <v>4020</v>
      </c>
    </row>
    <row r="469" spans="1:8" ht="15" x14ac:dyDescent="0.2">
      <c r="A469" s="307">
        <v>46818</v>
      </c>
      <c r="B469" s="308"/>
      <c r="C469" s="309"/>
      <c r="D469" s="309"/>
      <c r="E469" s="309"/>
      <c r="F469" s="309"/>
      <c r="G469" s="310"/>
      <c r="H469" s="311" t="s">
        <v>4020</v>
      </c>
    </row>
    <row r="470" spans="1:8" ht="15" x14ac:dyDescent="0.2">
      <c r="A470" s="314">
        <v>46918</v>
      </c>
      <c r="B470" s="315"/>
      <c r="C470" s="309"/>
      <c r="D470" s="309"/>
      <c r="E470" s="309"/>
      <c r="F470" s="309"/>
      <c r="G470" s="310"/>
      <c r="H470" s="311" t="s">
        <v>4020</v>
      </c>
    </row>
    <row r="471" spans="1:8" ht="15" x14ac:dyDescent="0.2">
      <c r="A471" s="307">
        <v>47018</v>
      </c>
      <c r="B471" s="308"/>
      <c r="C471" s="309"/>
      <c r="D471" s="309"/>
      <c r="E471" s="309"/>
      <c r="F471" s="309"/>
      <c r="G471" s="310"/>
      <c r="H471" s="311" t="s">
        <v>4020</v>
      </c>
    </row>
    <row r="472" spans="1:8" ht="15" x14ac:dyDescent="0.2">
      <c r="A472" s="307">
        <v>47118</v>
      </c>
      <c r="B472" s="308"/>
      <c r="C472" s="309"/>
      <c r="D472" s="309"/>
      <c r="E472" s="309"/>
      <c r="F472" s="309"/>
      <c r="G472" s="310"/>
      <c r="H472" s="311" t="s">
        <v>4020</v>
      </c>
    </row>
    <row r="473" spans="1:8" ht="15" x14ac:dyDescent="0.2">
      <c r="A473" s="314">
        <v>47218</v>
      </c>
      <c r="B473" s="315"/>
      <c r="C473" s="309"/>
      <c r="D473" s="309"/>
      <c r="E473" s="309"/>
      <c r="F473" s="309"/>
      <c r="G473" s="310"/>
      <c r="H473" s="311" t="s">
        <v>4020</v>
      </c>
    </row>
    <row r="474" spans="1:8" ht="15" x14ac:dyDescent="0.2">
      <c r="A474" s="307">
        <v>47318</v>
      </c>
      <c r="B474" s="308"/>
      <c r="C474" s="309"/>
      <c r="D474" s="309"/>
      <c r="E474" s="309"/>
      <c r="F474" s="309"/>
      <c r="G474" s="310"/>
      <c r="H474" s="311" t="s">
        <v>4020</v>
      </c>
    </row>
    <row r="475" spans="1:8" ht="15" x14ac:dyDescent="0.2">
      <c r="A475" s="307">
        <v>47418</v>
      </c>
      <c r="B475" s="308"/>
      <c r="C475" s="309"/>
      <c r="D475" s="309"/>
      <c r="E475" s="309"/>
      <c r="F475" s="309"/>
      <c r="G475" s="310"/>
      <c r="H475" s="311" t="s">
        <v>4020</v>
      </c>
    </row>
    <row r="476" spans="1:8" ht="15" x14ac:dyDescent="0.2">
      <c r="A476" s="307">
        <v>47518</v>
      </c>
      <c r="B476" s="308"/>
      <c r="C476" s="309"/>
      <c r="D476" s="309"/>
      <c r="E476" s="309"/>
      <c r="F476" s="309"/>
      <c r="G476" s="310"/>
      <c r="H476" s="311" t="s">
        <v>4020</v>
      </c>
    </row>
    <row r="477" spans="1:8" ht="15" x14ac:dyDescent="0.2">
      <c r="A477" s="314">
        <v>47618</v>
      </c>
      <c r="B477" s="315"/>
      <c r="C477" s="309"/>
      <c r="D477" s="309"/>
      <c r="E477" s="309"/>
      <c r="F477" s="309"/>
      <c r="G477" s="310"/>
      <c r="H477" s="311" t="s">
        <v>4020</v>
      </c>
    </row>
    <row r="478" spans="1:8" ht="15" x14ac:dyDescent="0.2">
      <c r="A478" s="307">
        <v>47718</v>
      </c>
      <c r="B478" s="308"/>
      <c r="C478" s="309"/>
      <c r="D478" s="309"/>
      <c r="E478" s="309"/>
      <c r="F478" s="309"/>
      <c r="G478" s="310"/>
      <c r="H478" s="311" t="s">
        <v>4020</v>
      </c>
    </row>
    <row r="479" spans="1:8" ht="15" x14ac:dyDescent="0.2">
      <c r="A479" s="307">
        <v>47818</v>
      </c>
      <c r="B479" s="308"/>
      <c r="C479" s="309"/>
      <c r="D479" s="309"/>
      <c r="E479" s="309"/>
      <c r="F479" s="309"/>
      <c r="G479" s="310"/>
      <c r="H479" s="311" t="s">
        <v>4020</v>
      </c>
    </row>
    <row r="480" spans="1:8" ht="15" x14ac:dyDescent="0.2">
      <c r="A480" s="314">
        <v>47918</v>
      </c>
      <c r="B480" s="315"/>
      <c r="C480" s="309"/>
      <c r="D480" s="309"/>
      <c r="E480" s="309"/>
      <c r="F480" s="309"/>
      <c r="G480" s="310"/>
      <c r="H480" s="311" t="s">
        <v>4020</v>
      </c>
    </row>
    <row r="481" spans="1:8" ht="15" x14ac:dyDescent="0.2">
      <c r="A481" s="307">
        <v>48018</v>
      </c>
      <c r="B481" s="308"/>
      <c r="C481" s="309"/>
      <c r="D481" s="309"/>
      <c r="E481" s="309"/>
      <c r="F481" s="309"/>
      <c r="G481" s="310"/>
      <c r="H481" s="311" t="s">
        <v>4020</v>
      </c>
    </row>
    <row r="482" spans="1:8" ht="15" x14ac:dyDescent="0.2">
      <c r="A482" s="307">
        <v>48118</v>
      </c>
      <c r="B482" s="308"/>
      <c r="C482" s="309"/>
      <c r="D482" s="309"/>
      <c r="E482" s="309"/>
      <c r="F482" s="309"/>
      <c r="G482" s="310"/>
      <c r="H482" s="311" t="s">
        <v>4020</v>
      </c>
    </row>
    <row r="483" spans="1:8" ht="15" x14ac:dyDescent="0.2">
      <c r="A483" s="307">
        <v>48218</v>
      </c>
      <c r="B483" s="308"/>
      <c r="C483" s="309"/>
      <c r="D483" s="309"/>
      <c r="E483" s="309"/>
      <c r="F483" s="309"/>
      <c r="G483" s="310"/>
      <c r="H483" s="311" t="s">
        <v>4020</v>
      </c>
    </row>
    <row r="484" spans="1:8" ht="15" x14ac:dyDescent="0.2">
      <c r="A484" s="314">
        <v>48318</v>
      </c>
      <c r="B484" s="315"/>
      <c r="C484" s="309"/>
      <c r="D484" s="309"/>
      <c r="E484" s="309"/>
      <c r="F484" s="309"/>
      <c r="G484" s="310"/>
      <c r="H484" s="311" t="s">
        <v>4020</v>
      </c>
    </row>
    <row r="485" spans="1:8" ht="15" x14ac:dyDescent="0.2">
      <c r="A485" s="307">
        <v>48418</v>
      </c>
      <c r="B485" s="308"/>
      <c r="C485" s="309"/>
      <c r="D485" s="309"/>
      <c r="E485" s="309"/>
      <c r="F485" s="309"/>
      <c r="G485" s="310"/>
      <c r="H485" s="311" t="s">
        <v>4020</v>
      </c>
    </row>
    <row r="486" spans="1:8" ht="15" x14ac:dyDescent="0.2">
      <c r="A486" s="307">
        <v>48518</v>
      </c>
      <c r="B486" s="308"/>
      <c r="C486" s="309"/>
      <c r="D486" s="309"/>
      <c r="E486" s="309"/>
      <c r="F486" s="309"/>
      <c r="G486" s="310"/>
      <c r="H486" s="311" t="s">
        <v>4020</v>
      </c>
    </row>
    <row r="487" spans="1:8" ht="15" x14ac:dyDescent="0.2">
      <c r="A487" s="314">
        <v>48618</v>
      </c>
      <c r="B487" s="315"/>
      <c r="C487" s="309"/>
      <c r="D487" s="309"/>
      <c r="E487" s="309"/>
      <c r="F487" s="309"/>
      <c r="G487" s="310"/>
      <c r="H487" s="311" t="s">
        <v>4020</v>
      </c>
    </row>
    <row r="488" spans="1:8" ht="15" x14ac:dyDescent="0.2">
      <c r="A488" s="307">
        <v>48718</v>
      </c>
      <c r="B488" s="308"/>
      <c r="C488" s="309"/>
      <c r="D488" s="309"/>
      <c r="E488" s="309"/>
      <c r="F488" s="309"/>
      <c r="G488" s="310"/>
      <c r="H488" s="311" t="s">
        <v>4020</v>
      </c>
    </row>
    <row r="489" spans="1:8" ht="15" x14ac:dyDescent="0.2">
      <c r="A489" s="307">
        <v>48818</v>
      </c>
      <c r="B489" s="308"/>
      <c r="C489" s="309"/>
      <c r="D489" s="309"/>
      <c r="E489" s="309"/>
      <c r="F489" s="309"/>
      <c r="G489" s="310"/>
      <c r="H489" s="311" t="s">
        <v>4020</v>
      </c>
    </row>
    <row r="490" spans="1:8" ht="15" x14ac:dyDescent="0.2">
      <c r="A490" s="307">
        <v>48918</v>
      </c>
      <c r="B490" s="308"/>
      <c r="C490" s="309"/>
      <c r="D490" s="309"/>
      <c r="E490" s="309"/>
      <c r="F490" s="309"/>
      <c r="G490" s="310"/>
      <c r="H490" s="311" t="s">
        <v>4020</v>
      </c>
    </row>
    <row r="491" spans="1:8" ht="15" x14ac:dyDescent="0.2">
      <c r="A491" s="314">
        <v>49018</v>
      </c>
      <c r="B491" s="315"/>
      <c r="C491" s="309"/>
      <c r="D491" s="309"/>
      <c r="E491" s="309"/>
      <c r="F491" s="309"/>
      <c r="G491" s="310"/>
      <c r="H491" s="311" t="s">
        <v>4020</v>
      </c>
    </row>
    <row r="492" spans="1:8" ht="15" x14ac:dyDescent="0.2">
      <c r="A492" s="307">
        <v>49118</v>
      </c>
      <c r="B492" s="308"/>
      <c r="C492" s="309"/>
      <c r="D492" s="309"/>
      <c r="E492" s="309"/>
      <c r="F492" s="309"/>
      <c r="G492" s="310"/>
      <c r="H492" s="311" t="s">
        <v>4020</v>
      </c>
    </row>
    <row r="493" spans="1:8" ht="15" x14ac:dyDescent="0.2">
      <c r="A493" s="307">
        <v>49218</v>
      </c>
      <c r="B493" s="308"/>
      <c r="C493" s="309"/>
      <c r="D493" s="309"/>
      <c r="E493" s="309"/>
      <c r="F493" s="309"/>
      <c r="G493" s="310"/>
      <c r="H493" s="311" t="s">
        <v>4020</v>
      </c>
    </row>
    <row r="494" spans="1:8" ht="15" x14ac:dyDescent="0.2">
      <c r="A494" s="307">
        <v>49318</v>
      </c>
      <c r="B494" s="308"/>
      <c r="C494" s="309"/>
      <c r="D494" s="309"/>
      <c r="E494" s="309"/>
      <c r="F494" s="309"/>
      <c r="G494" s="310"/>
      <c r="H494" s="311" t="s">
        <v>4020</v>
      </c>
    </row>
    <row r="495" spans="1:8" ht="15" x14ac:dyDescent="0.2">
      <c r="A495" s="314">
        <v>49418</v>
      </c>
      <c r="B495" s="315"/>
      <c r="C495" s="309"/>
      <c r="D495" s="309"/>
      <c r="E495" s="309"/>
      <c r="F495" s="309"/>
      <c r="G495" s="310"/>
      <c r="H495" s="311" t="s">
        <v>4020</v>
      </c>
    </row>
    <row r="496" spans="1:8" ht="15" x14ac:dyDescent="0.2">
      <c r="A496" s="307">
        <v>49518</v>
      </c>
      <c r="B496" s="308"/>
      <c r="C496" s="309"/>
      <c r="D496" s="309"/>
      <c r="E496" s="309"/>
      <c r="F496" s="309"/>
      <c r="G496" s="310"/>
      <c r="H496" s="311" t="s">
        <v>4020</v>
      </c>
    </row>
    <row r="497" spans="1:8" ht="15" x14ac:dyDescent="0.2">
      <c r="A497" s="307">
        <v>49618</v>
      </c>
      <c r="B497" s="308"/>
      <c r="C497" s="309"/>
      <c r="D497" s="309"/>
      <c r="E497" s="309"/>
      <c r="F497" s="309"/>
      <c r="G497" s="310"/>
      <c r="H497" s="311" t="s">
        <v>4020</v>
      </c>
    </row>
    <row r="498" spans="1:8" ht="15" x14ac:dyDescent="0.2">
      <c r="A498" s="314">
        <v>49718</v>
      </c>
      <c r="B498" s="315"/>
      <c r="C498" s="309"/>
      <c r="D498" s="309"/>
      <c r="E498" s="309"/>
      <c r="F498" s="309"/>
      <c r="G498" s="310"/>
      <c r="H498" s="311" t="s">
        <v>4020</v>
      </c>
    </row>
    <row r="499" spans="1:8" ht="15" x14ac:dyDescent="0.2">
      <c r="A499" s="307">
        <v>49818</v>
      </c>
      <c r="B499" s="308"/>
      <c r="C499" s="309"/>
      <c r="D499" s="309"/>
      <c r="E499" s="309"/>
      <c r="F499" s="309"/>
      <c r="G499" s="310"/>
      <c r="H499" s="311" t="s">
        <v>4020</v>
      </c>
    </row>
    <row r="500" spans="1:8" ht="15" x14ac:dyDescent="0.2">
      <c r="A500" s="307">
        <v>49918</v>
      </c>
      <c r="B500" s="308"/>
      <c r="C500" s="309"/>
      <c r="D500" s="309"/>
      <c r="E500" s="309"/>
      <c r="F500" s="309"/>
      <c r="G500" s="310"/>
      <c r="H500" s="311" t="s">
        <v>4020</v>
      </c>
    </row>
    <row r="501" spans="1:8" ht="15" x14ac:dyDescent="0.2">
      <c r="A501" s="314">
        <v>50018</v>
      </c>
      <c r="B501" s="315"/>
      <c r="C501" s="309"/>
      <c r="D501" s="309"/>
      <c r="E501" s="309"/>
      <c r="F501" s="309"/>
      <c r="G501" s="310"/>
      <c r="H501" s="311" t="s">
        <v>4020</v>
      </c>
    </row>
    <row r="65280" spans="7:8" x14ac:dyDescent="0.2">
      <c r="G65280" s="316"/>
      <c r="H65280" s="316"/>
    </row>
  </sheetData>
  <autoFilter ref="A1:G501"/>
  <mergeCells count="1">
    <mergeCell ref="J13:N14"/>
  </mergeCells>
  <hyperlinks>
    <hyperlink ref="B154" r:id="rId1" display="http://sistemas.agricultura.gov.br/sei/controlador.php?acao=arvore_visualizar&amp;acao_origem=procedimento_visualizar&amp;id_procedimento=13072731&amp;infra_sistema=100000100&amp;infra_unidade_atual=110001284&amp;infra_hash=b07717e0f167c572c3921f5580bf7bee04f638ce51a35ee62d2c9c8f760e03d7"/>
    <hyperlink ref="B155" r:id="rId2" display="http://sistemas.agricultura.gov.br/sei/controlador.php?acao=arvore_visualizar&amp;acao_origem=procedimento_visualizar&amp;id_procedimento=13824293&amp;infra_sistema=100000100&amp;infra_unidade_atual=110001284&amp;infra_hash=e101ec42bdf2057c9b1049d72e0936c11b6997d1891da36fa49d81dca47396d5"/>
    <hyperlink ref="B156" r:id="rId3" display="http://sistemas.agricultura.gov.br/sei/controlador.php?acao=arvore_visualizar&amp;acao_origem=procedimento_visualizar&amp;id_procedimento=13899255&amp;infra_sistema=100000100&amp;infra_unidade_atual=110001284&amp;infra_hash=317ded752561981dd0faf7db77bbdf3f43a9f60467f2914ac4b23ac5afdabccb"/>
    <hyperlink ref="B160" r:id="rId4" display="http://sistemas.agricultura.gov.br/sei/controlador.php?acao=arvore_visualizar&amp;acao_origem=procedimento_visualizar&amp;id_procedimento=13506030&amp;infra_sistema=100000100&amp;infra_unidade_atual=110001284&amp;infra_hash=4c1779a4aca4f1ce5799527676a21dc1268eb163ba81cb4c33287e16b8e0ba05"/>
    <hyperlink ref="B161" r:id="rId5" display="http://sistemas.agricultura.gov.br/sei/controlador.php?acao=arvore_visualizar&amp;acao_origem=procedimento_visualizar&amp;id_procedimento=13619851&amp;infra_sistema=100000100&amp;infra_unidade_atual=110001284&amp;infra_hash=bd955640e4c93688ba0b9ab005bc0ebef7706fd8543708fd88cb7635a21a8579"/>
    <hyperlink ref="B151" r:id="rId6" display="http://sistemas.agricultura.gov.br/sei/controlador.php?acao=arvore_visualizar&amp;acao_origem=procedimento_visualizar&amp;id_procedimento=15296881&amp;infra_sistema=100000100&amp;infra_unidade_atual=110001284&amp;infra_hash=242149a5a099c741fa3b19d6f8f7a039ca703ed2b140e6a73897d582a74d9fb2"/>
    <hyperlink ref="B152" r:id="rId7" display="http://sistemas.agricultura.gov.br/sei/controlador.php?acao=arvore_visualizar&amp;acao_origem=procedimento_visualizar&amp;id_procedimento=15295108&amp;infra_sistema=100000100&amp;infra_unidade_atual=110001284&amp;infra_hash=b9eaab929f9a618aecf47628fab3b24d15fcb291646b037d9e702ae7f8f24913"/>
    <hyperlink ref="B164" r:id="rId8" display="http://sistemas.agricultura.gov.br/sei/controlador.php?acao=arvore_visualizar&amp;acao_origem=procedimento_visualizar&amp;id_procedimento=12061050&amp;infra_sistema=100000100&amp;infra_unidade_atual=110001284&amp;infra_hash=88153c4a057db9b176d4a35c9bc012a625c2c68d41f48128fe5a62daf8f420f7"/>
    <hyperlink ref="B162" r:id="rId9" display="http://sistemas.agricultura.gov.br/sei/controlador.php?acao=arvore_visualizar&amp;acao_origem=procedimento_visualizar&amp;id_procedimento=13966541&amp;infra_sistema=100000100&amp;infra_unidade_atual=110001283&amp;infra_hash=cbfaec8ffaec947117f987e475c1b0359b8b19f84eaa1e459ebeaeaa6a4ff89a"/>
    <hyperlink ref="B159" r:id="rId10" display="http://sistemas.agricultura.gov.br/sei/controlador.php?acao=arvore_visualizar&amp;acao_origem=procedimento_visualizar&amp;id_procedimento=13965825&amp;infra_sistema=100000100&amp;infra_unidade_atual=110001283&amp;infra_hash=4e08f05f3361186bb5cbc6d4e174b38a9e0180ea2e419bd7bfd9514a9240f43f"/>
    <hyperlink ref="B163" r:id="rId11" display="http://sistemas.agricultura.gov.br/sei/controlador.php?acao=arvore_visualizar&amp;acao_origem=procedimento_visualizar&amp;id_procedimento=14100039&amp;infra_sistema=100000100&amp;infra_unidade_atual=110001283&amp;infra_hash=78593938d0a7f4fa30d76e112f64300d3ac68e7765af1895ca62d0281ee8f310"/>
    <hyperlink ref="B157" r:id="rId12" display="http://sistemas.agricultura.gov.br/sei/controlador.php?acao=arvore_visualizar&amp;acao_origem=procedimento_visualizar&amp;id_procedimento=13939406&amp;infra_sistema=100000100&amp;infra_unidade_atual=110001283&amp;infra_hash=96cb1df59ad93be9fea95fa901568c8d424be3c1bea089e4d318a9cd54a93e51"/>
    <hyperlink ref="B158" r:id="rId13" display="http://sistemas.agricultura.gov.br/sei/controlador.php?acao=arvore_visualizar&amp;acao_origem=procedimento_visualizar&amp;id_procedimento=13939853&amp;infra_sistema=100000100&amp;infra_unidade_atual=110001283&amp;infra_hash=12c7424a109fbdd4b38ff227c97436730deb81e55cb4cfaba8e74124f59429dc"/>
    <hyperlink ref="B153" r:id="rId14" display="http://sistemas.agricultura.gov.br/sei/controlador.php?acao=arvore_visualizar&amp;acao_origem=procedimento_visualizar&amp;id_procedimento=12661918&amp;infra_sistema=100000100&amp;infra_unidade_atual=110001283&amp;infra_hash=4cec673ad4ab24da063787ac732a57d0047d14f9c0c0c75eb2675a04099c9ce6"/>
    <hyperlink ref="B150" r:id="rId15" display="http://sistemas.agricultura.gov.br/sei/controlador.php?acao=arvore_visualizar&amp;acao_origem=procedimento_visualizar&amp;id_procedimento=12426460&amp;infra_sistema=100000100&amp;infra_unidade_atual=110001283&amp;infra_hash=a82d1466e44abbe16d5bbc55934053f3e2b544584690db1249123c219f370c19"/>
    <hyperlink ref="B165" r:id="rId16" display="http://sistemas.agricultura.gov.br/sei/controlador.php?acao=arvore_visualizar&amp;acao_origem=procedimento_visualizar&amp;id_procedimento=15142361&amp;infra_sistema=100000100&amp;infra_unidade_atual=110001284&amp;infra_hash=c98a87fa56f41740cac20655a42027e76286a6794029d52db28d5622668a4141"/>
    <hyperlink ref="B168" r:id="rId17" display="http://sistemas.agricultura.gov.br/sei/controlador.php?acao=arvore_visualizar&amp;acao_origem=procedimento_visualizar&amp;id_procedimento=14781375&amp;infra_sistema=100000100&amp;infra_unidade_atual=110001284&amp;infra_hash=d688d16b77646a21be0f8980b48430e5adb15784f1d1417ca0a6833cf1f00fad"/>
    <hyperlink ref="B171" r:id="rId18" display="http://sistemas.agricultura.gov.br/sei/controlador.php?acao=arvore_visualizar&amp;acao_origem=procedimento_visualizar&amp;id_procedimento=14097416&amp;infra_sistema=100000100&amp;infra_unidade_atual=110001283&amp;infra_hash=c2eff02bb73602ccffea4218c8725a0f64361e613f7240fac9b59ce0e0f31ddb"/>
    <hyperlink ref="B172" r:id="rId19" display="http://sistemas.agricultura.gov.br/sei/controlador.php?acao=arvore_visualizar&amp;acao_origem=procedimento_visualizar&amp;id_procedimento=11016657&amp;infra_sistema=100000100&amp;infra_unidade_atual=110001283&amp;infra_hash=248ecce70f411c273b877ca472c1acd8db6f0623f7fec7410c487d00845a0cd3"/>
    <hyperlink ref="B173" r:id="rId20" display="http://sistemas.agricultura.gov.br/sei/controlador.php?acao=arvore_visualizar&amp;acao_origem=procedimento_visualizar&amp;id_procedimento=12299641&amp;infra_sistema=100000100&amp;infra_unidade_atual=110001283&amp;infra_hash=931ac4675e94ba60eeda76e1711413cf13fbd5e105ec85cf97abbd28d2a2783a"/>
    <hyperlink ref="B174" r:id="rId21" display="http://sistemas.agricultura.gov.br/sei/controlador.php?acao=arvore_visualizar&amp;acao_origem=procedimento_visualizar&amp;id_procedimento=12299952&amp;infra_sistema=100000100&amp;infra_unidade_atual=110001283&amp;infra_hash=6ce1f81601667643ee0f86555f55f52b2e7f595e2f532cf24e133419bd2861c6"/>
    <hyperlink ref="B175" r:id="rId22" display="http://sistemas.agricultura.gov.br/sei/controlador.php?acao=arvore_visualizar&amp;acao_origem=procedimento_visualizar&amp;id_procedimento=12630436&amp;infra_sistema=100000100&amp;infra_unidade_atual=110001283&amp;infra_hash=e49df6b74cf2dd9e678f67ad9fb315e916e6e91159317c5e1d9390c1271eab60"/>
    <hyperlink ref="B176" r:id="rId23" display="http://sistemas.agricultura.gov.br/sei/controlador.php?acao=arvore_visualizar&amp;acao_origem=procedimento_visualizar&amp;id_procedimento=11347835&amp;infra_sistema=100000100&amp;infra_unidade_atual=110001283&amp;infra_hash=3005b6b9b1fc731911dd84793744040e8a72752a848d0254b7fb2b25b1ef8128"/>
    <hyperlink ref="B177" r:id="rId24" display="http://sistemas.agricultura.gov.br/sei/controlador.php?acao=arvore_visualizar&amp;acao_origem=procedimento_visualizar&amp;id_procedimento=13361071&amp;infra_sistema=100000100&amp;infra_unidade_atual=110001284&amp;infra_hash=f04e3d9d426c807f74cabad9adc3dcbc190bc83b23d6ca08127c3d95b4b35c69"/>
    <hyperlink ref="B181" r:id="rId25" display="http://sistemas.agricultura.gov.br/sei/controlador.php?acao=arvore_visualizar&amp;acao_origem=procedimento_visualizar&amp;id_procedimento=12014607&amp;infra_sistema=100000100&amp;infra_unidade_atual=110001283&amp;infra_hash=fea64bad28327d10ffb9282c8d557ba1e80c9eba8a096e634ca684083f82c125"/>
    <hyperlink ref="B182" r:id="rId26" display="http://sistemas.agricultura.gov.br/sei/controlador.php?acao=arvore_visualizar&amp;acao_origem=procedimento_visualizar&amp;id_procedimento=15432158&amp;infra_sistema=100000100&amp;infra_unidade_atual=110001284&amp;infra_hash=44019d76d103f0b085dcc8aa3b5a75d7e45c34b1f2c6bda1f31f6f34c039e20b"/>
    <hyperlink ref="B188" r:id="rId27" display="http://sistemas.agricultura.gov.br/sei/controlador.php?acao=arvore_visualizar&amp;acao_origem=procedimento_visualizar&amp;id_procedimento=15432215&amp;infra_sistema=100000100&amp;infra_unidade_atual=110001284&amp;infra_hash=31570a7ed48a903897835d1408c95e84f0743dbffb372533422967648131c245"/>
    <hyperlink ref="B189" r:id="rId28" display="http://sistemas.agricultura.gov.br/sei/controlador.php?acao=arvore_visualizar&amp;acao_origem=procedimento_visualizar&amp;id_procedimento=12039058&amp;infra_sistema=100000100&amp;infra_unidade_atual=110001284&amp;infra_hash=1e03a40571dacda9ef8376503a4bc9d904541b22e903d1dc8f65248212fb84e1"/>
    <hyperlink ref="B190" r:id="rId29" display="http://sistemas.agricultura.gov.br/sei/controlador.php?acao=arvore_visualizar&amp;acao_origem=procedimento_visualizar&amp;id_procedimento=12039108&amp;infra_sistema=100000100&amp;infra_unidade_atual=110001284&amp;infra_hash=3973f7f3c41b7030742df0af64af887f2373e36a0324d795d1cef592715a5459"/>
    <hyperlink ref="B191" r:id="rId30" display="http://sistemas.agricultura.gov.br/sei/controlador.php?acao=arvore_visualizar&amp;acao_origem=procedimento_visualizar&amp;id_procedimento=13393247&amp;infra_sistema=100000100&amp;infra_unidade_atual=110001284&amp;infra_hash=9b4772d177969b5337783ca5397d4e79822860e8f4e496dc52efd32e115bfd0e"/>
    <hyperlink ref="B192" r:id="rId31" display="http://sistemas.agricultura.gov.br/sei/controlador.php?acao=arvore_visualizar&amp;acao_origem=procedimento_visualizar&amp;id_procedimento=15385375&amp;infra_sistema=100000100&amp;infra_unidade_atual=110001284&amp;infra_hash=96efa0d46565d9b791e2a1a9d51016701b937cd9314cffde63c34194f7deffae"/>
    <hyperlink ref="B197" r:id="rId32" display="http://sistemas.agricultura.gov.br/sei/controlador.php?acao=arvore_visualizar&amp;acao_origem=procedimento_visualizar&amp;id_procedimento=14082569&amp;infra_sistema=100000100&amp;infra_unidade_atual=110001283&amp;infra_hash=5b8c3e7a2fdda5ed21261170d56ceaa03d5b8ef550cd4026fa0097f6e3c68e5a"/>
    <hyperlink ref="B195" r:id="rId33" display="http://sistemas.agricultura.gov.br/sei/controlador.php?acao=arvore_visualizar&amp;acao_origem=procedimento_visualizar&amp;id_procedimento=13104758&amp;infra_sistema=100000100&amp;infra_unidade_atual=110001283&amp;infra_hash=2c5b6b201ad6525776088d2be543fe969dacc8d70d6c11702665913675faa6d2"/>
    <hyperlink ref="B196" r:id="rId34" display="http://sistemas.agricultura.gov.br/sei/controlador.php?acao=arvore_visualizar&amp;acao_origem=procedimento_visualizar&amp;id_procedimento=14089762&amp;infra_sistema=100000100&amp;infra_unidade_atual=110001283&amp;infra_hash=47e42a78f986cdce209401636378452ad2feef8c2fb056064db60266f6b37765"/>
    <hyperlink ref="B198" r:id="rId35" display="http://sistemas.agricultura.gov.br/sei/controlador.php?acao=arvore_visualizar&amp;acao_origem=procedimento_visualizar&amp;id_procedimento=14078175&amp;infra_sistema=100000100&amp;infra_unidade_atual=110001283&amp;infra_hash=38b382af9b39603f2eef2b683719a4db569d1fdf2cc7945a10d08f93974aced0"/>
    <hyperlink ref="B199" r:id="rId36" display="http://sistemas.agricultura.gov.br/sei/controlador.php?acao=arvore_visualizar&amp;acao_origem=procedimento_visualizar&amp;id_procedimento=14070047&amp;infra_sistema=100000100&amp;infra_unidade_atual=110001283&amp;infra_hash=8974e939e3904384e2a4ee8b16bd8c93b360e80478dbe86064e5e04fd0a8e2d7"/>
    <hyperlink ref="B200" r:id="rId37" display="http://sistemas.agricultura.gov.br/sei/controlador.php?acao=arvore_visualizar&amp;acao_origem=procedimento_visualizar&amp;id_procedimento=10246524&amp;infra_sistema=100000100&amp;infra_unidade_atual=110001283&amp;infra_hash=db7802bf8cd4855ce96ce0dd6294bb54c457a9111bb92d6734f871f0b67fffcf"/>
    <hyperlink ref="B201" r:id="rId38" display="http://sistemas.agricultura.gov.br/sei/controlador.php?acao=arvore_visualizar&amp;acao_origem=procedimento_visualizar&amp;id_procedimento=14084794&amp;infra_sistema=100000100&amp;infra_unidade_atual=110001283&amp;infra_hash=40b21a09da3206b3b4445da1d0bb196aef3fee8b1c95e029e0a3be3be0fcaa5f"/>
    <hyperlink ref="B202" r:id="rId39" display="http://sistemas.agricultura.gov.br/sei/controlador.php?acao=arvore_visualizar&amp;acao_origem=procedimento_visualizar&amp;id_procedimento=11247956&amp;infra_sistema=100000100&amp;infra_unidade_atual=110001283&amp;infra_hash=ebfe44651a6a6c7ef43c00f9256529da1a1f6f416e091dc245e746a1a470aaa0"/>
    <hyperlink ref="B203" r:id="rId40" display="http://sistemas.agricultura.gov.br/sei/controlador.php?acao=arvore_visualizar&amp;acao_origem=procedimento_visualizar&amp;id_procedimento=11491180&amp;infra_sistema=100000100&amp;infra_unidade_atual=110001283&amp;infra_hash=e9e90f52591f3c2b2e93d0376d9d8af3d817556e38db22d76041dc6e79156387"/>
    <hyperlink ref="B204" r:id="rId41" display="http://sistemas.agricultura.gov.br/sei/controlador.php?acao=arvore_visualizar&amp;acao_origem=procedimento_visualizar&amp;id_procedimento=13057300&amp;infra_sistema=100000100&amp;infra_unidade_atual=110001283&amp;infra_hash=204d7cdaad26cf15518690f8ee1e4c8a3dd0a89d3c33f505549226b3ee3db877"/>
    <hyperlink ref="B205" r:id="rId42" display="http://sistemas.agricultura.gov.br/sei/controlador.php?acao=arvore_visualizar&amp;acao_origem=procedimento_visualizar&amp;id_procedimento=13407755&amp;infra_sistema=100000100&amp;infra_unidade_atual=110001283&amp;infra_hash=7ec7e4a67593c0a8d376f94ffa5f163850e9ae851e6c95a9f84a324567e0cab0"/>
    <hyperlink ref="B206" r:id="rId43" display="http://sistemas.agricultura.gov.br/sei/controlador.php?acao=arvore_visualizar&amp;acao_origem=procedimento_visualizar&amp;id_procedimento=12840176&amp;infra_sistema=100000100&amp;infra_unidade_atual=110001284&amp;infra_hash=aa2adadc1ebd8c640ed64ec4389c124ac5439cb82e8181035a27db7dd16a0362"/>
    <hyperlink ref="B207" r:id="rId44" display="http://sistemas.agricultura.gov.br/sei/controlador.php?acao=arvore_visualizar&amp;acao_origem=procedimento_visualizar&amp;id_procedimento=13956204&amp;infra_sistema=100000100&amp;infra_unidade_atual=110001283&amp;infra_hash=d9d24e2c87a444c5d93bdd18e652aa758a5f8cc534de121c176982ce1931feb2"/>
    <hyperlink ref="B208" r:id="rId45" display="http://sistemas.agricultura.gov.br/sei/controlador.php?acao=arvore_visualizar&amp;acao_origem=procedimento_visualizar&amp;id_procedimento=15647430&amp;infra_sistema=100000100&amp;infra_unidade_atual=110001283&amp;infra_hash=4f1f2989eae8a572acb867a3a9e4f9d2689a91b799ece3bde9c1f5e687ffc3d2"/>
    <hyperlink ref="B210" r:id="rId46" display="http://sistemas.agricultura.gov.br/sei/controlador.php?acao=arvore_visualizar&amp;acao_origem=procedimento_visualizar&amp;id_procedimento=13956526&amp;infra_sistema=100000100&amp;infra_unidade_atual=110001283&amp;infra_hash=90fd5b97417628d32a7c1173d8cf9bc2fb619035d26d12b28b3ead9cf123a575"/>
    <hyperlink ref="B211" r:id="rId47" display="http://sistemas.agricultura.gov.br/sei/controlador.php?acao=arvore_visualizar&amp;acao_origem=procedimento_visualizar&amp;id_procedimento=12768190&amp;infra_sistema=100000100&amp;infra_unidade_atual=110001283&amp;infra_hash=1e3cba34c512483415e506195802f3e20f1e24b8b0d720467f214d0405bd4139"/>
    <hyperlink ref="B212" r:id="rId48" display="http://sistemas.agricultura.gov.br/sei/controlador.php?acao=arvore_visualizar&amp;acao_origem=procedimento_visualizar&amp;id_procedimento=13297375&amp;infra_sistema=100000100&amp;infra_unidade_atual=110001283&amp;infra_hash=ffb9765cee6f160aeee87af1ce472c0a360c64b7ea3031a48a7ee1bd2af28713"/>
    <hyperlink ref="B213" r:id="rId49" display="http://sistemas.agricultura.gov.br/sei/controlador.php?acao=arvore_visualizar&amp;acao_origem=procedimento_visualizar&amp;id_procedimento=12785021&amp;infra_sistema=100000100&amp;infra_unidade_atual=110001283&amp;infra_hash=647b1994cb4f1bb7455fc7ac36558cc94b953c3f866f1897af817b463f57f1ab"/>
    <hyperlink ref="B214" r:id="rId50" display="http://sistemas.agricultura.gov.br/sei/controlador.php?acao=arvore_visualizar&amp;acao_origem=procedimento_visualizar&amp;id_procedimento=12784805&amp;infra_sistema=100000100&amp;infra_unidade_atual=110001283&amp;infra_hash=2f54cd98b3eb91efe8a37549904f76113682b2828e1b7315ba386bc8185b04a9"/>
    <hyperlink ref="B215" r:id="rId51" display="http://sistemas.agricultura.gov.br/sei/controlador.php?acao=arvore_visualizar&amp;acao_origem=procedimento_visualizar&amp;id_procedimento=14655724&amp;infra_sistema=100000100&amp;infra_unidade_atual=110001283&amp;infra_hash=ed8865783443c00d2cb8ca8fc52e34f2a1e483408e0d000dea2f59a48079485e"/>
    <hyperlink ref="B216" r:id="rId52" display="http://sistemas.agricultura.gov.br/sei/controlador.php?acao=arvore_visualizar&amp;acao_origem=procedimento_visualizar&amp;id_procedimento=14085488&amp;infra_sistema=100000100&amp;infra_unidade_atual=110001283&amp;infra_hash=b4d0a43d25f3dba6d56635ba47697c8dbd27fad4b2632c80aa35d27706857103"/>
    <hyperlink ref="B217" r:id="rId53" display="http://sistemas.agricultura.gov.br/sei/controlador.php?acao=arvore_visualizar&amp;acao_origem=procedimento_visualizar&amp;id_procedimento=11500381&amp;infra_sistema=100000100&amp;infra_unidade_atual=110001283&amp;infra_hash=251ba9491b70e09d470793c7d8940af51f543af7bd9b1843bcbc851906ad82d6"/>
    <hyperlink ref="B218" r:id="rId54" display="http://sistemas.agricultura.gov.br/sei/controlador.php?acao=arvore_visualizar&amp;acao_origem=procedimento_visualizar&amp;id_procedimento=12786180&amp;infra_sistema=100000100&amp;infra_unidade_atual=110001283&amp;infra_hash=111b019fe6fed457371545b0948268aea37085e2fb56533c459a15f261e93fab"/>
    <hyperlink ref="B219" r:id="rId55" display="http://sistemas.agricultura.gov.br/sei/controlador.php?acao=arvore_visualizar&amp;acao_origem=procedimento_visualizar&amp;id_procedimento=10539937&amp;infra_sistema=100000100&amp;infra_unidade_atual=110001283&amp;infra_hash=ef77a1fd5e96821724613780536087a08da9233ef452eec6bfb9ac75bddff306"/>
    <hyperlink ref="B220" r:id="rId56" display="http://sistemas.agricultura.gov.br/sei/controlador.php?acao=arvore_visualizar&amp;acao_origem=procedimento_visualizar&amp;id_procedimento=12268359&amp;infra_sistema=100000100&amp;infra_unidade_atual=110001284&amp;infra_hash=0d5598a19b4d93b846547bee841d2c583796d0152b07d2347bd0c1981dd15281"/>
    <hyperlink ref="B221" r:id="rId57" display="http://sistemas.agricultura.gov.br/sei/controlador.php?acao=arvore_visualizar&amp;acao_origem=procedimento_visualizar&amp;id_procedimento=12268261&amp;infra_sistema=100000100&amp;infra_unidade_atual=110001284&amp;infra_hash=5ab293cccff535fdf5cfb95d54aefaa9e1150c52853de17e746c4d68e3d2247d"/>
    <hyperlink ref="B222" r:id="rId58" display="http://sistemas.agricultura.gov.br/sei/controlador.php?acao=arvore_visualizar&amp;acao_origem=procedimento_visualizar&amp;id_procedimento=12796711&amp;infra_sistema=100000100&amp;infra_unidade_atual=110001284&amp;infra_hash=88e539e528494f58608d26da06310d82fe72b80c1a86c765d1601f5bdd12e461"/>
    <hyperlink ref="B223" r:id="rId59" display="http://sistemas.agricultura.gov.br/sei/controlador.php?acao=arvore_visualizar&amp;acao_origem=procedimento_visualizar&amp;id_procedimento=12074628&amp;infra_sistema=100000100&amp;infra_unidade_atual=110001284&amp;infra_hash=3317fc0d8780d57447d60860246f2057461fb12748a5f6d6522e1b8961ff0116"/>
    <hyperlink ref="B225" r:id="rId60" display="http://sistemas.agricultura.gov.br/sei/controlador.php?acao=arvore_visualizar&amp;acao_origem=procedimento_visualizar&amp;id_procedimento=11717891&amp;infra_sistema=100000100&amp;infra_unidade_atual=110001284&amp;infra_hash=e269cf5bd9b569dbea4364f3c9968b015c896640c00b6bbe2b822ff1e27b54e5"/>
    <hyperlink ref="B226" r:id="rId61" display="http://sistemas.agricultura.gov.br/sei/controlador.php?acao=arvore_visualizar&amp;acao_origem=procedimento_visualizar&amp;id_procedimento=14410861&amp;infra_sistema=100000100&amp;infra_unidade_atual=110001284&amp;infra_hash=2729f4d383d2a99e7b750e456e1a4636415965b1d4396bcf77b4094c6deea8da"/>
    <hyperlink ref="B227" r:id="rId62" display="http://sistemas.agricultura.gov.br/sei/controlador.php?acao=arvore_visualizar&amp;acao_origem=procedimento_visualizar&amp;id_procedimento=13970458&amp;infra_sistema=100000100&amp;infra_unidade_atual=110001284&amp;infra_hash=0b4ecb0ae9f91d54f07330063072d413b2d2b5da2d98dc93c0f1890c2b5cabb2"/>
    <hyperlink ref="B229" r:id="rId63" display="http://sistemas.agricultura.gov.br/sei/controlador.php?acao=arvore_visualizar&amp;acao_origem=procedimento_visualizar&amp;id_procedimento=13410464&amp;infra_sistema=100000100&amp;infra_unidade_atual=110001283&amp;infra_hash=28993aeb57d9f91f12a28f51a3debb2727df864d84a6b1b5b6b93efe81927f25"/>
    <hyperlink ref="B230" r:id="rId64" display="http://sistemas.agricultura.gov.br/sei/controlador.php?acao=arvore_visualizar&amp;acao_origem=procedimento_visualizar&amp;id_procedimento=15124272&amp;infra_sistema=100000100&amp;infra_unidade_atual=110001283&amp;infra_hash=0b41faea8c8b1e48af9e0831ef2252e955c14f09c423d0fdb0a524452fcf1346"/>
    <hyperlink ref="B231" r:id="rId65" display="http://sistemas.agricultura.gov.br/sei/controlador.php?acao=arvore_visualizar&amp;acao_origem=procedimento_visualizar&amp;id_procedimento=12155517&amp;infra_sistema=100000100&amp;infra_unidade_atual=110001284&amp;infra_hash=6168f65ee26aee54b16aaa0475cdd7e019aae8e93d902190a37a00ce287a6498"/>
    <hyperlink ref="B232" r:id="rId66" display="http://sistemas.agricultura.gov.br/sei/controlador.php?acao=arvore_visualizar&amp;acao_origem=procedimento_visualizar&amp;id_procedimento=12587160&amp;infra_sistema=100000100&amp;infra_unidade_atual=110001284&amp;infra_hash=7dc29c9c85b94df65f0e348bebf45c3a40ad6711d8ce48af0b0304d9feaae91a"/>
    <hyperlink ref="B233" r:id="rId67" display="http://sistemas.agricultura.gov.br/sei/controlador.php?acao=arvore_visualizar&amp;acao_origem=procedimento_visualizar&amp;id_procedimento=14135390&amp;infra_sistema=100000100&amp;infra_unidade_atual=110001284&amp;infra_hash=5c439ed2d3b6574f05a69f752d3b1159ffeda0ffe8defc1bfb771c8f0f1139e7"/>
    <hyperlink ref="B234" r:id="rId68" display="http://sistemas.agricultura.gov.br/sei/controlador.php?acao=arvore_visualizar&amp;acao_origem=procedimento_visualizar&amp;id_procedimento=15556424&amp;infra_sistema=100000100&amp;infra_unidade_atual=110001284&amp;infra_hash=90ea2f2be8f1a27dabaf6c8281fd2b359c64abbb8a327093f045163ad4e3d57e"/>
    <hyperlink ref="B236" r:id="rId69" display="http://sistemas.agricultura.gov.br/sei/controlador.php?acao=arvore_visualizar&amp;acao_origem=procedimento_visualizar&amp;id_procedimento=11504569&amp;infra_sistema=100000100&amp;infra_unidade_atual=110001284&amp;infra_hash=c59289468d1222abc08d0359d6f112278e441f9e1789d9a3ce082aff354be803"/>
    <hyperlink ref="B237" r:id="rId70" display="http://sistemas.agricultura.gov.br/sei/controlador.php?acao=arvore_visualizar&amp;acao_origem=procedimento_visualizar&amp;id_procedimento=12054748&amp;infra_sistema=100000100&amp;infra_unidade_atual=110001284&amp;infra_hash=75a24028046cc3a42e901644dc4569789d5fd355add4f934f2b101ba2c48876e"/>
    <hyperlink ref="B238" r:id="rId71" display="http://sistemas.agricultura.gov.br/sei/controlador.php?acao=arvore_visualizar&amp;acao_origem=procedimento_visualizar&amp;id_procedimento=14952471&amp;infra_sistema=100000100&amp;infra_unidade_atual=110001284&amp;infra_hash=637a79e57ebd5b98aa9a31c2883addd077f8b1e2778a163cee6b2ccb03f5f538"/>
    <hyperlink ref="B240" r:id="rId72" display="http://sistemas.agricultura.gov.br/sei/controlador.php?acao=arvore_visualizar&amp;acao_origem=procedimento_visualizar&amp;id_procedimento=14522574&amp;infra_sistema=100000100&amp;infra_unidade_atual=110001284&amp;infra_hash=1518d7ad2535ffbdea57757c9048fbfe794fff6f76c7282b3720fae377b389fc"/>
    <hyperlink ref="B241" r:id="rId73" display="http://sistemas.agricultura.gov.br/sei/controlador.php?acao=arvore_visualizar&amp;acao_origem=procedimento_visualizar&amp;id_procedimento=15455499&amp;infra_sistema=100000100&amp;infra_unidade_atual=110001284&amp;infra_hash=95cb0491845ad9dd66472574a9aefa57fc2cfccc9d3ce2a0b10c8692ba2cb8ed"/>
    <hyperlink ref="B242" r:id="rId74" display="http://sistemas.agricultura.gov.br/sei/controlador.php?acao=arvore_visualizar&amp;acao_origem=procedimento_visualizar&amp;id_procedimento=13362779&amp;infra_sistema=100000100&amp;infra_unidade_atual=110001284&amp;infra_hash=23ac7c7f537fd40b7165b25b5dee2f28339f0bf6460a786c64b2f20021bb402e"/>
    <hyperlink ref="B243" r:id="rId75" display="http://sistemas.agricultura.gov.br/sei/controlador.php?acao=arvore_visualizar&amp;acao_origem=procedimento_visualizar&amp;id_procedimento=12060604&amp;infra_sistema=100000100&amp;infra_unidade_atual=110001284&amp;infra_hash=d573ab24abbc6b45065009e60e4c099a8608e6b6fe06a195550f809624256f7b"/>
    <hyperlink ref="B246" r:id="rId76" display="http://sistemas.agricultura.gov.br/sei/controlador.php?acao=arvore_visualizar&amp;acao_origem=procedimento_visualizar&amp;id_procedimento=11696710&amp;infra_sistema=100000100&amp;infra_unidade_atual=110001284&amp;infra_hash=974bec6fee2ebd9467d00bbbfe39169eb616a3609aaa84331c859672eec5f8be"/>
    <hyperlink ref="B248" r:id="rId77" display="http://sistemas.agricultura.gov.br/sei/controlador.php?acao=arvore_visualizar&amp;acao_origem=procedimento_visualizar&amp;id_procedimento=14135371&amp;infra_sistema=100000100&amp;infra_unidade_atual=110001284&amp;infra_hash=2cd6063a0631aae5c8e7fc4a6b45a36e21706592a8f68bcc11c800bd18a7739d"/>
    <hyperlink ref="B249" r:id="rId78" display="http://sistemas.agricultura.gov.br/sei/controlador.php?acao=arvore_visualizar&amp;acao_origem=procedimento_visualizar&amp;id_procedimento=14522584&amp;infra_sistema=100000100&amp;infra_unidade_atual=110001284&amp;infra_hash=72bc0f791be494b40b62247d23e950d4cc6b0c2293b488fdcaff8004cd688139"/>
    <hyperlink ref="B251" r:id="rId79" display="http://sistemas.agricultura.gov.br/sei/controlador.php?acao=arvore_visualizar&amp;acao_origem=procedimento_visualizar&amp;id_procedimento=15854202&amp;infra_sistema=100000100&amp;infra_unidade_atual=110001284&amp;infra_hash=33d19c1cb95add18f898c6322d4848e01c331f8dd2ca686ebcca86854b60e4cc"/>
    <hyperlink ref="B254" r:id="rId80" display="http://sistemas.agricultura.gov.br/sei/controlador.php?acao=arvore_visualizar&amp;acao_origem=procedimento_visualizar&amp;id_procedimento=11901332&amp;infra_sistema=100000100&amp;infra_unidade_atual=110001284&amp;infra_hash=0f9a0672bb3da76acea821509fa26820bdaefdbb34a3f50f560d02f606bc6301"/>
    <hyperlink ref="B255" r:id="rId81" display="http://sistemas.agricultura.gov.br/sei/controlador.php?acao=arvore_visualizar&amp;acao_origem=procedimento_visualizar&amp;id_procedimento=12014840&amp;infra_sistema=100000100&amp;infra_unidade_atual=110001283&amp;infra_hash=0b216d97deb82d122d9d6b1cc257524e25f1bdf7e50a8ceeaaffe3bd17a13ed3"/>
    <hyperlink ref="B256" r:id="rId82" display="http://sistemas.agricultura.gov.br/sei/controlador.php?acao=arvore_visualizar&amp;acao_origem=procedimento_visualizar&amp;id_procedimento=10539947&amp;infra_sistema=100000100&amp;infra_unidade_atual=110001283&amp;infra_hash=6a227acd28d92c89afed2306bac9373fafc375ac8b884b8ef4df40948a97a380"/>
    <hyperlink ref="B257" r:id="rId83" display="http://sistemas.agricultura.gov.br/sei/controlador.php?acao=arvore_visualizar&amp;acao_origem=procedimento_visualizar&amp;id_procedimento=10539986&amp;infra_sistema=100000100&amp;infra_unidade_atual=110001283&amp;infra_hash=a61164ef91742783314e766c63e246f13c61d7786796cbaf6aac949f1a233042"/>
    <hyperlink ref="B260" r:id="rId84" display="http://sistemas.agricultura.gov.br/sei/controlador.php?acao=arvore_visualizar&amp;acao_origem=procedimento_visualizar&amp;id_procedimento=10059704&amp;infra_sistema=100000100&amp;infra_unidade_atual=110001284&amp;infra_hash=3f0e987dcff3e09a5293379e1825cd35c21f24be07e463a463580b09d65a2849"/>
    <hyperlink ref="B261" r:id="rId85" display="http://sistemas.agricultura.gov.br/sei/controlador.php?acao=arvore_visualizar&amp;acao_origem=procedimento_visualizar&amp;id_procedimento=14276989&amp;infra_sistema=100000100&amp;infra_unidade_atual=110001284&amp;infra_hash=b19370cd78177c9bc325c8e48ad148690350a5c1ade92e3c5247b0955fdccc00"/>
    <hyperlink ref="B262" r:id="rId86" display="http://sistemas.agricultura.gov.br/sei/controlador.php?acao=arvore_visualizar&amp;acao_origem=procedimento_visualizar&amp;id_procedimento=11003774&amp;infra_sistema=100000100&amp;infra_unidade_atual=110001283&amp;infra_hash=ca680c944ca06efe69e976d538b94c76845027c3e9dc04de2100a54c501c54b4"/>
    <hyperlink ref="B263" r:id="rId87" display="http://sistemas.agricultura.gov.br/sei/controlador.php?acao=arvore_visualizar&amp;acao_origem=procedimento_visualizar&amp;id_procedimento=13552841&amp;infra_sistema=100000100&amp;infra_unidade_atual=110001283&amp;infra_hash=5c21aa5d6ab2d920aeb67f41dbbb55290e6470180e7501f320c62dbc94486e02"/>
    <hyperlink ref="B264" r:id="rId88" display="http://sistemas.agricultura.gov.br/sei/controlador.php?acao=arvore_visualizar&amp;acao_origem=procedimento_visualizar&amp;id_procedimento=13552889&amp;infra_sistema=100000100&amp;infra_unidade_atual=110001283&amp;infra_hash=99bb8359ace708674d25cd5cc64cf3f5bc219f77af0a349a01f7ac1759599d25"/>
    <hyperlink ref="B265" r:id="rId89" display="http://sistemas.agricultura.gov.br/sei/controlador.php?acao=arvore_visualizar&amp;acao_origem=procedimento_visualizar&amp;id_procedimento=10876777&amp;infra_sistema=100000100&amp;infra_unidade_atual=110001283&amp;infra_hash=3324fd6428929ed45627e85b87206cdc8b4a5f1ef813e5cd1b33bd7da0ff4359"/>
    <hyperlink ref="B267" r:id="rId90" display="http://sistemas.agricultura.gov.br/sei/controlador.php?acao=arvore_visualizar&amp;acao_origem=procedimento_visualizar&amp;id_procedimento=15989939&amp;infra_sistema=100000100&amp;infra_unidade_atual=110001284&amp;infra_hash=df25cb85c0320391c92d794537f818c26f3dd0e28733a47857000b8d04c05a46"/>
    <hyperlink ref="B269" r:id="rId91" display="http://sistemas.agricultura.gov.br/sei/controlador.php?acao=arvore_visualizar&amp;acao_origem=procedimento_visualizar&amp;id_procedimento=11845162&amp;infra_sistema=100000100&amp;infra_unidade_atual=110001284&amp;infra_hash=83504f55a967ec1556ef30550a08e5a455f480eaf38e8647151da49c077b82eb"/>
    <hyperlink ref="B271" r:id="rId92" display="http://sistemas.agricultura.gov.br/sei/controlador.php?acao=arvore_visualizar&amp;acao_origem=procedimento_visualizar&amp;id_procedimento=14276905&amp;infra_sistema=100000100&amp;infra_unidade_atual=110001284&amp;infra_hash=8f0b5af2b39bef3451deeaef060fc7d9444589f9232d1c0b0d7d589d9bed57be"/>
    <hyperlink ref="B270" r:id="rId93" display="http://sistemas.agricultura.gov.br/sei/controlador.php?acao=arvore_visualizar&amp;acao_origem=procedimento_visualizar&amp;id_procedimento=14860826&amp;infra_sistema=100000100&amp;infra_unidade_atual=110001284&amp;infra_hash=40a0127c2027e1997709e0eeaa481278961216fed94b5c3849942018960aea45"/>
    <hyperlink ref="B277" r:id="rId94" display="http://sistemas.agricultura.gov.br/sei/controlador.php?acao=arvore_visualizar&amp;acao_origem=procedimento_visualizar&amp;id_procedimento=14335927&amp;infra_sistema=100000100&amp;infra_unidade_atual=110001284&amp;infra_hash=e038ecd3689fc3ce578a1ec05b21c8c1e0c19e352a6decbc246b6a7b3d9660e8"/>
    <hyperlink ref="B278" r:id="rId95" display="http://sistemas.agricultura.gov.br/sei/controlador.php?acao=arvore_visualizar&amp;acao_origem=procedimento_visualizar&amp;id_procedimento=14335871&amp;infra_sistema=100000100&amp;infra_unidade_atual=110001284&amp;infra_hash=bd9ed6dc715c605300caf7b106de617dbcae19b42b484b364b16ae9ccda01a19"/>
    <hyperlink ref="B312" r:id="rId96" display="https://sistemas.agricultura.gov.br/sei/controlador.php?acao=arvore_visualizar&amp;acao_origem=procedimento_visualizar&amp;id_procedimento=13619710&amp;infra_sistema=100000100&amp;infra_unidade_atual=110001283&amp;infra_hash=e55b10a29a6fa8a9c322e81a591637061bd0b6f57f331fb683338eb66711a3b3"/>
    <hyperlink ref="B313" r:id="rId97" display="https://sistemas.agricultura.gov.br/sei/controlador.php?acao=arvore_visualizar&amp;acao_origem=procedimento_visualizar&amp;id_procedimento=14968152&amp;infra_sistema=100000100&amp;infra_unidade_atual=110001283&amp;infra_hash=cd68dd8b5585c55e0606294f048483f98878bf921476ca647d0578a1e2792e46"/>
    <hyperlink ref="B314" r:id="rId98" display="https://sistemas.agricultura.gov.br/sei/controlador.php?acao=arvore_visualizar&amp;acao_origem=procedimento_visualizar&amp;id_procedimento=12311929&amp;infra_sistema=100000100&amp;infra_unidade_atual=110001283&amp;infra_hash=8a20d6da37dde3f2d10d0c6b4f07bdac6cc68eef6665b6a50699b246d3348b3e"/>
    <hyperlink ref="B315" r:id="rId99" display="https://sistemas.agricultura.gov.br/sei/controlador.php?acao=arvore_visualizar&amp;acao_origem=procedimento_visualizar&amp;id_procedimento=12311783&amp;infra_sistema=100000100&amp;infra_unidade_atual=110001283&amp;infra_hash=275272f7f96ece27117f6159adc311857c1a08423f942b9c12e5789b238e351b"/>
    <hyperlink ref="B323" r:id="rId100" display="https://sistemas.agricultura.gov.br/sei/controlador.php?acao=arvore_visualizar&amp;acao_origem=procedimento_visualizar&amp;id_procedimento=11215896&amp;infra_sistema=100000100&amp;infra_unidade_atual=110001284&amp;infra_hash=2282340bea8ed9cbf1b9a62b51def39f24f834ac500481592e6dafa68d176be2"/>
    <hyperlink ref="B324" r:id="rId101" display="https://sistemas.agricultura.gov.br/sei/controlador.php?acao=arvore_visualizar&amp;acao_origem=procedimento_visualizar&amp;id_procedimento=13339178&amp;infra_sistema=100000100&amp;infra_unidade_atual=110001284&amp;infra_hash=4a96755df1090aecfa33ec7613c7a5b294907706551d20fbafa9b4fedd747e7e"/>
    <hyperlink ref="B325" r:id="rId102" display="https://sistemas.agricultura.gov.br/sei/controlador.php?acao=arvore_visualizar&amp;acao_origem=procedimento_visualizar&amp;id_procedimento=10189682&amp;infra_sistema=100000100&amp;infra_unidade_atual=110001284&amp;infra_hash=98a7494d6728c8e0e53e67c0b6a242b1f67c362d01cd973009ea34ee5b42fa71"/>
    <hyperlink ref="B326" r:id="rId103" display="https://sistemas.agricultura.gov.br/sei/controlador.php?acao=arvore_visualizar&amp;acao_origem=procedimento_visualizar&amp;id_procedimento=11017342&amp;infra_sistema=100000100&amp;infra_unidade_atual=110001284&amp;infra_hash=4cc86b3a8ada9cef6e37e318df64138985f9f1bf4f92bf3d179fa47f7745c6a0"/>
    <hyperlink ref="B327" r:id="rId104" display="https://sistemas.agricultura.gov.br/sei/controlador.php?acao=arvore_visualizar&amp;acao_origem=procedimento_visualizar&amp;id_procedimento=13811383&amp;infra_sistema=100000100&amp;infra_unidade_atual=110001283&amp;infra_hash=1a5f8501963861221850353e3efafe7a9cd0721fc5398f2618ec28adcd8db501"/>
    <hyperlink ref="B328" r:id="rId105" display="https://sistemas.agricultura.gov.br/sei/controlador.php?acao=arvore_visualizar&amp;acao_origem=procedimento_visualizar&amp;id_procedimento=11170468&amp;infra_sistema=100000100&amp;infra_unidade_atual=110001283&amp;infra_hash=9115e091baf20f2f66cf594a34f0605f643f57ac94dcea1bd505701af724ad9f"/>
    <hyperlink ref="B329" r:id="rId106" display="https://sistemas.agricultura.gov.br/sei/controlador.php?acao=arvore_visualizar&amp;acao_origem=procedimento_visualizar&amp;id_procedimento=10243556&amp;infra_sistema=100000100&amp;infra_unidade_atual=110001283&amp;infra_hash=f18f06d23262e008fed8057bd76d76f44a65a65cb113d196fd2c9acaf14888da"/>
    <hyperlink ref="B330" r:id="rId107" display="https://sistemas.agricultura.gov.br/sei/controlador.php?acao=arvore_visualizar&amp;acao_origem=procedimento_visualizar&amp;id_procedimento=12786240&amp;infra_sistema=100000100&amp;infra_unidade_atual=110001283&amp;infra_hash=133a6d6b45eb492afeb2fd4f6f16776818e1758e2a455000c8cc49bfac89f95d"/>
    <hyperlink ref="B331" r:id="rId108" display="https://sistemas.agricultura.gov.br/sei/controlador.php?acao=arvore_visualizar&amp;acao_origem=procedimento_visualizar&amp;id_procedimento=12907171&amp;infra_sistema=100000100&amp;infra_unidade_atual=110001283&amp;infra_hash=b989de3a179197602bf5ddbb34a4b8b67dee7aa66dc9d89cd0c1749e281b7fa6"/>
    <hyperlink ref="B332" r:id="rId109" display="https://sistemas.agricultura.gov.br/sei/controlador.php?acao=arvore_visualizar&amp;acao_origem=procedimento_visualizar&amp;id_procedimento=12907210&amp;infra_sistema=100000100&amp;infra_unidade_atual=110001283&amp;infra_hash=05bc3b15cad11f75410ecd48f8a2ba35be6945eb16601097ce99d4a0c678d1e4"/>
    <hyperlink ref="B333" r:id="rId110" display="https://sistemas.agricultura.gov.br/sei/controlador.php?acao=arvore_visualizar&amp;acao_origem=procedimento_visualizar&amp;id_procedimento=10396508&amp;infra_sistema=100000100&amp;infra_unidade_atual=110001283&amp;infra_hash=83ba4ded6d45f7717291c615c39a16f7b0e47d3970de09a087fdde29334067a9"/>
    <hyperlink ref="B334" r:id="rId111" display="https://sistemas.agricultura.gov.br/sei/controlador.php?acao=arvore_visualizar&amp;acao_origem=procedimento_visualizar&amp;id_procedimento=13619368&amp;infra_sistema=100000100&amp;infra_unidade_atual=110001283&amp;infra_hash=3ebfcbdca8788cd455c1f257952391737794a0e69835e01e4ed13b73bf54a6d4"/>
    <hyperlink ref="B335" r:id="rId112" display="https://sistemas.agricultura.gov.br/sei/controlador.php?acao=arvore_visualizar&amp;acao_origem=procedimento_visualizar&amp;id_procedimento=11348754&amp;infra_sistema=100000100&amp;infra_unidade_atual=110001283&amp;infra_hash=9a6294afcaa2903abd14648f0b1b63829242b06e30d3cbc028675c9f33af3f99"/>
    <hyperlink ref="B336" r:id="rId113" display="https://sistemas.agricultura.gov.br/sei/controlador.php?acao=arvore_visualizar&amp;acao_origem=procedimento_visualizar&amp;id_procedimento=11345802&amp;infra_sistema=100000100&amp;infra_unidade_atual=110001283&amp;infra_hash=67683710fb3d0a68c477e3ba830e61e91c026eb98950c7f6a6d9a96ddd642380"/>
    <hyperlink ref="B337" r:id="rId114" display="https://sistemas.agricultura.gov.br/sei/controlador.php?acao=arvore_visualizar&amp;acao_origem=procedimento_visualizar&amp;id_procedimento=15986842&amp;infra_sistema=100000100&amp;infra_unidade_atual=110001284&amp;infra_hash=db6118485b125313bcbfe0789352adebb93e31b385a0e41ce498a3251f94b9cb"/>
    <hyperlink ref="B338" r:id="rId115" display="https://sistemas.agricultura.gov.br/sei/controlador.php?acao=arvore_visualizar&amp;acao_origem=procedimento_visualizar&amp;id_procedimento=16477276&amp;infra_sistema=100000100&amp;infra_unidade_atual=110001284&amp;infra_hash=6a3b5a7337b176b381f83561482a2500615b21865b2f2506b6e51617b2eee565"/>
    <hyperlink ref="B339" r:id="rId116" display="https://sistemas.agricultura.gov.br/sei/controlador.php?acao=arvore_visualizar&amp;acao_origem=procedimento_visualizar&amp;id_procedimento=12321254&amp;infra_sistema=100000100&amp;infra_unidade_atual=110001284&amp;infra_hash=a01a21d0665b4f89892a1d338b47e592b5911cec3f549e3d18206014991e0fb1"/>
    <hyperlink ref="B340" r:id="rId117" display="https://sistemas.agricultura.gov.br/sei/controlador.php?acao=arvore_visualizar&amp;acao_origem=procedimento_visualizar&amp;id_procedimento=15021463&amp;infra_sistema=100000100&amp;infra_unidade_atual=110001284&amp;infra_hash=a299070eb76ea51f13e860dfb8400fff156e85a407441afe7ab43a0b343ff515"/>
    <hyperlink ref="B343" r:id="rId118" display="https://sistemas.agricultura.gov.br/sei/controlador.php?acao=arvore_visualizar&amp;acao_origem=procedimento_visualizar&amp;id_procedimento=13362633&amp;infra_sistema=100000100&amp;infra_unidade_atual=110001284&amp;infra_hash=89b4caee9538ce87e5d39675a433576b46ff49384970191d5fa58170e0cdb56d"/>
  </hyperlinks>
  <pageMargins left="0.511811024" right="0.511811024" top="0.78740157499999996" bottom="0.78740157499999996" header="0.31496062000000002" footer="0.31496062000000002"/>
  <pageSetup paperSize="9" orientation="portrait" r:id="rId119"/>
  <drawing r:id="rId12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65280"/>
  <sheetViews>
    <sheetView zoomScale="80" zoomScaleNormal="80" workbookViewId="0">
      <pane ySplit="1" topLeftCell="A330" activePane="bottomLeft" state="frozen"/>
      <selection pane="bottomLeft" activeCell="F406" sqref="F369:F406"/>
    </sheetView>
  </sheetViews>
  <sheetFormatPr defaultColWidth="9.140625" defaultRowHeight="12.75" x14ac:dyDescent="0.2"/>
  <cols>
    <col min="1" max="1" width="18.85546875" style="131" customWidth="1"/>
    <col min="2" max="2" width="46.7109375" style="127" bestFit="1" customWidth="1"/>
    <col min="3" max="3" width="63.140625" style="127" bestFit="1" customWidth="1"/>
    <col min="4" max="4" width="15.42578125" style="127" bestFit="1" customWidth="1"/>
    <col min="5" max="5" width="30.28515625" style="127" bestFit="1" customWidth="1"/>
    <col min="6" max="6" width="13.140625" style="127" bestFit="1" customWidth="1"/>
    <col min="7" max="7" width="7.7109375" style="126" customWidth="1"/>
    <col min="8" max="8" width="22.140625" style="127" customWidth="1"/>
    <col min="9" max="9" width="9.85546875" style="127" customWidth="1"/>
    <col min="10" max="10" width="3.42578125" style="127" bestFit="1" customWidth="1"/>
    <col min="11" max="11" width="17.85546875" style="127" customWidth="1"/>
    <col min="12" max="12" width="17.7109375" style="127" customWidth="1"/>
    <col min="13" max="16384" width="9.140625" style="127"/>
  </cols>
  <sheetData>
    <row r="1" spans="1:12" s="113" customFormat="1" ht="18.75" thickBot="1" x14ac:dyDescent="0.25">
      <c r="A1" s="111" t="s">
        <v>836</v>
      </c>
      <c r="B1" s="112" t="s">
        <v>791</v>
      </c>
      <c r="C1" s="112" t="s">
        <v>837</v>
      </c>
      <c r="D1" s="112" t="s">
        <v>861</v>
      </c>
      <c r="E1" s="112" t="s">
        <v>792</v>
      </c>
      <c r="F1" s="112" t="s">
        <v>793</v>
      </c>
    </row>
    <row r="2" spans="1:12" s="117" customFormat="1" ht="15" hidden="1" x14ac:dyDescent="0.2">
      <c r="A2" s="143">
        <v>117</v>
      </c>
      <c r="B2" s="144" t="s">
        <v>2844</v>
      </c>
      <c r="C2" s="144" t="s">
        <v>2794</v>
      </c>
      <c r="D2" s="144" t="s">
        <v>862</v>
      </c>
      <c r="E2" s="144" t="s">
        <v>1213</v>
      </c>
      <c r="F2" s="145">
        <v>42746</v>
      </c>
      <c r="G2" s="114"/>
      <c r="H2" s="115" t="s">
        <v>1203</v>
      </c>
      <c r="I2" s="116">
        <f>COUNTIF($D$2:$D$4747,"PTE")</f>
        <v>178</v>
      </c>
    </row>
    <row r="3" spans="1:12" s="117" customFormat="1" ht="15" x14ac:dyDescent="0.2">
      <c r="A3" s="146">
        <v>217</v>
      </c>
      <c r="B3" s="142" t="s">
        <v>2845</v>
      </c>
      <c r="C3" s="142" t="s">
        <v>1666</v>
      </c>
      <c r="D3" s="142" t="s">
        <v>1198</v>
      </c>
      <c r="E3" s="142" t="s">
        <v>1183</v>
      </c>
      <c r="F3" s="147">
        <v>42748</v>
      </c>
      <c r="G3" s="114"/>
      <c r="H3" s="118" t="s">
        <v>1202</v>
      </c>
      <c r="I3" s="119">
        <f>COUNTIF($D$2:$D$4747,"PT")</f>
        <v>4</v>
      </c>
    </row>
    <row r="4" spans="1:12" s="117" customFormat="1" ht="15" x14ac:dyDescent="0.2">
      <c r="A4" s="146">
        <v>317</v>
      </c>
      <c r="B4" s="142" t="s">
        <v>2846</v>
      </c>
      <c r="C4" s="128" t="s">
        <v>3116</v>
      </c>
      <c r="D4" s="142" t="s">
        <v>3162</v>
      </c>
      <c r="E4" s="142" t="s">
        <v>812</v>
      </c>
      <c r="F4" s="147">
        <v>42755</v>
      </c>
      <c r="G4" s="114"/>
      <c r="H4" s="118" t="s">
        <v>1201</v>
      </c>
      <c r="I4" s="119">
        <f>COUNTIF($D$2:$D$4747,"PF")</f>
        <v>52</v>
      </c>
    </row>
    <row r="5" spans="1:12" s="117" customFormat="1" ht="15" x14ac:dyDescent="0.2">
      <c r="A5" s="146">
        <v>417</v>
      </c>
      <c r="B5" s="142" t="s">
        <v>2847</v>
      </c>
      <c r="C5" s="142" t="s">
        <v>854</v>
      </c>
      <c r="D5" s="142" t="s">
        <v>1198</v>
      </c>
      <c r="E5" s="142" t="s">
        <v>1189</v>
      </c>
      <c r="F5" s="147">
        <v>42759</v>
      </c>
      <c r="G5" s="114"/>
      <c r="H5" s="118" t="s">
        <v>1200</v>
      </c>
      <c r="I5" s="119">
        <f>COUNTIF($D$2:$D$4747,"PF/PTE")</f>
        <v>127</v>
      </c>
    </row>
    <row r="6" spans="1:12" s="117" customFormat="1" ht="15" hidden="1" x14ac:dyDescent="0.2">
      <c r="A6" s="146">
        <v>517</v>
      </c>
      <c r="B6" s="142" t="s">
        <v>2848</v>
      </c>
      <c r="C6" s="142" t="s">
        <v>1146</v>
      </c>
      <c r="D6" s="142" t="s">
        <v>862</v>
      </c>
      <c r="E6" s="142" t="s">
        <v>3176</v>
      </c>
      <c r="F6" s="147">
        <v>42765</v>
      </c>
      <c r="G6" s="120"/>
      <c r="H6" s="118" t="s">
        <v>1199</v>
      </c>
      <c r="I6" s="119">
        <f>COUNTIF($D$2:$D$4747,"Pré-Mistura")</f>
        <v>4</v>
      </c>
    </row>
    <row r="7" spans="1:12" s="117" customFormat="1" ht="15" hidden="1" x14ac:dyDescent="0.2">
      <c r="A7" s="146">
        <v>617</v>
      </c>
      <c r="B7" s="142" t="s">
        <v>2849</v>
      </c>
      <c r="C7" s="142" t="s">
        <v>2850</v>
      </c>
      <c r="D7" s="142" t="s">
        <v>862</v>
      </c>
      <c r="E7" s="142" t="s">
        <v>2683</v>
      </c>
      <c r="F7" s="147">
        <v>42766</v>
      </c>
      <c r="G7" s="114"/>
      <c r="H7" s="118" t="s">
        <v>3162</v>
      </c>
      <c r="I7" s="119">
        <f>COUNTIF($D$2:$D$4747,"Bio")</f>
        <v>19</v>
      </c>
    </row>
    <row r="8" spans="1:12" s="117" customFormat="1" ht="15" hidden="1" x14ac:dyDescent="0.2">
      <c r="A8" s="146">
        <v>717</v>
      </c>
      <c r="B8" s="142" t="s">
        <v>2851</v>
      </c>
      <c r="C8" s="142" t="s">
        <v>1675</v>
      </c>
      <c r="D8" s="142" t="s">
        <v>862</v>
      </c>
      <c r="E8" s="142" t="s">
        <v>1183</v>
      </c>
      <c r="F8" s="147">
        <v>42767</v>
      </c>
      <c r="G8" s="114"/>
      <c r="H8" s="118" t="s">
        <v>2441</v>
      </c>
      <c r="I8" s="119">
        <f>COUNTIF($D$2:$D$4747,"Extrato/Org")</f>
        <v>0</v>
      </c>
    </row>
    <row r="9" spans="1:12" s="117" customFormat="1" ht="15" hidden="1" x14ac:dyDescent="0.2">
      <c r="A9" s="146">
        <v>817</v>
      </c>
      <c r="B9" s="142" t="s">
        <v>2852</v>
      </c>
      <c r="C9" s="142" t="s">
        <v>991</v>
      </c>
      <c r="D9" s="142" t="s">
        <v>862</v>
      </c>
      <c r="E9" s="142" t="s">
        <v>814</v>
      </c>
      <c r="F9" s="147">
        <v>42767</v>
      </c>
      <c r="G9" s="114"/>
      <c r="H9" s="118" t="s">
        <v>2781</v>
      </c>
      <c r="I9" s="119">
        <f>COUNTIF($D$2:$D$4747,"Extrato")</f>
        <v>0</v>
      </c>
    </row>
    <row r="10" spans="1:12" s="117" customFormat="1" ht="15" hidden="1" x14ac:dyDescent="0.2">
      <c r="A10" s="146">
        <v>917</v>
      </c>
      <c r="B10" s="142" t="s">
        <v>2853</v>
      </c>
      <c r="C10" s="142" t="s">
        <v>991</v>
      </c>
      <c r="D10" s="142" t="s">
        <v>862</v>
      </c>
      <c r="E10" s="142" t="s">
        <v>1183</v>
      </c>
      <c r="F10" s="147">
        <v>42767</v>
      </c>
      <c r="G10" s="120"/>
      <c r="H10" s="118" t="s">
        <v>3163</v>
      </c>
      <c r="I10" s="119">
        <f>COUNTIF($D$2:$D$4747,"Bio/Org")</f>
        <v>21</v>
      </c>
      <c r="K10" s="122" t="s">
        <v>1026</v>
      </c>
      <c r="L10" s="122">
        <f>I2+I3+I6</f>
        <v>186</v>
      </c>
    </row>
    <row r="11" spans="1:12" s="117" customFormat="1" ht="15.75" hidden="1" thickBot="1" x14ac:dyDescent="0.25">
      <c r="A11" s="146">
        <v>1017</v>
      </c>
      <c r="B11" s="142" t="s">
        <v>2854</v>
      </c>
      <c r="C11" s="142" t="s">
        <v>991</v>
      </c>
      <c r="D11" s="142" t="s">
        <v>862</v>
      </c>
      <c r="E11" s="148" t="s">
        <v>2420</v>
      </c>
      <c r="F11" s="147">
        <v>42767</v>
      </c>
      <c r="G11" s="120"/>
      <c r="H11" s="140" t="s">
        <v>3316</v>
      </c>
      <c r="I11" s="121">
        <f>COUNTIF($D$2:$D$4747,"Outros/Org")</f>
        <v>0</v>
      </c>
      <c r="K11" s="122" t="s">
        <v>863</v>
      </c>
      <c r="L11" s="122">
        <f>I4+I5+I7+I8+I9+I10+I11</f>
        <v>219</v>
      </c>
    </row>
    <row r="12" spans="1:12" s="117" customFormat="1" ht="16.5" hidden="1" thickBot="1" x14ac:dyDescent="0.25">
      <c r="A12" s="149">
        <v>1117</v>
      </c>
      <c r="B12" s="142" t="s">
        <v>2855</v>
      </c>
      <c r="C12" s="142" t="s">
        <v>991</v>
      </c>
      <c r="D12" s="142" t="s">
        <v>862</v>
      </c>
      <c r="E12" s="142" t="s">
        <v>1183</v>
      </c>
      <c r="F12" s="147">
        <v>42767</v>
      </c>
      <c r="G12" s="114"/>
      <c r="H12" s="123" t="s">
        <v>3149</v>
      </c>
      <c r="I12" s="124">
        <f>SUM(I2:I11)</f>
        <v>405</v>
      </c>
    </row>
    <row r="13" spans="1:12" s="117" customFormat="1" ht="15" hidden="1" x14ac:dyDescent="0.2">
      <c r="A13" s="149">
        <v>1217</v>
      </c>
      <c r="B13" s="142" t="s">
        <v>2856</v>
      </c>
      <c r="C13" s="142" t="s">
        <v>991</v>
      </c>
      <c r="D13" s="142" t="s">
        <v>862</v>
      </c>
      <c r="E13" s="142" t="s">
        <v>2857</v>
      </c>
      <c r="F13" s="147">
        <v>42767</v>
      </c>
      <c r="G13" s="114"/>
    </row>
    <row r="14" spans="1:12" s="117" customFormat="1" ht="15" hidden="1" x14ac:dyDescent="0.2">
      <c r="A14" s="149">
        <v>1317</v>
      </c>
      <c r="B14" s="142" t="s">
        <v>2858</v>
      </c>
      <c r="C14" s="142" t="s">
        <v>991</v>
      </c>
      <c r="D14" s="142" t="s">
        <v>862</v>
      </c>
      <c r="E14" s="142" t="s">
        <v>1727</v>
      </c>
      <c r="F14" s="147">
        <v>42767</v>
      </c>
      <c r="G14" s="114"/>
      <c r="H14" s="215" t="s">
        <v>1027</v>
      </c>
      <c r="I14" s="216"/>
      <c r="J14" s="216"/>
      <c r="K14" s="216"/>
      <c r="L14" s="217"/>
    </row>
    <row r="15" spans="1:12" s="117" customFormat="1" ht="15.75" hidden="1" thickBot="1" x14ac:dyDescent="0.25">
      <c r="A15" s="149">
        <v>1417</v>
      </c>
      <c r="B15" s="142" t="s">
        <v>2859</v>
      </c>
      <c r="C15" s="142" t="s">
        <v>991</v>
      </c>
      <c r="D15" s="142" t="s">
        <v>862</v>
      </c>
      <c r="E15" s="142" t="s">
        <v>816</v>
      </c>
      <c r="F15" s="147">
        <v>42767</v>
      </c>
      <c r="G15" s="114"/>
      <c r="H15" s="218"/>
      <c r="I15" s="219"/>
      <c r="J15" s="219"/>
      <c r="K15" s="219"/>
      <c r="L15" s="220"/>
    </row>
    <row r="16" spans="1:12" s="117" customFormat="1" ht="15" hidden="1" x14ac:dyDescent="0.2">
      <c r="A16" s="149">
        <v>1517</v>
      </c>
      <c r="B16" s="142" t="s">
        <v>2860</v>
      </c>
      <c r="C16" s="142" t="s">
        <v>991</v>
      </c>
      <c r="D16" s="142" t="s">
        <v>862</v>
      </c>
      <c r="E16" s="142" t="s">
        <v>812</v>
      </c>
      <c r="F16" s="147">
        <v>42767</v>
      </c>
      <c r="G16" s="114"/>
      <c r="H16" s="224" t="s">
        <v>3317</v>
      </c>
      <c r="I16" s="225"/>
      <c r="J16" s="225"/>
      <c r="K16" s="225"/>
      <c r="L16" s="226"/>
    </row>
    <row r="17" spans="1:12" s="117" customFormat="1" ht="15" hidden="1" x14ac:dyDescent="0.2">
      <c r="A17" s="149">
        <v>1617</v>
      </c>
      <c r="B17" s="142" t="s">
        <v>2861</v>
      </c>
      <c r="C17" s="142" t="s">
        <v>991</v>
      </c>
      <c r="D17" s="142" t="s">
        <v>862</v>
      </c>
      <c r="E17" s="142" t="s">
        <v>2862</v>
      </c>
      <c r="F17" s="147">
        <v>42767</v>
      </c>
      <c r="G17" s="114"/>
      <c r="H17" s="210" t="s">
        <v>3318</v>
      </c>
      <c r="I17" s="213"/>
      <c r="J17" s="213"/>
      <c r="K17" s="213"/>
      <c r="L17" s="214"/>
    </row>
    <row r="18" spans="1:12" s="117" customFormat="1" ht="15" hidden="1" x14ac:dyDescent="0.2">
      <c r="A18" s="149">
        <v>1717</v>
      </c>
      <c r="B18" s="142" t="s">
        <v>2863</v>
      </c>
      <c r="C18" s="142" t="s">
        <v>991</v>
      </c>
      <c r="D18" s="142" t="s">
        <v>862</v>
      </c>
      <c r="E18" s="142" t="s">
        <v>2332</v>
      </c>
      <c r="F18" s="147">
        <v>42767</v>
      </c>
      <c r="G18" s="114"/>
      <c r="H18" s="210" t="s">
        <v>3319</v>
      </c>
      <c r="I18" s="213"/>
      <c r="J18" s="213"/>
      <c r="K18" s="213"/>
      <c r="L18" s="214"/>
    </row>
    <row r="19" spans="1:12" s="117" customFormat="1" ht="15" x14ac:dyDescent="0.2">
      <c r="A19" s="149">
        <v>1817</v>
      </c>
      <c r="B19" s="142" t="s">
        <v>2864</v>
      </c>
      <c r="C19" s="128" t="s">
        <v>3116</v>
      </c>
      <c r="D19" s="142" t="s">
        <v>3162</v>
      </c>
      <c r="E19" s="142" t="s">
        <v>812</v>
      </c>
      <c r="F19" s="147">
        <v>42768</v>
      </c>
      <c r="G19" s="114"/>
      <c r="H19" s="210" t="s">
        <v>3320</v>
      </c>
      <c r="I19" s="213"/>
      <c r="J19" s="213"/>
      <c r="K19" s="213"/>
      <c r="L19" s="214"/>
    </row>
    <row r="20" spans="1:12" s="117" customFormat="1" ht="15" x14ac:dyDescent="0.2">
      <c r="A20" s="149">
        <v>1917</v>
      </c>
      <c r="B20" s="142" t="s">
        <v>2865</v>
      </c>
      <c r="C20" s="139" t="s">
        <v>3075</v>
      </c>
      <c r="D20" s="142" t="s">
        <v>3162</v>
      </c>
      <c r="E20" s="142" t="s">
        <v>2866</v>
      </c>
      <c r="F20" s="147">
        <v>42772</v>
      </c>
      <c r="G20" s="114"/>
      <c r="H20" s="210" t="s">
        <v>3321</v>
      </c>
      <c r="I20" s="213"/>
      <c r="J20" s="213"/>
      <c r="K20" s="213"/>
      <c r="L20" s="214"/>
    </row>
    <row r="21" spans="1:12" s="117" customFormat="1" ht="15" hidden="1" x14ac:dyDescent="0.2">
      <c r="A21" s="149">
        <v>2017</v>
      </c>
      <c r="B21" s="142" t="s">
        <v>2867</v>
      </c>
      <c r="C21" s="142" t="s">
        <v>198</v>
      </c>
      <c r="D21" s="142" t="s">
        <v>862</v>
      </c>
      <c r="E21" s="142" t="s">
        <v>2868</v>
      </c>
      <c r="F21" s="147">
        <v>42774</v>
      </c>
      <c r="G21" s="114"/>
      <c r="H21" s="221" t="s">
        <v>3322</v>
      </c>
      <c r="I21" s="222"/>
      <c r="J21" s="222"/>
      <c r="K21" s="222"/>
      <c r="L21" s="223"/>
    </row>
    <row r="22" spans="1:12" s="117" customFormat="1" ht="15" hidden="1" x14ac:dyDescent="0.2">
      <c r="A22" s="149">
        <v>2117</v>
      </c>
      <c r="B22" s="142" t="s">
        <v>2869</v>
      </c>
      <c r="C22" s="142" t="s">
        <v>196</v>
      </c>
      <c r="D22" s="142" t="s">
        <v>862</v>
      </c>
      <c r="E22" s="142" t="s">
        <v>1857</v>
      </c>
      <c r="F22" s="147">
        <v>42774</v>
      </c>
      <c r="G22" s="114"/>
      <c r="H22" s="210" t="s">
        <v>3323</v>
      </c>
      <c r="I22" s="213"/>
      <c r="J22" s="213"/>
      <c r="K22" s="213"/>
      <c r="L22" s="214"/>
    </row>
    <row r="23" spans="1:12" s="117" customFormat="1" ht="15" x14ac:dyDescent="0.2">
      <c r="A23" s="149">
        <v>2217</v>
      </c>
      <c r="B23" s="142" t="s">
        <v>2870</v>
      </c>
      <c r="C23" s="142" t="s">
        <v>1171</v>
      </c>
      <c r="D23" s="142" t="s">
        <v>1198</v>
      </c>
      <c r="E23" s="142" t="s">
        <v>808</v>
      </c>
      <c r="F23" s="147">
        <v>42775</v>
      </c>
      <c r="G23" s="114"/>
      <c r="H23" s="210" t="s">
        <v>3324</v>
      </c>
      <c r="I23" s="213"/>
      <c r="J23" s="213"/>
      <c r="K23" s="213"/>
      <c r="L23" s="214"/>
    </row>
    <row r="24" spans="1:12" s="117" customFormat="1" ht="15" x14ac:dyDescent="0.2">
      <c r="A24" s="149">
        <v>2317</v>
      </c>
      <c r="B24" s="142" t="s">
        <v>2871</v>
      </c>
      <c r="C24" s="128" t="s">
        <v>2788</v>
      </c>
      <c r="D24" s="142" t="s">
        <v>3162</v>
      </c>
      <c r="E24" s="142" t="s">
        <v>803</v>
      </c>
      <c r="F24" s="147">
        <v>42776</v>
      </c>
      <c r="G24" s="114"/>
      <c r="H24" s="210" t="s">
        <v>3325</v>
      </c>
      <c r="I24" s="211"/>
      <c r="J24" s="211"/>
      <c r="K24" s="211"/>
      <c r="L24" s="212"/>
    </row>
    <row r="25" spans="1:12" s="117" customFormat="1" ht="15.75" thickBot="1" x14ac:dyDescent="0.25">
      <c r="A25" s="149">
        <v>2417</v>
      </c>
      <c r="B25" s="142" t="s">
        <v>2872</v>
      </c>
      <c r="C25" s="128" t="s">
        <v>2788</v>
      </c>
      <c r="D25" s="142" t="s">
        <v>3162</v>
      </c>
      <c r="E25" s="142" t="s">
        <v>803</v>
      </c>
      <c r="F25" s="147">
        <v>42776</v>
      </c>
      <c r="G25" s="114"/>
      <c r="H25" s="207" t="s">
        <v>3326</v>
      </c>
      <c r="I25" s="208"/>
      <c r="J25" s="208"/>
      <c r="K25" s="208"/>
      <c r="L25" s="209"/>
    </row>
    <row r="26" spans="1:12" s="117" customFormat="1" ht="15" x14ac:dyDescent="0.2">
      <c r="A26" s="149">
        <v>2517</v>
      </c>
      <c r="B26" s="142" t="s">
        <v>1998</v>
      </c>
      <c r="C26" s="129" t="s">
        <v>1946</v>
      </c>
      <c r="D26" s="142" t="s">
        <v>3162</v>
      </c>
      <c r="E26" s="142" t="s">
        <v>2866</v>
      </c>
      <c r="F26" s="147">
        <v>42776</v>
      </c>
      <c r="G26" s="114"/>
      <c r="L26" s="114"/>
    </row>
    <row r="27" spans="1:12" s="117" customFormat="1" ht="15" x14ac:dyDescent="0.2">
      <c r="A27" s="149">
        <v>2617</v>
      </c>
      <c r="B27" s="142" t="s">
        <v>2873</v>
      </c>
      <c r="C27" s="129" t="s">
        <v>1946</v>
      </c>
      <c r="D27" s="142" t="s">
        <v>3162</v>
      </c>
      <c r="E27" s="142" t="s">
        <v>2866</v>
      </c>
      <c r="F27" s="147">
        <v>42776</v>
      </c>
      <c r="G27" s="114"/>
      <c r="L27" s="114"/>
    </row>
    <row r="28" spans="1:12" s="117" customFormat="1" ht="15" hidden="1" x14ac:dyDescent="0.2">
      <c r="A28" s="149">
        <v>2717</v>
      </c>
      <c r="B28" s="142" t="s">
        <v>2874</v>
      </c>
      <c r="C28" s="142" t="s">
        <v>1675</v>
      </c>
      <c r="D28" s="142" t="s">
        <v>862</v>
      </c>
      <c r="E28" s="142" t="s">
        <v>675</v>
      </c>
      <c r="F28" s="147">
        <v>42776</v>
      </c>
      <c r="G28" s="114"/>
      <c r="J28" s="114"/>
      <c r="K28" s="114"/>
      <c r="L28" s="114"/>
    </row>
    <row r="29" spans="1:12" s="117" customFormat="1" ht="15" hidden="1" x14ac:dyDescent="0.2">
      <c r="A29" s="149">
        <v>2817</v>
      </c>
      <c r="B29" s="142" t="s">
        <v>2875</v>
      </c>
      <c r="C29" s="142" t="s">
        <v>196</v>
      </c>
      <c r="D29" s="142" t="s">
        <v>862</v>
      </c>
      <c r="E29" s="142" t="s">
        <v>816</v>
      </c>
      <c r="F29" s="147">
        <v>42776</v>
      </c>
      <c r="G29" s="114"/>
    </row>
    <row r="30" spans="1:12" s="117" customFormat="1" ht="15" hidden="1" x14ac:dyDescent="0.2">
      <c r="A30" s="149">
        <v>2917</v>
      </c>
      <c r="B30" s="142" t="s">
        <v>2876</v>
      </c>
      <c r="C30" s="142" t="s">
        <v>2877</v>
      </c>
      <c r="D30" s="142" t="s">
        <v>862</v>
      </c>
      <c r="E30" s="142" t="s">
        <v>1213</v>
      </c>
      <c r="F30" s="147">
        <v>42776</v>
      </c>
      <c r="G30" s="114"/>
    </row>
    <row r="31" spans="1:12" s="117" customFormat="1" ht="15" hidden="1" x14ac:dyDescent="0.2">
      <c r="A31" s="149">
        <v>3017</v>
      </c>
      <c r="B31" s="142" t="s">
        <v>2878</v>
      </c>
      <c r="C31" s="142" t="s">
        <v>196</v>
      </c>
      <c r="D31" s="142" t="s">
        <v>862</v>
      </c>
      <c r="E31" s="142" t="s">
        <v>814</v>
      </c>
      <c r="F31" s="147">
        <v>42776</v>
      </c>
      <c r="G31" s="114"/>
    </row>
    <row r="32" spans="1:12" s="117" customFormat="1" ht="15" hidden="1" x14ac:dyDescent="0.2">
      <c r="A32" s="149">
        <v>3117</v>
      </c>
      <c r="B32" s="142" t="s">
        <v>2879</v>
      </c>
      <c r="C32" s="142" t="s">
        <v>1138</v>
      </c>
      <c r="D32" s="142" t="s">
        <v>862</v>
      </c>
      <c r="E32" s="142" t="s">
        <v>487</v>
      </c>
      <c r="F32" s="147">
        <v>42779</v>
      </c>
      <c r="G32" s="114"/>
    </row>
    <row r="33" spans="1:7" s="117" customFormat="1" ht="15" x14ac:dyDescent="0.2">
      <c r="A33" s="149">
        <v>3217</v>
      </c>
      <c r="B33" s="142" t="s">
        <v>2880</v>
      </c>
      <c r="C33" s="142" t="s">
        <v>2881</v>
      </c>
      <c r="D33" s="142" t="s">
        <v>863</v>
      </c>
      <c r="E33" s="142" t="s">
        <v>178</v>
      </c>
      <c r="F33" s="147">
        <v>42779</v>
      </c>
      <c r="G33" s="114"/>
    </row>
    <row r="34" spans="1:7" s="117" customFormat="1" ht="15" hidden="1" x14ac:dyDescent="0.2">
      <c r="A34" s="149">
        <v>3317</v>
      </c>
      <c r="B34" s="142" t="s">
        <v>2882</v>
      </c>
      <c r="C34" s="142" t="s">
        <v>1138</v>
      </c>
      <c r="D34" s="142" t="s">
        <v>862</v>
      </c>
      <c r="E34" s="142" t="s">
        <v>814</v>
      </c>
      <c r="F34" s="147">
        <v>42781</v>
      </c>
      <c r="G34" s="114"/>
    </row>
    <row r="35" spans="1:7" s="117" customFormat="1" ht="15" hidden="1" x14ac:dyDescent="0.2">
      <c r="A35" s="149">
        <v>3417</v>
      </c>
      <c r="B35" s="142" t="s">
        <v>2883</v>
      </c>
      <c r="C35" s="142" t="s">
        <v>196</v>
      </c>
      <c r="D35" s="142" t="s">
        <v>862</v>
      </c>
      <c r="E35" s="142" t="s">
        <v>1183</v>
      </c>
      <c r="F35" s="147">
        <v>42781</v>
      </c>
      <c r="G35" s="114"/>
    </row>
    <row r="36" spans="1:7" s="117" customFormat="1" ht="15" hidden="1" x14ac:dyDescent="0.2">
      <c r="A36" s="149">
        <v>3517</v>
      </c>
      <c r="B36" s="142" t="s">
        <v>2884</v>
      </c>
      <c r="C36" s="142" t="s">
        <v>196</v>
      </c>
      <c r="D36" s="142" t="s">
        <v>862</v>
      </c>
      <c r="E36" s="142" t="s">
        <v>808</v>
      </c>
      <c r="F36" s="147">
        <v>42781</v>
      </c>
      <c r="G36" s="114"/>
    </row>
    <row r="37" spans="1:7" s="117" customFormat="1" ht="15" hidden="1" x14ac:dyDescent="0.2">
      <c r="A37" s="149">
        <v>3617</v>
      </c>
      <c r="B37" s="142" t="s">
        <v>2885</v>
      </c>
      <c r="C37" s="142" t="s">
        <v>196</v>
      </c>
      <c r="D37" s="142" t="s">
        <v>862</v>
      </c>
      <c r="E37" s="142" t="s">
        <v>1189</v>
      </c>
      <c r="F37" s="147">
        <v>42781</v>
      </c>
      <c r="G37" s="114"/>
    </row>
    <row r="38" spans="1:7" s="117" customFormat="1" ht="15" hidden="1" x14ac:dyDescent="0.2">
      <c r="A38" s="149">
        <v>3717</v>
      </c>
      <c r="B38" s="142" t="s">
        <v>2886</v>
      </c>
      <c r="C38" s="142" t="s">
        <v>196</v>
      </c>
      <c r="D38" s="142" t="s">
        <v>862</v>
      </c>
      <c r="E38" s="142" t="s">
        <v>2868</v>
      </c>
      <c r="F38" s="147">
        <v>42781</v>
      </c>
      <c r="G38" s="120"/>
    </row>
    <row r="39" spans="1:7" s="117" customFormat="1" ht="15" hidden="1" x14ac:dyDescent="0.2">
      <c r="A39" s="149">
        <v>3817</v>
      </c>
      <c r="B39" s="142" t="s">
        <v>2887</v>
      </c>
      <c r="C39" s="142" t="s">
        <v>2542</v>
      </c>
      <c r="D39" s="142" t="s">
        <v>862</v>
      </c>
      <c r="E39" s="142" t="s">
        <v>1189</v>
      </c>
      <c r="F39" s="147">
        <v>42781</v>
      </c>
      <c r="G39" s="114"/>
    </row>
    <row r="40" spans="1:7" s="117" customFormat="1" ht="15" hidden="1" x14ac:dyDescent="0.2">
      <c r="A40" s="149">
        <v>3917</v>
      </c>
      <c r="B40" s="142" t="s">
        <v>2888</v>
      </c>
      <c r="C40" s="142" t="s">
        <v>196</v>
      </c>
      <c r="D40" s="142" t="s">
        <v>862</v>
      </c>
      <c r="E40" s="142" t="s">
        <v>808</v>
      </c>
      <c r="F40" s="147">
        <v>42783</v>
      </c>
      <c r="G40" s="114"/>
    </row>
    <row r="41" spans="1:7" s="117" customFormat="1" ht="15" hidden="1" x14ac:dyDescent="0.2">
      <c r="A41" s="149">
        <v>4017</v>
      </c>
      <c r="B41" s="142" t="s">
        <v>2889</v>
      </c>
      <c r="C41" s="142" t="s">
        <v>1447</v>
      </c>
      <c r="D41" s="142" t="s">
        <v>862</v>
      </c>
      <c r="E41" s="148" t="s">
        <v>2420</v>
      </c>
      <c r="F41" s="147">
        <v>42786</v>
      </c>
      <c r="G41" s="114"/>
    </row>
    <row r="42" spans="1:7" s="117" customFormat="1" ht="15" hidden="1" x14ac:dyDescent="0.2">
      <c r="A42" s="149">
        <v>4117</v>
      </c>
      <c r="B42" s="142" t="s">
        <v>2890</v>
      </c>
      <c r="C42" s="142" t="s">
        <v>1447</v>
      </c>
      <c r="D42" s="142" t="s">
        <v>862</v>
      </c>
      <c r="E42" s="142" t="s">
        <v>1189</v>
      </c>
      <c r="F42" s="147">
        <v>42786</v>
      </c>
      <c r="G42" s="114"/>
    </row>
    <row r="43" spans="1:7" s="117" customFormat="1" ht="15" hidden="1" x14ac:dyDescent="0.2">
      <c r="A43" s="149">
        <v>4217</v>
      </c>
      <c r="B43" s="142" t="s">
        <v>2891</v>
      </c>
      <c r="C43" s="142" t="s">
        <v>991</v>
      </c>
      <c r="D43" s="142" t="s">
        <v>862</v>
      </c>
      <c r="E43" s="142" t="s">
        <v>2862</v>
      </c>
      <c r="F43" s="147">
        <v>42786</v>
      </c>
      <c r="G43" s="114"/>
    </row>
    <row r="44" spans="1:7" s="117" customFormat="1" ht="15" hidden="1" x14ac:dyDescent="0.2">
      <c r="A44" s="149">
        <v>4317</v>
      </c>
      <c r="B44" s="142" t="s">
        <v>2892</v>
      </c>
      <c r="C44" s="142" t="s">
        <v>991</v>
      </c>
      <c r="D44" s="142" t="s">
        <v>862</v>
      </c>
      <c r="E44" s="142" t="s">
        <v>2893</v>
      </c>
      <c r="F44" s="147">
        <v>42787</v>
      </c>
      <c r="G44" s="114"/>
    </row>
    <row r="45" spans="1:7" s="117" customFormat="1" ht="15" hidden="1" x14ac:dyDescent="0.2">
      <c r="A45" s="149">
        <v>4417</v>
      </c>
      <c r="B45" s="142" t="s">
        <v>2894</v>
      </c>
      <c r="C45" s="142" t="s">
        <v>196</v>
      </c>
      <c r="D45" s="142" t="s">
        <v>862</v>
      </c>
      <c r="E45" s="142" t="s">
        <v>816</v>
      </c>
      <c r="F45" s="147">
        <v>42787</v>
      </c>
      <c r="G45" s="114"/>
    </row>
    <row r="46" spans="1:7" s="117" customFormat="1" ht="15" hidden="1" x14ac:dyDescent="0.2">
      <c r="A46" s="149">
        <v>4517</v>
      </c>
      <c r="B46" s="142" t="s">
        <v>2895</v>
      </c>
      <c r="C46" s="142" t="s">
        <v>196</v>
      </c>
      <c r="D46" s="142" t="s">
        <v>862</v>
      </c>
      <c r="E46" s="142" t="s">
        <v>2896</v>
      </c>
      <c r="F46" s="147">
        <v>42787</v>
      </c>
      <c r="G46" s="114"/>
    </row>
    <row r="47" spans="1:7" s="117" customFormat="1" ht="15" hidden="1" x14ac:dyDescent="0.2">
      <c r="A47" s="149">
        <v>4617</v>
      </c>
      <c r="B47" s="142" t="s">
        <v>2897</v>
      </c>
      <c r="C47" s="142" t="s">
        <v>196</v>
      </c>
      <c r="D47" s="142" t="s">
        <v>862</v>
      </c>
      <c r="E47" s="142" t="s">
        <v>889</v>
      </c>
      <c r="F47" s="147">
        <v>42787</v>
      </c>
      <c r="G47" s="120"/>
    </row>
    <row r="48" spans="1:7" s="117" customFormat="1" ht="15" x14ac:dyDescent="0.2">
      <c r="A48" s="149">
        <v>4717</v>
      </c>
      <c r="B48" s="142" t="s">
        <v>2898</v>
      </c>
      <c r="C48" s="142" t="s">
        <v>3141</v>
      </c>
      <c r="D48" s="142" t="s">
        <v>1198</v>
      </c>
      <c r="E48" s="142" t="s">
        <v>808</v>
      </c>
      <c r="F48" s="147">
        <v>42788</v>
      </c>
      <c r="G48" s="114"/>
    </row>
    <row r="49" spans="1:7" s="117" customFormat="1" ht="15" hidden="1" x14ac:dyDescent="0.2">
      <c r="A49" s="149">
        <v>4817</v>
      </c>
      <c r="B49" s="142" t="s">
        <v>2899</v>
      </c>
      <c r="C49" s="142" t="s">
        <v>196</v>
      </c>
      <c r="D49" s="142" t="s">
        <v>862</v>
      </c>
      <c r="E49" s="142" t="s">
        <v>1727</v>
      </c>
      <c r="F49" s="147">
        <v>42790</v>
      </c>
      <c r="G49" s="114"/>
    </row>
    <row r="50" spans="1:7" s="117" customFormat="1" ht="15" hidden="1" x14ac:dyDescent="0.2">
      <c r="A50" s="149">
        <v>4917</v>
      </c>
      <c r="B50" s="142" t="s">
        <v>2900</v>
      </c>
      <c r="C50" s="142" t="s">
        <v>196</v>
      </c>
      <c r="D50" s="142" t="s">
        <v>862</v>
      </c>
      <c r="E50" s="142" t="s">
        <v>2683</v>
      </c>
      <c r="F50" s="147">
        <v>42790</v>
      </c>
      <c r="G50" s="114"/>
    </row>
    <row r="51" spans="1:7" s="117" customFormat="1" ht="15" x14ac:dyDescent="0.2">
      <c r="A51" s="149">
        <v>5017</v>
      </c>
      <c r="B51" s="142" t="s">
        <v>3157</v>
      </c>
      <c r="C51" s="142" t="s">
        <v>2901</v>
      </c>
      <c r="D51" s="142" t="s">
        <v>1198</v>
      </c>
      <c r="E51" s="142" t="s">
        <v>720</v>
      </c>
      <c r="F51" s="147">
        <v>42790</v>
      </c>
      <c r="G51" s="114"/>
    </row>
    <row r="52" spans="1:7" s="117" customFormat="1" ht="15" x14ac:dyDescent="0.2">
      <c r="A52" s="149">
        <v>5117</v>
      </c>
      <c r="B52" s="142" t="s">
        <v>3158</v>
      </c>
      <c r="C52" s="142" t="s">
        <v>2901</v>
      </c>
      <c r="D52" s="142" t="s">
        <v>1198</v>
      </c>
      <c r="E52" s="142" t="s">
        <v>720</v>
      </c>
      <c r="F52" s="147">
        <v>42790</v>
      </c>
      <c r="G52" s="114"/>
    </row>
    <row r="53" spans="1:7" s="117" customFormat="1" ht="15" x14ac:dyDescent="0.2">
      <c r="A53" s="149">
        <v>5217</v>
      </c>
      <c r="B53" s="142" t="s">
        <v>3159</v>
      </c>
      <c r="C53" s="142" t="s">
        <v>2901</v>
      </c>
      <c r="D53" s="142" t="s">
        <v>1198</v>
      </c>
      <c r="E53" s="142" t="s">
        <v>720</v>
      </c>
      <c r="F53" s="147">
        <v>42790</v>
      </c>
      <c r="G53" s="114"/>
    </row>
    <row r="54" spans="1:7" s="114" customFormat="1" ht="15" x14ac:dyDescent="0.2">
      <c r="A54" s="149">
        <v>5317</v>
      </c>
      <c r="B54" s="142" t="s">
        <v>2902</v>
      </c>
      <c r="C54" s="142" t="s">
        <v>1666</v>
      </c>
      <c r="D54" s="142" t="s">
        <v>1198</v>
      </c>
      <c r="E54" s="142" t="s">
        <v>1213</v>
      </c>
      <c r="F54" s="147">
        <v>42800</v>
      </c>
    </row>
    <row r="55" spans="1:7" s="117" customFormat="1" ht="15" x14ac:dyDescent="0.2">
      <c r="A55" s="149">
        <v>5417</v>
      </c>
      <c r="B55" s="142" t="s">
        <v>3136</v>
      </c>
      <c r="C55" s="142" t="s">
        <v>1138</v>
      </c>
      <c r="D55" s="142" t="s">
        <v>1198</v>
      </c>
      <c r="E55" s="142" t="s">
        <v>720</v>
      </c>
      <c r="F55" s="147">
        <v>42804</v>
      </c>
      <c r="G55" s="114"/>
    </row>
    <row r="56" spans="1:7" s="117" customFormat="1" ht="15" x14ac:dyDescent="0.2">
      <c r="A56" s="149">
        <v>5517</v>
      </c>
      <c r="B56" s="142" t="s">
        <v>3133</v>
      </c>
      <c r="C56" s="142" t="s">
        <v>1138</v>
      </c>
      <c r="D56" s="142" t="s">
        <v>1198</v>
      </c>
      <c r="E56" s="142" t="s">
        <v>720</v>
      </c>
      <c r="F56" s="147">
        <v>42804</v>
      </c>
      <c r="G56" s="114"/>
    </row>
    <row r="57" spans="1:7" s="117" customFormat="1" ht="15" hidden="1" x14ac:dyDescent="0.2">
      <c r="A57" s="149">
        <v>5617</v>
      </c>
      <c r="B57" s="142" t="s">
        <v>2904</v>
      </c>
      <c r="C57" s="142" t="s">
        <v>2905</v>
      </c>
      <c r="D57" s="142" t="s">
        <v>1026</v>
      </c>
      <c r="E57" s="142" t="s">
        <v>797</v>
      </c>
      <c r="F57" s="147">
        <v>42804</v>
      </c>
      <c r="G57" s="114"/>
    </row>
    <row r="58" spans="1:7" s="117" customFormat="1" ht="15" x14ac:dyDescent="0.2">
      <c r="A58" s="149">
        <v>5717</v>
      </c>
      <c r="B58" s="142" t="s">
        <v>2903</v>
      </c>
      <c r="C58" s="142" t="s">
        <v>3130</v>
      </c>
      <c r="D58" s="142" t="s">
        <v>863</v>
      </c>
      <c r="E58" s="142" t="s">
        <v>797</v>
      </c>
      <c r="F58" s="147">
        <v>42804</v>
      </c>
      <c r="G58" s="114"/>
    </row>
    <row r="59" spans="1:7" s="117" customFormat="1" ht="15" x14ac:dyDescent="0.2">
      <c r="A59" s="149">
        <v>5817</v>
      </c>
      <c r="B59" s="142" t="s">
        <v>3160</v>
      </c>
      <c r="C59" s="142" t="s">
        <v>2877</v>
      </c>
      <c r="D59" s="142" t="s">
        <v>1198</v>
      </c>
      <c r="E59" s="142" t="s">
        <v>1213</v>
      </c>
      <c r="F59" s="147">
        <v>42810</v>
      </c>
      <c r="G59" s="114"/>
    </row>
    <row r="60" spans="1:7" s="117" customFormat="1" ht="15" x14ac:dyDescent="0.2">
      <c r="A60" s="149">
        <v>5917</v>
      </c>
      <c r="B60" s="142" t="s">
        <v>2906</v>
      </c>
      <c r="C60" s="139" t="s">
        <v>3075</v>
      </c>
      <c r="D60" s="142" t="s">
        <v>3162</v>
      </c>
      <c r="E60" s="142" t="s">
        <v>178</v>
      </c>
      <c r="F60" s="147">
        <v>42810</v>
      </c>
      <c r="G60" s="114"/>
    </row>
    <row r="61" spans="1:7" s="117" customFormat="1" ht="15" x14ac:dyDescent="0.2">
      <c r="A61" s="149">
        <v>6017</v>
      </c>
      <c r="B61" s="142" t="s">
        <v>3134</v>
      </c>
      <c r="C61" s="142" t="s">
        <v>1447</v>
      </c>
      <c r="D61" s="142" t="s">
        <v>1198</v>
      </c>
      <c r="E61" s="142" t="s">
        <v>1727</v>
      </c>
      <c r="F61" s="147">
        <v>42810</v>
      </c>
      <c r="G61" s="114"/>
    </row>
    <row r="62" spans="1:7" s="117" customFormat="1" ht="15" x14ac:dyDescent="0.2">
      <c r="A62" s="149">
        <v>6117</v>
      </c>
      <c r="B62" s="142" t="s">
        <v>3135</v>
      </c>
      <c r="C62" s="142" t="s">
        <v>1138</v>
      </c>
      <c r="D62" s="142" t="s">
        <v>1198</v>
      </c>
      <c r="E62" s="142" t="s">
        <v>1183</v>
      </c>
      <c r="F62" s="147">
        <v>42810</v>
      </c>
      <c r="G62" s="114"/>
    </row>
    <row r="63" spans="1:7" s="117" customFormat="1" ht="15" x14ac:dyDescent="0.2">
      <c r="A63" s="149">
        <v>6217</v>
      </c>
      <c r="B63" s="142" t="s">
        <v>2907</v>
      </c>
      <c r="C63" s="142" t="s">
        <v>1666</v>
      </c>
      <c r="D63" s="142" t="s">
        <v>1198</v>
      </c>
      <c r="E63" s="142" t="s">
        <v>1716</v>
      </c>
      <c r="F63" s="147">
        <v>42811</v>
      </c>
      <c r="G63" s="114"/>
    </row>
    <row r="64" spans="1:7" s="117" customFormat="1" ht="15" hidden="1" x14ac:dyDescent="0.2">
      <c r="A64" s="149">
        <v>6317</v>
      </c>
      <c r="B64" s="142" t="s">
        <v>2908</v>
      </c>
      <c r="C64" s="142" t="s">
        <v>1138</v>
      </c>
      <c r="D64" s="142" t="s">
        <v>862</v>
      </c>
      <c r="E64" s="142" t="s">
        <v>487</v>
      </c>
      <c r="F64" s="147">
        <v>42811</v>
      </c>
      <c r="G64" s="114"/>
    </row>
    <row r="65" spans="1:7" s="117" customFormat="1" ht="15" hidden="1" x14ac:dyDescent="0.2">
      <c r="A65" s="149">
        <v>6417</v>
      </c>
      <c r="B65" s="142" t="s">
        <v>2909</v>
      </c>
      <c r="C65" s="142" t="s">
        <v>1138</v>
      </c>
      <c r="D65" s="142" t="s">
        <v>862</v>
      </c>
      <c r="E65" s="142" t="s">
        <v>814</v>
      </c>
      <c r="F65" s="147">
        <v>42811</v>
      </c>
      <c r="G65" s="114"/>
    </row>
    <row r="66" spans="1:7" s="117" customFormat="1" ht="15" hidden="1" x14ac:dyDescent="0.2">
      <c r="A66" s="149">
        <v>6517</v>
      </c>
      <c r="B66" s="142" t="s">
        <v>2910</v>
      </c>
      <c r="C66" s="142" t="s">
        <v>991</v>
      </c>
      <c r="D66" s="142" t="s">
        <v>862</v>
      </c>
      <c r="E66" s="142" t="s">
        <v>808</v>
      </c>
      <c r="F66" s="147">
        <v>42811</v>
      </c>
      <c r="G66" s="114"/>
    </row>
    <row r="67" spans="1:7" s="117" customFormat="1" ht="15" hidden="1" x14ac:dyDescent="0.2">
      <c r="A67" s="149">
        <v>6617</v>
      </c>
      <c r="B67" s="142" t="s">
        <v>2911</v>
      </c>
      <c r="C67" s="142" t="s">
        <v>991</v>
      </c>
      <c r="D67" s="142" t="s">
        <v>862</v>
      </c>
      <c r="E67" s="142" t="s">
        <v>808</v>
      </c>
      <c r="F67" s="147">
        <v>42811</v>
      </c>
      <c r="G67" s="114"/>
    </row>
    <row r="68" spans="1:7" s="117" customFormat="1" ht="15" hidden="1" x14ac:dyDescent="0.2">
      <c r="A68" s="149">
        <v>6717</v>
      </c>
      <c r="B68" s="142" t="s">
        <v>2912</v>
      </c>
      <c r="C68" s="142" t="s">
        <v>994</v>
      </c>
      <c r="D68" s="142" t="s">
        <v>862</v>
      </c>
      <c r="E68" s="142" t="s">
        <v>740</v>
      </c>
      <c r="F68" s="147">
        <v>42814</v>
      </c>
      <c r="G68" s="114"/>
    </row>
    <row r="69" spans="1:7" s="117" customFormat="1" ht="15" hidden="1" x14ac:dyDescent="0.2">
      <c r="A69" s="149">
        <v>6817</v>
      </c>
      <c r="B69" s="142" t="s">
        <v>2913</v>
      </c>
      <c r="C69" s="142" t="s">
        <v>994</v>
      </c>
      <c r="D69" s="142" t="s">
        <v>862</v>
      </c>
      <c r="E69" s="142" t="s">
        <v>816</v>
      </c>
      <c r="F69" s="147">
        <v>42814</v>
      </c>
      <c r="G69" s="114"/>
    </row>
    <row r="70" spans="1:7" s="117" customFormat="1" ht="15" hidden="1" x14ac:dyDescent="0.2">
      <c r="A70" s="149">
        <v>6917</v>
      </c>
      <c r="B70" s="142" t="s">
        <v>2914</v>
      </c>
      <c r="C70" s="142" t="s">
        <v>994</v>
      </c>
      <c r="D70" s="142" t="s">
        <v>862</v>
      </c>
      <c r="E70" s="142" t="s">
        <v>1727</v>
      </c>
      <c r="F70" s="147">
        <v>42814</v>
      </c>
      <c r="G70" s="114"/>
    </row>
    <row r="71" spans="1:7" s="117" customFormat="1" ht="15" hidden="1" x14ac:dyDescent="0.2">
      <c r="A71" s="149">
        <v>7017</v>
      </c>
      <c r="B71" s="142" t="s">
        <v>2915</v>
      </c>
      <c r="C71" s="142" t="s">
        <v>994</v>
      </c>
      <c r="D71" s="142" t="s">
        <v>862</v>
      </c>
      <c r="E71" s="142" t="s">
        <v>2034</v>
      </c>
      <c r="F71" s="147">
        <v>42814</v>
      </c>
      <c r="G71" s="114"/>
    </row>
    <row r="72" spans="1:7" s="117" customFormat="1" ht="15" hidden="1" x14ac:dyDescent="0.2">
      <c r="A72" s="149">
        <v>7117</v>
      </c>
      <c r="B72" s="142" t="s">
        <v>2916</v>
      </c>
      <c r="C72" s="142" t="s">
        <v>994</v>
      </c>
      <c r="D72" s="142" t="s">
        <v>862</v>
      </c>
      <c r="E72" s="142" t="s">
        <v>2683</v>
      </c>
      <c r="F72" s="147">
        <v>42814</v>
      </c>
      <c r="G72" s="114"/>
    </row>
    <row r="73" spans="1:7" s="117" customFormat="1" ht="15" hidden="1" x14ac:dyDescent="0.2">
      <c r="A73" s="149">
        <v>7217</v>
      </c>
      <c r="B73" s="142" t="s">
        <v>2917</v>
      </c>
      <c r="C73" s="142" t="s">
        <v>198</v>
      </c>
      <c r="D73" s="142" t="s">
        <v>862</v>
      </c>
      <c r="E73" s="142" t="s">
        <v>2643</v>
      </c>
      <c r="F73" s="147">
        <v>42814</v>
      </c>
      <c r="G73" s="114"/>
    </row>
    <row r="74" spans="1:7" s="117" customFormat="1" ht="15" hidden="1" x14ac:dyDescent="0.2">
      <c r="A74" s="149">
        <v>7317</v>
      </c>
      <c r="B74" s="142" t="s">
        <v>2918</v>
      </c>
      <c r="C74" s="142" t="s">
        <v>1669</v>
      </c>
      <c r="D74" s="142" t="s">
        <v>862</v>
      </c>
      <c r="E74" s="142" t="s">
        <v>2683</v>
      </c>
      <c r="F74" s="147">
        <v>42815</v>
      </c>
      <c r="G74" s="114"/>
    </row>
    <row r="75" spans="1:7" s="117" customFormat="1" ht="15" hidden="1" x14ac:dyDescent="0.2">
      <c r="A75" s="149">
        <v>7417</v>
      </c>
      <c r="B75" s="142" t="s">
        <v>2919</v>
      </c>
      <c r="C75" s="142" t="s">
        <v>2619</v>
      </c>
      <c r="D75" s="142" t="s">
        <v>862</v>
      </c>
      <c r="E75" s="142" t="s">
        <v>1213</v>
      </c>
      <c r="F75" s="147">
        <v>42815</v>
      </c>
      <c r="G75" s="114"/>
    </row>
    <row r="76" spans="1:7" s="117" customFormat="1" ht="15" x14ac:dyDescent="0.2">
      <c r="A76" s="149">
        <v>7517</v>
      </c>
      <c r="B76" s="142" t="s">
        <v>2920</v>
      </c>
      <c r="C76" s="142" t="s">
        <v>2921</v>
      </c>
      <c r="D76" s="142" t="s">
        <v>1198</v>
      </c>
      <c r="E76" s="142" t="s">
        <v>487</v>
      </c>
      <c r="F76" s="147">
        <v>42816</v>
      </c>
      <c r="G76" s="114"/>
    </row>
    <row r="77" spans="1:7" s="117" customFormat="1" ht="15" x14ac:dyDescent="0.2">
      <c r="A77" s="149">
        <v>7617</v>
      </c>
      <c r="B77" s="142" t="s">
        <v>2922</v>
      </c>
      <c r="C77" s="142" t="s">
        <v>2921</v>
      </c>
      <c r="D77" s="142" t="s">
        <v>1198</v>
      </c>
      <c r="E77" s="142" t="s">
        <v>814</v>
      </c>
      <c r="F77" s="147">
        <v>42816</v>
      </c>
      <c r="G77" s="114"/>
    </row>
    <row r="78" spans="1:7" s="117" customFormat="1" ht="15" hidden="1" x14ac:dyDescent="0.2">
      <c r="A78" s="149">
        <v>7717</v>
      </c>
      <c r="B78" s="142" t="s">
        <v>2923</v>
      </c>
      <c r="C78" s="142" t="s">
        <v>196</v>
      </c>
      <c r="D78" s="142" t="s">
        <v>862</v>
      </c>
      <c r="E78" s="142" t="s">
        <v>2683</v>
      </c>
      <c r="F78" s="147">
        <v>42817</v>
      </c>
      <c r="G78" s="114"/>
    </row>
    <row r="79" spans="1:7" s="117" customFormat="1" ht="15" hidden="1" x14ac:dyDescent="0.2">
      <c r="A79" s="149">
        <v>7817</v>
      </c>
      <c r="B79" s="142" t="s">
        <v>2924</v>
      </c>
      <c r="C79" s="142" t="s">
        <v>731</v>
      </c>
      <c r="D79" s="142" t="s">
        <v>862</v>
      </c>
      <c r="E79" s="142" t="s">
        <v>2862</v>
      </c>
      <c r="F79" s="147">
        <v>42817</v>
      </c>
      <c r="G79" s="114"/>
    </row>
    <row r="80" spans="1:7" s="117" customFormat="1" ht="15" hidden="1" x14ac:dyDescent="0.2">
      <c r="A80" s="149">
        <v>7917</v>
      </c>
      <c r="B80" s="142" t="s">
        <v>2925</v>
      </c>
      <c r="C80" s="142" t="s">
        <v>1146</v>
      </c>
      <c r="D80" s="142" t="s">
        <v>862</v>
      </c>
      <c r="E80" s="142" t="s">
        <v>2683</v>
      </c>
      <c r="F80" s="147">
        <v>42817</v>
      </c>
      <c r="G80" s="114"/>
    </row>
    <row r="81" spans="1:7" s="117" customFormat="1" ht="15" x14ac:dyDescent="0.2">
      <c r="A81" s="149">
        <v>8017</v>
      </c>
      <c r="B81" s="142" t="s">
        <v>2926</v>
      </c>
      <c r="C81" s="142" t="s">
        <v>3117</v>
      </c>
      <c r="D81" s="142" t="s">
        <v>863</v>
      </c>
      <c r="E81" s="142" t="s">
        <v>797</v>
      </c>
      <c r="F81" s="147">
        <v>42822</v>
      </c>
      <c r="G81" s="114"/>
    </row>
    <row r="82" spans="1:7" s="117" customFormat="1" ht="15" hidden="1" x14ac:dyDescent="0.2">
      <c r="A82" s="149">
        <v>8117</v>
      </c>
      <c r="B82" s="142" t="s">
        <v>2927</v>
      </c>
      <c r="C82" s="142" t="s">
        <v>1666</v>
      </c>
      <c r="D82" s="142" t="s">
        <v>862</v>
      </c>
      <c r="E82" s="142" t="s">
        <v>552</v>
      </c>
      <c r="F82" s="147">
        <v>42823</v>
      </c>
      <c r="G82" s="114"/>
    </row>
    <row r="83" spans="1:7" s="117" customFormat="1" ht="15" hidden="1" x14ac:dyDescent="0.2">
      <c r="A83" s="149">
        <v>8217</v>
      </c>
      <c r="B83" s="142" t="s">
        <v>2928</v>
      </c>
      <c r="C83" s="142" t="s">
        <v>1666</v>
      </c>
      <c r="D83" s="142" t="s">
        <v>862</v>
      </c>
      <c r="E83" s="142" t="s">
        <v>720</v>
      </c>
      <c r="F83" s="147">
        <v>42823</v>
      </c>
      <c r="G83" s="114"/>
    </row>
    <row r="84" spans="1:7" s="117" customFormat="1" ht="15" x14ac:dyDescent="0.2">
      <c r="A84" s="149">
        <v>8317</v>
      </c>
      <c r="B84" s="142" t="s">
        <v>2929</v>
      </c>
      <c r="C84" s="142" t="s">
        <v>3131</v>
      </c>
      <c r="D84" s="142" t="s">
        <v>863</v>
      </c>
      <c r="E84" s="142" t="s">
        <v>803</v>
      </c>
      <c r="F84" s="147">
        <v>42823</v>
      </c>
      <c r="G84" s="114"/>
    </row>
    <row r="85" spans="1:7" s="117" customFormat="1" ht="15" hidden="1" x14ac:dyDescent="0.2">
      <c r="A85" s="149">
        <v>8417</v>
      </c>
      <c r="B85" s="142" t="s">
        <v>2930</v>
      </c>
      <c r="C85" s="142" t="s">
        <v>1669</v>
      </c>
      <c r="D85" s="142" t="s">
        <v>862</v>
      </c>
      <c r="E85" s="142" t="s">
        <v>3048</v>
      </c>
      <c r="F85" s="147">
        <v>42825</v>
      </c>
      <c r="G85" s="114"/>
    </row>
    <row r="86" spans="1:7" s="117" customFormat="1" ht="15" x14ac:dyDescent="0.2">
      <c r="A86" s="149">
        <v>8517</v>
      </c>
      <c r="B86" s="142" t="s">
        <v>2931</v>
      </c>
      <c r="C86" s="142" t="s">
        <v>843</v>
      </c>
      <c r="D86" s="142" t="s">
        <v>1198</v>
      </c>
      <c r="E86" s="142" t="s">
        <v>3143</v>
      </c>
      <c r="F86" s="147">
        <v>42825</v>
      </c>
      <c r="G86" s="114"/>
    </row>
    <row r="87" spans="1:7" s="117" customFormat="1" ht="15" x14ac:dyDescent="0.2">
      <c r="A87" s="149">
        <v>8617</v>
      </c>
      <c r="B87" s="142" t="s">
        <v>2933</v>
      </c>
      <c r="C87" s="142" t="s">
        <v>843</v>
      </c>
      <c r="D87" s="142" t="s">
        <v>1198</v>
      </c>
      <c r="E87" s="142" t="s">
        <v>3143</v>
      </c>
      <c r="F87" s="147">
        <v>42825</v>
      </c>
      <c r="G87" s="114"/>
    </row>
    <row r="88" spans="1:7" s="117" customFormat="1" ht="15" x14ac:dyDescent="0.2">
      <c r="A88" s="149">
        <v>8717</v>
      </c>
      <c r="B88" s="142" t="s">
        <v>2932</v>
      </c>
      <c r="C88" s="142" t="s">
        <v>843</v>
      </c>
      <c r="D88" s="142" t="s">
        <v>1198</v>
      </c>
      <c r="E88" s="142" t="s">
        <v>3143</v>
      </c>
      <c r="F88" s="147">
        <v>42825</v>
      </c>
      <c r="G88" s="114"/>
    </row>
    <row r="89" spans="1:7" s="117" customFormat="1" ht="15" x14ac:dyDescent="0.2">
      <c r="A89" s="149">
        <v>8817</v>
      </c>
      <c r="B89" s="142" t="s">
        <v>2934</v>
      </c>
      <c r="C89" s="142" t="s">
        <v>1666</v>
      </c>
      <c r="D89" s="142" t="s">
        <v>1198</v>
      </c>
      <c r="E89" s="142" t="s">
        <v>1183</v>
      </c>
      <c r="F89" s="147">
        <v>42825</v>
      </c>
      <c r="G89" s="114"/>
    </row>
    <row r="90" spans="1:7" s="117" customFormat="1" ht="15" x14ac:dyDescent="0.2">
      <c r="A90" s="149">
        <v>8917</v>
      </c>
      <c r="B90" s="142" t="s">
        <v>2935</v>
      </c>
      <c r="C90" s="142" t="s">
        <v>1806</v>
      </c>
      <c r="D90" s="142" t="s">
        <v>863</v>
      </c>
      <c r="E90" s="142" t="s">
        <v>870</v>
      </c>
      <c r="F90" s="147">
        <v>42825</v>
      </c>
      <c r="G90" s="114"/>
    </row>
    <row r="91" spans="1:7" s="117" customFormat="1" ht="15" x14ac:dyDescent="0.2">
      <c r="A91" s="150">
        <v>9017</v>
      </c>
      <c r="B91" s="136" t="s">
        <v>2936</v>
      </c>
      <c r="C91" s="125" t="s">
        <v>724</v>
      </c>
      <c r="D91" s="136" t="s">
        <v>3163</v>
      </c>
      <c r="E91" s="136" t="s">
        <v>3148</v>
      </c>
      <c r="F91" s="151">
        <v>42825</v>
      </c>
      <c r="G91" s="114"/>
    </row>
    <row r="92" spans="1:7" s="117" customFormat="1" ht="15" hidden="1" x14ac:dyDescent="0.2">
      <c r="A92" s="149">
        <v>9117</v>
      </c>
      <c r="B92" s="142" t="s">
        <v>2937</v>
      </c>
      <c r="C92" s="142" t="s">
        <v>1669</v>
      </c>
      <c r="D92" s="142" t="s">
        <v>862</v>
      </c>
      <c r="E92" s="142" t="s">
        <v>2683</v>
      </c>
      <c r="F92" s="147">
        <v>42825</v>
      </c>
      <c r="G92" s="114"/>
    </row>
    <row r="93" spans="1:7" s="117" customFormat="1" ht="15" hidden="1" x14ac:dyDescent="0.2">
      <c r="A93" s="149">
        <v>9217</v>
      </c>
      <c r="B93" s="142" t="s">
        <v>2938</v>
      </c>
      <c r="C93" s="142" t="s">
        <v>859</v>
      </c>
      <c r="D93" s="142" t="s">
        <v>862</v>
      </c>
      <c r="E93" s="142" t="s">
        <v>2332</v>
      </c>
      <c r="F93" s="147">
        <v>42825</v>
      </c>
      <c r="G93" s="114"/>
    </row>
    <row r="94" spans="1:7" s="117" customFormat="1" ht="15" hidden="1" x14ac:dyDescent="0.2">
      <c r="A94" s="149">
        <v>9317</v>
      </c>
      <c r="B94" s="142" t="s">
        <v>2939</v>
      </c>
      <c r="C94" s="142" t="s">
        <v>859</v>
      </c>
      <c r="D94" s="142" t="s">
        <v>862</v>
      </c>
      <c r="E94" s="142" t="s">
        <v>720</v>
      </c>
      <c r="F94" s="147">
        <v>42825</v>
      </c>
      <c r="G94" s="114"/>
    </row>
    <row r="95" spans="1:7" s="117" customFormat="1" ht="15" x14ac:dyDescent="0.2">
      <c r="A95" s="149">
        <v>9417</v>
      </c>
      <c r="B95" s="142" t="s">
        <v>2940</v>
      </c>
      <c r="C95" s="142" t="s">
        <v>3118</v>
      </c>
      <c r="D95" s="142" t="s">
        <v>863</v>
      </c>
      <c r="E95" s="142" t="s">
        <v>797</v>
      </c>
      <c r="F95" s="147">
        <v>42830</v>
      </c>
      <c r="G95" s="114"/>
    </row>
    <row r="96" spans="1:7" s="117" customFormat="1" ht="15" x14ac:dyDescent="0.2">
      <c r="A96" s="149">
        <v>9517</v>
      </c>
      <c r="B96" s="142" t="s">
        <v>2941</v>
      </c>
      <c r="C96" s="142" t="s">
        <v>3130</v>
      </c>
      <c r="D96" s="142" t="s">
        <v>863</v>
      </c>
      <c r="E96" s="142" t="s">
        <v>797</v>
      </c>
      <c r="F96" s="147">
        <v>42835</v>
      </c>
      <c r="G96" s="114"/>
    </row>
    <row r="97" spans="1:7" s="117" customFormat="1" ht="15" x14ac:dyDescent="0.2">
      <c r="A97" s="149">
        <v>9617</v>
      </c>
      <c r="B97" s="142" t="s">
        <v>2942</v>
      </c>
      <c r="C97" s="142" t="s">
        <v>1138</v>
      </c>
      <c r="D97" s="142" t="s">
        <v>1198</v>
      </c>
      <c r="E97" s="142" t="s">
        <v>1189</v>
      </c>
      <c r="F97" s="147">
        <v>42838</v>
      </c>
      <c r="G97" s="114"/>
    </row>
    <row r="98" spans="1:7" s="117" customFormat="1" ht="15" x14ac:dyDescent="0.2">
      <c r="A98" s="149">
        <v>9717</v>
      </c>
      <c r="B98" s="142" t="s">
        <v>1951</v>
      </c>
      <c r="C98" s="142" t="s">
        <v>732</v>
      </c>
      <c r="D98" s="142" t="s">
        <v>863</v>
      </c>
      <c r="E98" s="142" t="s">
        <v>3355</v>
      </c>
      <c r="F98" s="147">
        <v>42842</v>
      </c>
      <c r="G98" s="114"/>
    </row>
    <row r="99" spans="1:7" s="117" customFormat="1" ht="15" hidden="1" x14ac:dyDescent="0.2">
      <c r="A99" s="149">
        <v>9817</v>
      </c>
      <c r="B99" s="142" t="s">
        <v>2943</v>
      </c>
      <c r="C99" s="142" t="s">
        <v>1142</v>
      </c>
      <c r="D99" s="142" t="s">
        <v>862</v>
      </c>
      <c r="E99" s="142" t="s">
        <v>1189</v>
      </c>
      <c r="F99" s="147">
        <v>42844</v>
      </c>
      <c r="G99" s="114"/>
    </row>
    <row r="100" spans="1:7" s="117" customFormat="1" ht="15" x14ac:dyDescent="0.2">
      <c r="A100" s="149">
        <v>9917</v>
      </c>
      <c r="B100" s="142" t="s">
        <v>2944</v>
      </c>
      <c r="C100" s="133" t="s">
        <v>2245</v>
      </c>
      <c r="D100" s="142" t="s">
        <v>1198</v>
      </c>
      <c r="E100" s="142" t="s">
        <v>1716</v>
      </c>
      <c r="F100" s="147">
        <v>42834</v>
      </c>
      <c r="G100" s="114"/>
    </row>
    <row r="101" spans="1:7" s="117" customFormat="1" ht="15" x14ac:dyDescent="0.2">
      <c r="A101" s="149">
        <v>10017</v>
      </c>
      <c r="B101" s="142" t="s">
        <v>2945</v>
      </c>
      <c r="C101" s="142" t="s">
        <v>839</v>
      </c>
      <c r="D101" s="142" t="s">
        <v>1198</v>
      </c>
      <c r="E101" s="142" t="s">
        <v>1727</v>
      </c>
      <c r="F101" s="147">
        <v>42834</v>
      </c>
      <c r="G101" s="114"/>
    </row>
    <row r="102" spans="1:7" s="117" customFormat="1" ht="15" hidden="1" x14ac:dyDescent="0.2">
      <c r="A102" s="149">
        <v>10117</v>
      </c>
      <c r="B102" s="142" t="s">
        <v>2946</v>
      </c>
      <c r="C102" s="142" t="s">
        <v>1148</v>
      </c>
      <c r="D102" s="142" t="s">
        <v>862</v>
      </c>
      <c r="E102" s="142" t="s">
        <v>1727</v>
      </c>
      <c r="F102" s="147">
        <v>42845</v>
      </c>
      <c r="G102" s="114"/>
    </row>
    <row r="103" spans="1:7" s="117" customFormat="1" ht="15" x14ac:dyDescent="0.2">
      <c r="A103" s="149">
        <v>10217</v>
      </c>
      <c r="B103" s="142" t="s">
        <v>2947</v>
      </c>
      <c r="C103" s="142" t="s">
        <v>2794</v>
      </c>
      <c r="D103" s="142" t="s">
        <v>1198</v>
      </c>
      <c r="E103" s="142" t="s">
        <v>818</v>
      </c>
      <c r="F103" s="147">
        <v>42845</v>
      </c>
      <c r="G103" s="114"/>
    </row>
    <row r="104" spans="1:7" s="117" customFormat="1" ht="15" x14ac:dyDescent="0.2">
      <c r="A104" s="149">
        <v>10317</v>
      </c>
      <c r="B104" s="142" t="s">
        <v>2950</v>
      </c>
      <c r="C104" s="142" t="s">
        <v>1138</v>
      </c>
      <c r="D104" s="142" t="s">
        <v>1198</v>
      </c>
      <c r="E104" s="142" t="s">
        <v>797</v>
      </c>
      <c r="F104" s="147">
        <v>42849</v>
      </c>
      <c r="G104" s="114"/>
    </row>
    <row r="105" spans="1:7" s="117" customFormat="1" ht="15" hidden="1" x14ac:dyDescent="0.2">
      <c r="A105" s="149">
        <v>10417</v>
      </c>
      <c r="B105" s="142" t="s">
        <v>2948</v>
      </c>
      <c r="C105" s="142" t="s">
        <v>1179</v>
      </c>
      <c r="D105" s="142" t="s">
        <v>862</v>
      </c>
      <c r="E105" s="142" t="s">
        <v>720</v>
      </c>
      <c r="F105" s="147">
        <v>42849</v>
      </c>
      <c r="G105" s="114"/>
    </row>
    <row r="106" spans="1:7" s="117" customFormat="1" ht="15" hidden="1" x14ac:dyDescent="0.2">
      <c r="A106" s="149">
        <v>10517</v>
      </c>
      <c r="B106" s="142" t="s">
        <v>2949</v>
      </c>
      <c r="C106" s="142" t="s">
        <v>1179</v>
      </c>
      <c r="D106" s="142" t="s">
        <v>862</v>
      </c>
      <c r="E106" s="142" t="s">
        <v>2332</v>
      </c>
      <c r="F106" s="147">
        <v>42849</v>
      </c>
      <c r="G106" s="114"/>
    </row>
    <row r="107" spans="1:7" s="117" customFormat="1" ht="15" hidden="1" x14ac:dyDescent="0.2">
      <c r="A107" s="149">
        <v>10617</v>
      </c>
      <c r="B107" s="142" t="s">
        <v>2951</v>
      </c>
      <c r="C107" s="142" t="s">
        <v>1142</v>
      </c>
      <c r="D107" s="142" t="s">
        <v>862</v>
      </c>
      <c r="E107" s="142" t="s">
        <v>240</v>
      </c>
      <c r="F107" s="147">
        <v>42850</v>
      </c>
      <c r="G107" s="114"/>
    </row>
    <row r="108" spans="1:7" s="117" customFormat="1" ht="15" hidden="1" x14ac:dyDescent="0.2">
      <c r="A108" s="149">
        <v>10717</v>
      </c>
      <c r="B108" s="142" t="s">
        <v>2952</v>
      </c>
      <c r="C108" s="142" t="s">
        <v>859</v>
      </c>
      <c r="D108" s="142" t="s">
        <v>862</v>
      </c>
      <c r="E108" s="142" t="s">
        <v>1183</v>
      </c>
      <c r="F108" s="147">
        <v>42851</v>
      </c>
      <c r="G108" s="114"/>
    </row>
    <row r="109" spans="1:7" s="117" customFormat="1" ht="15" hidden="1" x14ac:dyDescent="0.2">
      <c r="A109" s="149">
        <v>10817</v>
      </c>
      <c r="B109" s="142" t="s">
        <v>2953</v>
      </c>
      <c r="C109" s="142" t="s">
        <v>859</v>
      </c>
      <c r="D109" s="142" t="s">
        <v>862</v>
      </c>
      <c r="E109" s="142" t="s">
        <v>1183</v>
      </c>
      <c r="F109" s="147">
        <v>42851</v>
      </c>
      <c r="G109" s="114"/>
    </row>
    <row r="110" spans="1:7" s="117" customFormat="1" ht="15" hidden="1" x14ac:dyDescent="0.2">
      <c r="A110" s="149">
        <v>10917</v>
      </c>
      <c r="B110" s="142" t="s">
        <v>2954</v>
      </c>
      <c r="C110" s="142" t="s">
        <v>196</v>
      </c>
      <c r="D110" s="142" t="s">
        <v>862</v>
      </c>
      <c r="E110" s="142" t="s">
        <v>2643</v>
      </c>
      <c r="F110" s="147">
        <v>42852</v>
      </c>
      <c r="G110" s="114"/>
    </row>
    <row r="111" spans="1:7" s="117" customFormat="1" ht="15" x14ac:dyDescent="0.2">
      <c r="A111" s="149">
        <v>11017</v>
      </c>
      <c r="B111" s="142" t="s">
        <v>2955</v>
      </c>
      <c r="C111" s="142" t="s">
        <v>1171</v>
      </c>
      <c r="D111" s="142" t="s">
        <v>1198</v>
      </c>
      <c r="E111" s="142" t="s">
        <v>2857</v>
      </c>
      <c r="F111" s="147">
        <v>42853</v>
      </c>
      <c r="G111" s="114"/>
    </row>
    <row r="112" spans="1:7" s="117" customFormat="1" ht="15" x14ac:dyDescent="0.2">
      <c r="A112" s="149">
        <v>11117</v>
      </c>
      <c r="B112" s="142" t="s">
        <v>2956</v>
      </c>
      <c r="C112" s="142" t="s">
        <v>327</v>
      </c>
      <c r="D112" s="142" t="s">
        <v>1198</v>
      </c>
      <c r="E112" s="142" t="s">
        <v>814</v>
      </c>
      <c r="F112" s="147">
        <v>42853</v>
      </c>
      <c r="G112" s="114"/>
    </row>
    <row r="113" spans="1:7" s="117" customFormat="1" ht="15" x14ac:dyDescent="0.2">
      <c r="A113" s="149">
        <v>11217</v>
      </c>
      <c r="B113" s="142" t="s">
        <v>2957</v>
      </c>
      <c r="C113" s="142" t="s">
        <v>1171</v>
      </c>
      <c r="D113" s="142" t="s">
        <v>1198</v>
      </c>
      <c r="E113" s="142" t="s">
        <v>2857</v>
      </c>
      <c r="F113" s="147">
        <v>42853</v>
      </c>
      <c r="G113" s="114"/>
    </row>
    <row r="114" spans="1:7" s="117" customFormat="1" ht="15" x14ac:dyDescent="0.2">
      <c r="A114" s="149">
        <v>11317</v>
      </c>
      <c r="B114" s="142" t="s">
        <v>2958</v>
      </c>
      <c r="C114" s="142" t="s">
        <v>1171</v>
      </c>
      <c r="D114" s="142" t="s">
        <v>1198</v>
      </c>
      <c r="E114" s="142" t="s">
        <v>2857</v>
      </c>
      <c r="F114" s="147">
        <v>42853</v>
      </c>
      <c r="G114" s="114"/>
    </row>
    <row r="115" spans="1:7" s="117" customFormat="1" ht="15" x14ac:dyDescent="0.2">
      <c r="A115" s="149">
        <v>11417</v>
      </c>
      <c r="B115" s="142" t="s">
        <v>2959</v>
      </c>
      <c r="C115" s="142" t="s">
        <v>1666</v>
      </c>
      <c r="D115" s="142" t="s">
        <v>1198</v>
      </c>
      <c r="E115" s="142" t="s">
        <v>557</v>
      </c>
      <c r="F115" s="147">
        <v>42857</v>
      </c>
      <c r="G115" s="114"/>
    </row>
    <row r="116" spans="1:7" s="117" customFormat="1" ht="15" x14ac:dyDescent="0.2">
      <c r="A116" s="149">
        <v>11517</v>
      </c>
      <c r="B116" s="142" t="s">
        <v>2960</v>
      </c>
      <c r="C116" s="142" t="s">
        <v>196</v>
      </c>
      <c r="D116" s="142" t="s">
        <v>1198</v>
      </c>
      <c r="E116" s="142" t="s">
        <v>797</v>
      </c>
      <c r="F116" s="147">
        <v>42857</v>
      </c>
      <c r="G116" s="114"/>
    </row>
    <row r="117" spans="1:7" s="117" customFormat="1" ht="15" x14ac:dyDescent="0.2">
      <c r="A117" s="150">
        <v>11617</v>
      </c>
      <c r="B117" s="136" t="s">
        <v>2961</v>
      </c>
      <c r="C117" s="136" t="s">
        <v>3144</v>
      </c>
      <c r="D117" s="136" t="s">
        <v>3163</v>
      </c>
      <c r="E117" s="136" t="s">
        <v>2962</v>
      </c>
      <c r="F117" s="151">
        <v>42859</v>
      </c>
      <c r="G117" s="114"/>
    </row>
    <row r="118" spans="1:7" s="117" customFormat="1" ht="15" x14ac:dyDescent="0.2">
      <c r="A118" s="149">
        <v>11717</v>
      </c>
      <c r="B118" s="142" t="s">
        <v>2963</v>
      </c>
      <c r="C118" s="142" t="s">
        <v>3129</v>
      </c>
      <c r="D118" s="142" t="s">
        <v>1198</v>
      </c>
      <c r="E118" s="142" t="s">
        <v>797</v>
      </c>
      <c r="F118" s="147">
        <v>42860</v>
      </c>
      <c r="G118" s="114"/>
    </row>
    <row r="119" spans="1:7" s="117" customFormat="1" ht="15" x14ac:dyDescent="0.2">
      <c r="A119" s="149">
        <v>11817</v>
      </c>
      <c r="B119" s="142" t="s">
        <v>2964</v>
      </c>
      <c r="C119" s="142" t="s">
        <v>1671</v>
      </c>
      <c r="D119" s="142" t="s">
        <v>1198</v>
      </c>
      <c r="E119" s="142" t="s">
        <v>1189</v>
      </c>
      <c r="F119" s="147">
        <v>42860</v>
      </c>
      <c r="G119" s="114"/>
    </row>
    <row r="120" spans="1:7" s="117" customFormat="1" ht="15" x14ac:dyDescent="0.2">
      <c r="A120" s="149">
        <v>11917</v>
      </c>
      <c r="B120" s="142" t="s">
        <v>2965</v>
      </c>
      <c r="C120" s="142" t="s">
        <v>3119</v>
      </c>
      <c r="D120" s="142" t="s">
        <v>863</v>
      </c>
      <c r="E120" s="142" t="s">
        <v>870</v>
      </c>
      <c r="F120" s="147">
        <v>42860</v>
      </c>
      <c r="G120" s="114"/>
    </row>
    <row r="121" spans="1:7" s="117" customFormat="1" ht="15" x14ac:dyDescent="0.2">
      <c r="A121" s="149">
        <v>12017</v>
      </c>
      <c r="B121" s="142" t="s">
        <v>2966</v>
      </c>
      <c r="C121" s="142" t="s">
        <v>3142</v>
      </c>
      <c r="D121" s="142" t="s">
        <v>863</v>
      </c>
      <c r="E121" s="142" t="s">
        <v>797</v>
      </c>
      <c r="F121" s="147">
        <v>42863</v>
      </c>
      <c r="G121" s="114"/>
    </row>
    <row r="122" spans="1:7" s="117" customFormat="1" ht="15" x14ac:dyDescent="0.2">
      <c r="A122" s="149">
        <v>12117</v>
      </c>
      <c r="B122" s="142" t="s">
        <v>2968</v>
      </c>
      <c r="C122" s="142" t="s">
        <v>2967</v>
      </c>
      <c r="D122" s="142" t="s">
        <v>863</v>
      </c>
      <c r="E122" s="142" t="s">
        <v>797</v>
      </c>
      <c r="F122" s="147">
        <v>42863</v>
      </c>
      <c r="G122" s="114"/>
    </row>
    <row r="123" spans="1:7" s="117" customFormat="1" ht="15" x14ac:dyDescent="0.2">
      <c r="A123" s="149">
        <v>12217</v>
      </c>
      <c r="B123" s="142" t="s">
        <v>2969</v>
      </c>
      <c r="C123" s="142" t="s">
        <v>327</v>
      </c>
      <c r="D123" s="142" t="s">
        <v>1198</v>
      </c>
      <c r="E123" s="142" t="s">
        <v>1183</v>
      </c>
      <c r="F123" s="147">
        <v>42864</v>
      </c>
      <c r="G123" s="114"/>
    </row>
    <row r="124" spans="1:7" s="117" customFormat="1" ht="15" x14ac:dyDescent="0.2">
      <c r="A124" s="149">
        <v>12317</v>
      </c>
      <c r="B124" s="142" t="s">
        <v>2970</v>
      </c>
      <c r="C124" s="142" t="s">
        <v>854</v>
      </c>
      <c r="D124" s="142" t="s">
        <v>1198</v>
      </c>
      <c r="E124" s="142" t="s">
        <v>2683</v>
      </c>
      <c r="F124" s="147">
        <v>42865</v>
      </c>
      <c r="G124" s="114"/>
    </row>
    <row r="125" spans="1:7" s="117" customFormat="1" ht="15" hidden="1" x14ac:dyDescent="0.2">
      <c r="A125" s="149">
        <v>12417</v>
      </c>
      <c r="B125" s="142" t="s">
        <v>2974</v>
      </c>
      <c r="C125" s="142" t="s">
        <v>847</v>
      </c>
      <c r="D125" s="142" t="s">
        <v>862</v>
      </c>
      <c r="E125" s="142" t="s">
        <v>1183</v>
      </c>
      <c r="F125" s="147">
        <v>42865</v>
      </c>
      <c r="G125" s="114"/>
    </row>
    <row r="126" spans="1:7" s="117" customFormat="1" ht="15" hidden="1" x14ac:dyDescent="0.2">
      <c r="A126" s="149">
        <v>12517</v>
      </c>
      <c r="B126" s="142" t="s">
        <v>2971</v>
      </c>
      <c r="C126" s="142" t="s">
        <v>2972</v>
      </c>
      <c r="D126" s="142" t="s">
        <v>862</v>
      </c>
      <c r="E126" s="142" t="s">
        <v>2643</v>
      </c>
      <c r="F126" s="147">
        <v>42866</v>
      </c>
      <c r="G126" s="114"/>
    </row>
    <row r="127" spans="1:7" s="117" customFormat="1" ht="15" hidden="1" x14ac:dyDescent="0.2">
      <c r="A127" s="149">
        <v>12617</v>
      </c>
      <c r="B127" s="142" t="s">
        <v>2973</v>
      </c>
      <c r="C127" s="142" t="s">
        <v>847</v>
      </c>
      <c r="D127" s="142" t="s">
        <v>862</v>
      </c>
      <c r="E127" s="142" t="s">
        <v>240</v>
      </c>
      <c r="F127" s="147">
        <v>42866</v>
      </c>
      <c r="G127" s="114"/>
    </row>
    <row r="128" spans="1:7" s="117" customFormat="1" ht="15" hidden="1" x14ac:dyDescent="0.2">
      <c r="A128" s="149">
        <v>12717</v>
      </c>
      <c r="B128" s="142" t="s">
        <v>2976</v>
      </c>
      <c r="C128" s="142" t="s">
        <v>847</v>
      </c>
      <c r="D128" s="142" t="s">
        <v>862</v>
      </c>
      <c r="E128" s="148" t="s">
        <v>2420</v>
      </c>
      <c r="F128" s="147">
        <v>42867</v>
      </c>
      <c r="G128" s="114"/>
    </row>
    <row r="129" spans="1:7" s="117" customFormat="1" ht="15" hidden="1" x14ac:dyDescent="0.2">
      <c r="A129" s="149">
        <v>12817</v>
      </c>
      <c r="B129" s="142" t="s">
        <v>2975</v>
      </c>
      <c r="C129" s="142" t="s">
        <v>847</v>
      </c>
      <c r="D129" s="142" t="s">
        <v>862</v>
      </c>
      <c r="E129" s="148" t="s">
        <v>2420</v>
      </c>
      <c r="F129" s="147">
        <v>42867</v>
      </c>
      <c r="G129" s="114"/>
    </row>
    <row r="130" spans="1:7" s="117" customFormat="1" ht="15" x14ac:dyDescent="0.2">
      <c r="A130" s="149">
        <v>12917</v>
      </c>
      <c r="B130" s="142" t="s">
        <v>2977</v>
      </c>
      <c r="C130" s="142" t="s">
        <v>1171</v>
      </c>
      <c r="D130" s="142" t="s">
        <v>1198</v>
      </c>
      <c r="E130" s="142" t="s">
        <v>1213</v>
      </c>
      <c r="F130" s="147">
        <v>42870</v>
      </c>
      <c r="G130" s="114"/>
    </row>
    <row r="131" spans="1:7" s="117" customFormat="1" ht="15" x14ac:dyDescent="0.2">
      <c r="A131" s="149">
        <v>13017</v>
      </c>
      <c r="B131" s="142" t="s">
        <v>2978</v>
      </c>
      <c r="C131" s="142" t="s">
        <v>3150</v>
      </c>
      <c r="D131" s="142" t="s">
        <v>1198</v>
      </c>
      <c r="E131" s="142" t="s">
        <v>2332</v>
      </c>
      <c r="F131" s="147">
        <v>42871</v>
      </c>
      <c r="G131" s="114"/>
    </row>
    <row r="132" spans="1:7" s="117" customFormat="1" ht="15" hidden="1" x14ac:dyDescent="0.2">
      <c r="A132" s="149">
        <v>13117</v>
      </c>
      <c r="B132" s="142" t="s">
        <v>2979</v>
      </c>
      <c r="C132" s="142" t="s">
        <v>859</v>
      </c>
      <c r="D132" s="142" t="s">
        <v>862</v>
      </c>
      <c r="E132" s="142" t="s">
        <v>557</v>
      </c>
      <c r="F132" s="147">
        <v>42873</v>
      </c>
      <c r="G132" s="114"/>
    </row>
    <row r="133" spans="1:7" s="117" customFormat="1" ht="15" x14ac:dyDescent="0.2">
      <c r="A133" s="149">
        <v>13217</v>
      </c>
      <c r="B133" s="142" t="s">
        <v>2980</v>
      </c>
      <c r="C133" s="142" t="s">
        <v>3123</v>
      </c>
      <c r="D133" s="142" t="s">
        <v>1198</v>
      </c>
      <c r="E133" s="142" t="s">
        <v>1182</v>
      </c>
      <c r="F133" s="147">
        <v>42876</v>
      </c>
      <c r="G133" s="114"/>
    </row>
    <row r="134" spans="1:7" s="117" customFormat="1" ht="15" x14ac:dyDescent="0.2">
      <c r="A134" s="149">
        <v>13317</v>
      </c>
      <c r="B134" s="142" t="s">
        <v>2981</v>
      </c>
      <c r="C134" s="142" t="s">
        <v>3123</v>
      </c>
      <c r="D134" s="142" t="s">
        <v>1198</v>
      </c>
      <c r="E134" s="142" t="s">
        <v>1182</v>
      </c>
      <c r="F134" s="147">
        <v>42876</v>
      </c>
      <c r="G134" s="114"/>
    </row>
    <row r="135" spans="1:7" s="117" customFormat="1" ht="15" x14ac:dyDescent="0.2">
      <c r="A135" s="149">
        <v>13417</v>
      </c>
      <c r="B135" s="142" t="s">
        <v>2982</v>
      </c>
      <c r="C135" s="142" t="s">
        <v>3120</v>
      </c>
      <c r="D135" s="142" t="s">
        <v>1198</v>
      </c>
      <c r="E135" s="142" t="s">
        <v>2332</v>
      </c>
      <c r="F135" s="147">
        <v>42877</v>
      </c>
      <c r="G135" s="114"/>
    </row>
    <row r="136" spans="1:7" s="117" customFormat="1" ht="15" hidden="1" x14ac:dyDescent="0.2">
      <c r="A136" s="149">
        <v>13517</v>
      </c>
      <c r="B136" s="142" t="s">
        <v>2983</v>
      </c>
      <c r="C136" s="142" t="s">
        <v>121</v>
      </c>
      <c r="D136" s="142" t="s">
        <v>862</v>
      </c>
      <c r="E136" s="142" t="s">
        <v>240</v>
      </c>
      <c r="F136" s="147">
        <v>42878</v>
      </c>
      <c r="G136" s="114"/>
    </row>
    <row r="137" spans="1:7" s="117" customFormat="1" ht="15" hidden="1" x14ac:dyDescent="0.2">
      <c r="A137" s="149">
        <v>13617</v>
      </c>
      <c r="B137" s="142" t="s">
        <v>2984</v>
      </c>
      <c r="C137" s="142" t="s">
        <v>310</v>
      </c>
      <c r="D137" s="142" t="s">
        <v>862</v>
      </c>
      <c r="E137" s="142" t="s">
        <v>2643</v>
      </c>
      <c r="F137" s="147">
        <v>42878</v>
      </c>
      <c r="G137" s="114"/>
    </row>
    <row r="138" spans="1:7" s="117" customFormat="1" ht="15" x14ac:dyDescent="0.2">
      <c r="A138" s="149">
        <v>13717</v>
      </c>
      <c r="B138" s="142" t="s">
        <v>2985</v>
      </c>
      <c r="C138" s="142" t="s">
        <v>2686</v>
      </c>
      <c r="D138" s="142" t="s">
        <v>1198</v>
      </c>
      <c r="E138" s="142" t="s">
        <v>831</v>
      </c>
      <c r="F138" s="147">
        <v>42878</v>
      </c>
      <c r="G138" s="114"/>
    </row>
    <row r="139" spans="1:7" s="117" customFormat="1" ht="15" x14ac:dyDescent="0.2">
      <c r="A139" s="150">
        <v>13817</v>
      </c>
      <c r="B139" s="136" t="s">
        <v>3114</v>
      </c>
      <c r="C139" s="125" t="s">
        <v>3140</v>
      </c>
      <c r="D139" s="136" t="s">
        <v>3163</v>
      </c>
      <c r="E139" s="136" t="s">
        <v>624</v>
      </c>
      <c r="F139" s="151">
        <v>42879</v>
      </c>
      <c r="G139" s="114"/>
    </row>
    <row r="140" spans="1:7" s="117" customFormat="1" ht="15" x14ac:dyDescent="0.2">
      <c r="A140" s="149">
        <v>13917</v>
      </c>
      <c r="B140" s="142" t="s">
        <v>2986</v>
      </c>
      <c r="C140" s="142" t="s">
        <v>1138</v>
      </c>
      <c r="D140" s="142" t="s">
        <v>1198</v>
      </c>
      <c r="E140" s="142" t="s">
        <v>1189</v>
      </c>
      <c r="F140" s="147">
        <v>42881</v>
      </c>
      <c r="G140" s="114"/>
    </row>
    <row r="141" spans="1:7" s="117" customFormat="1" ht="15" hidden="1" x14ac:dyDescent="0.2">
      <c r="A141" s="149">
        <v>14017</v>
      </c>
      <c r="B141" s="142" t="s">
        <v>3175</v>
      </c>
      <c r="C141" s="142" t="s">
        <v>327</v>
      </c>
      <c r="D141" s="142" t="s">
        <v>1199</v>
      </c>
      <c r="E141" s="142" t="s">
        <v>2332</v>
      </c>
      <c r="F141" s="147">
        <v>42881</v>
      </c>
      <c r="G141" s="114"/>
    </row>
    <row r="142" spans="1:7" s="117" customFormat="1" ht="15" hidden="1" x14ac:dyDescent="0.2">
      <c r="A142" s="149">
        <v>14117</v>
      </c>
      <c r="B142" s="142" t="s">
        <v>2987</v>
      </c>
      <c r="C142" s="142" t="s">
        <v>1005</v>
      </c>
      <c r="D142" s="142" t="s">
        <v>862</v>
      </c>
      <c r="E142" s="142" t="s">
        <v>557</v>
      </c>
      <c r="F142" s="147">
        <v>42884</v>
      </c>
      <c r="G142" s="114"/>
    </row>
    <row r="143" spans="1:7" s="117" customFormat="1" ht="15" hidden="1" x14ac:dyDescent="0.2">
      <c r="A143" s="149">
        <v>14217</v>
      </c>
      <c r="B143" s="142" t="s">
        <v>2988</v>
      </c>
      <c r="C143" s="142" t="s">
        <v>1671</v>
      </c>
      <c r="D143" s="142" t="s">
        <v>862</v>
      </c>
      <c r="E143" s="142" t="s">
        <v>2332</v>
      </c>
      <c r="F143" s="147">
        <v>42885</v>
      </c>
      <c r="G143" s="114"/>
    </row>
    <row r="144" spans="1:7" s="117" customFormat="1" ht="15" hidden="1" x14ac:dyDescent="0.2">
      <c r="A144" s="149">
        <v>14317</v>
      </c>
      <c r="B144" s="142" t="s">
        <v>2989</v>
      </c>
      <c r="C144" s="142" t="s">
        <v>195</v>
      </c>
      <c r="D144" s="142" t="s">
        <v>862</v>
      </c>
      <c r="E144" s="142" t="s">
        <v>2332</v>
      </c>
      <c r="F144" s="147">
        <v>42885</v>
      </c>
      <c r="G144" s="114"/>
    </row>
    <row r="145" spans="1:7" s="117" customFormat="1" ht="15" hidden="1" x14ac:dyDescent="0.2">
      <c r="A145" s="149">
        <v>14417</v>
      </c>
      <c r="B145" s="142" t="s">
        <v>2990</v>
      </c>
      <c r="C145" s="148" t="s">
        <v>3040</v>
      </c>
      <c r="D145" s="142" t="s">
        <v>1026</v>
      </c>
      <c r="E145" s="142" t="s">
        <v>878</v>
      </c>
      <c r="F145" s="147">
        <v>42885</v>
      </c>
      <c r="G145" s="114"/>
    </row>
    <row r="146" spans="1:7" s="117" customFormat="1" ht="15" x14ac:dyDescent="0.2">
      <c r="A146" s="150">
        <v>14517</v>
      </c>
      <c r="B146" s="136" t="s">
        <v>2991</v>
      </c>
      <c r="C146" s="125" t="s">
        <v>724</v>
      </c>
      <c r="D146" s="136" t="s">
        <v>3163</v>
      </c>
      <c r="E146" s="136" t="s">
        <v>2992</v>
      </c>
      <c r="F146" s="151">
        <v>42886</v>
      </c>
      <c r="G146" s="114"/>
    </row>
    <row r="147" spans="1:7" s="117" customFormat="1" ht="15" x14ac:dyDescent="0.2">
      <c r="A147" s="149">
        <v>14617</v>
      </c>
      <c r="B147" s="142" t="s">
        <v>2993</v>
      </c>
      <c r="C147" s="142" t="s">
        <v>3132</v>
      </c>
      <c r="D147" s="142" t="s">
        <v>1198</v>
      </c>
      <c r="E147" s="142" t="s">
        <v>1213</v>
      </c>
      <c r="F147" s="147">
        <v>42887</v>
      </c>
      <c r="G147" s="114"/>
    </row>
    <row r="148" spans="1:7" s="117" customFormat="1" ht="15" hidden="1" x14ac:dyDescent="0.2">
      <c r="A148" s="149">
        <v>14717</v>
      </c>
      <c r="B148" s="142" t="s">
        <v>2994</v>
      </c>
      <c r="C148" s="142" t="s">
        <v>195</v>
      </c>
      <c r="D148" s="142" t="s">
        <v>862</v>
      </c>
      <c r="E148" s="142" t="s">
        <v>2054</v>
      </c>
      <c r="F148" s="147">
        <v>42887</v>
      </c>
      <c r="G148" s="114"/>
    </row>
    <row r="149" spans="1:7" s="117" customFormat="1" ht="15" hidden="1" x14ac:dyDescent="0.2">
      <c r="A149" s="149">
        <v>14817</v>
      </c>
      <c r="B149" s="142" t="s">
        <v>2995</v>
      </c>
      <c r="C149" s="142" t="s">
        <v>1148</v>
      </c>
      <c r="D149" s="142" t="s">
        <v>862</v>
      </c>
      <c r="E149" s="142" t="s">
        <v>2857</v>
      </c>
      <c r="F149" s="147">
        <v>42891</v>
      </c>
      <c r="G149" s="114"/>
    </row>
    <row r="150" spans="1:7" s="117" customFormat="1" ht="15" hidden="1" x14ac:dyDescent="0.2">
      <c r="A150" s="149">
        <v>14917</v>
      </c>
      <c r="B150" s="142" t="s">
        <v>2996</v>
      </c>
      <c r="C150" s="142" t="s">
        <v>2997</v>
      </c>
      <c r="D150" s="142" t="s">
        <v>1026</v>
      </c>
      <c r="E150" s="142" t="s">
        <v>803</v>
      </c>
      <c r="F150" s="147">
        <v>42891</v>
      </c>
      <c r="G150" s="114"/>
    </row>
    <row r="151" spans="1:7" s="117" customFormat="1" ht="15" x14ac:dyDescent="0.2">
      <c r="A151" s="149">
        <v>15017</v>
      </c>
      <c r="B151" s="142" t="s">
        <v>2998</v>
      </c>
      <c r="C151" s="142" t="s">
        <v>2999</v>
      </c>
      <c r="D151" s="142" t="s">
        <v>863</v>
      </c>
      <c r="E151" s="142" t="s">
        <v>3145</v>
      </c>
      <c r="F151" s="147">
        <v>42895</v>
      </c>
      <c r="G151" s="114"/>
    </row>
    <row r="152" spans="1:7" s="117" customFormat="1" ht="15" x14ac:dyDescent="0.2">
      <c r="A152" s="149">
        <v>15117</v>
      </c>
      <c r="B152" s="142" t="s">
        <v>3000</v>
      </c>
      <c r="C152" s="142" t="s">
        <v>1163</v>
      </c>
      <c r="D152" s="142" t="s">
        <v>863</v>
      </c>
      <c r="E152" s="142" t="s">
        <v>795</v>
      </c>
      <c r="F152" s="147">
        <v>42895</v>
      </c>
      <c r="G152" s="114"/>
    </row>
    <row r="153" spans="1:7" s="117" customFormat="1" ht="15" hidden="1" x14ac:dyDescent="0.2">
      <c r="A153" s="149">
        <v>15217</v>
      </c>
      <c r="B153" s="142" t="s">
        <v>3001</v>
      </c>
      <c r="C153" s="142" t="s">
        <v>1666</v>
      </c>
      <c r="D153" s="142" t="s">
        <v>862</v>
      </c>
      <c r="E153" s="142" t="s">
        <v>814</v>
      </c>
      <c r="F153" s="147">
        <v>42899</v>
      </c>
      <c r="G153" s="114"/>
    </row>
    <row r="154" spans="1:7" s="117" customFormat="1" ht="15" hidden="1" x14ac:dyDescent="0.2">
      <c r="A154" s="149">
        <v>15317</v>
      </c>
      <c r="B154" s="142" t="s">
        <v>3002</v>
      </c>
      <c r="C154" s="142" t="s">
        <v>1666</v>
      </c>
      <c r="D154" s="142" t="s">
        <v>862</v>
      </c>
      <c r="E154" s="142" t="s">
        <v>2641</v>
      </c>
      <c r="F154" s="147">
        <v>42900</v>
      </c>
      <c r="G154" s="114"/>
    </row>
    <row r="155" spans="1:7" s="117" customFormat="1" ht="15" x14ac:dyDescent="0.2">
      <c r="A155" s="149">
        <v>15417</v>
      </c>
      <c r="B155" s="142" t="s">
        <v>3156</v>
      </c>
      <c r="C155" s="142" t="s">
        <v>258</v>
      </c>
      <c r="D155" s="142" t="s">
        <v>1198</v>
      </c>
      <c r="E155" s="142" t="s">
        <v>740</v>
      </c>
      <c r="F155" s="147">
        <v>42900</v>
      </c>
      <c r="G155" s="114"/>
    </row>
    <row r="156" spans="1:7" s="117" customFormat="1" ht="15" hidden="1" x14ac:dyDescent="0.2">
      <c r="A156" s="149">
        <v>15517</v>
      </c>
      <c r="B156" s="142" t="s">
        <v>3003</v>
      </c>
      <c r="C156" s="142" t="s">
        <v>1666</v>
      </c>
      <c r="D156" s="142" t="s">
        <v>862</v>
      </c>
      <c r="E156" s="148" t="s">
        <v>2420</v>
      </c>
      <c r="F156" s="147">
        <v>42900</v>
      </c>
      <c r="G156" s="114"/>
    </row>
    <row r="157" spans="1:7" s="117" customFormat="1" ht="15" hidden="1" x14ac:dyDescent="0.2">
      <c r="A157" s="149">
        <v>15617</v>
      </c>
      <c r="B157" s="142" t="s">
        <v>3004</v>
      </c>
      <c r="C157" s="142" t="s">
        <v>1666</v>
      </c>
      <c r="D157" s="142" t="s">
        <v>862</v>
      </c>
      <c r="E157" s="142" t="s">
        <v>487</v>
      </c>
      <c r="F157" s="147">
        <v>42900</v>
      </c>
      <c r="G157" s="114"/>
    </row>
    <row r="158" spans="1:7" s="117" customFormat="1" ht="15" x14ac:dyDescent="0.2">
      <c r="A158" s="149">
        <v>15717</v>
      </c>
      <c r="B158" s="142" t="s">
        <v>3005</v>
      </c>
      <c r="C158" s="142" t="s">
        <v>1138</v>
      </c>
      <c r="D158" s="142" t="s">
        <v>1198</v>
      </c>
      <c r="E158" s="142" t="s">
        <v>720</v>
      </c>
      <c r="F158" s="147">
        <v>42902</v>
      </c>
      <c r="G158" s="114"/>
    </row>
    <row r="159" spans="1:7" s="117" customFormat="1" ht="15" x14ac:dyDescent="0.2">
      <c r="A159" s="149">
        <v>15817</v>
      </c>
      <c r="B159" s="142" t="s">
        <v>3006</v>
      </c>
      <c r="C159" s="142" t="s">
        <v>3123</v>
      </c>
      <c r="D159" s="142" t="s">
        <v>1198</v>
      </c>
      <c r="E159" s="142" t="s">
        <v>3342</v>
      </c>
      <c r="F159" s="147">
        <v>42902</v>
      </c>
      <c r="G159" s="114"/>
    </row>
    <row r="160" spans="1:7" s="117" customFormat="1" ht="15" x14ac:dyDescent="0.2">
      <c r="A160" s="149">
        <v>15917</v>
      </c>
      <c r="B160" s="142" t="s">
        <v>3007</v>
      </c>
      <c r="C160" s="142" t="s">
        <v>2071</v>
      </c>
      <c r="D160" s="142" t="s">
        <v>1198</v>
      </c>
      <c r="E160" s="142" t="s">
        <v>487</v>
      </c>
      <c r="F160" s="147">
        <v>42907</v>
      </c>
      <c r="G160" s="114"/>
    </row>
    <row r="161" spans="1:7" s="117" customFormat="1" ht="15" x14ac:dyDescent="0.2">
      <c r="A161" s="149">
        <v>16017</v>
      </c>
      <c r="B161" s="142" t="s">
        <v>3008</v>
      </c>
      <c r="C161" s="142" t="s">
        <v>839</v>
      </c>
      <c r="D161" s="142" t="s">
        <v>1198</v>
      </c>
      <c r="E161" s="142" t="s">
        <v>800</v>
      </c>
      <c r="F161" s="147">
        <v>42907</v>
      </c>
      <c r="G161" s="114"/>
    </row>
    <row r="162" spans="1:7" s="117" customFormat="1" ht="15" x14ac:dyDescent="0.2">
      <c r="A162" s="149">
        <v>16117</v>
      </c>
      <c r="B162" s="142" t="s">
        <v>3009</v>
      </c>
      <c r="C162" s="142" t="s">
        <v>859</v>
      </c>
      <c r="D162" s="142" t="s">
        <v>1198</v>
      </c>
      <c r="E162" s="142" t="s">
        <v>2683</v>
      </c>
      <c r="F162" s="147">
        <v>42907</v>
      </c>
      <c r="G162" s="114"/>
    </row>
    <row r="163" spans="1:7" s="117" customFormat="1" ht="15" x14ac:dyDescent="0.2">
      <c r="A163" s="149">
        <v>16217</v>
      </c>
      <c r="B163" s="142" t="s">
        <v>3012</v>
      </c>
      <c r="C163" s="139" t="s">
        <v>3013</v>
      </c>
      <c r="D163" s="142" t="s">
        <v>3162</v>
      </c>
      <c r="E163" s="148" t="s">
        <v>194</v>
      </c>
      <c r="F163" s="147">
        <v>42908</v>
      </c>
      <c r="G163" s="114"/>
    </row>
    <row r="164" spans="1:7" s="117" customFormat="1" ht="15" x14ac:dyDescent="0.2">
      <c r="A164" s="149">
        <v>16317</v>
      </c>
      <c r="B164" s="142" t="s">
        <v>3014</v>
      </c>
      <c r="C164" s="142" t="s">
        <v>2071</v>
      </c>
      <c r="D164" s="142" t="s">
        <v>1198</v>
      </c>
      <c r="E164" s="142" t="s">
        <v>814</v>
      </c>
      <c r="F164" s="147">
        <v>42908</v>
      </c>
      <c r="G164" s="114"/>
    </row>
    <row r="165" spans="1:7" s="117" customFormat="1" ht="15" x14ac:dyDescent="0.2">
      <c r="A165" s="149">
        <v>16417</v>
      </c>
      <c r="B165" s="142" t="s">
        <v>3010</v>
      </c>
      <c r="C165" s="142" t="s">
        <v>3011</v>
      </c>
      <c r="D165" s="142" t="s">
        <v>1198</v>
      </c>
      <c r="E165" s="142" t="s">
        <v>800</v>
      </c>
      <c r="F165" s="147">
        <v>42908</v>
      </c>
      <c r="G165" s="114"/>
    </row>
    <row r="166" spans="1:7" s="117" customFormat="1" ht="15" x14ac:dyDescent="0.2">
      <c r="A166" s="150">
        <v>16517</v>
      </c>
      <c r="B166" s="136" t="s">
        <v>3015</v>
      </c>
      <c r="C166" s="125" t="s">
        <v>2323</v>
      </c>
      <c r="D166" s="136" t="s">
        <v>3163</v>
      </c>
      <c r="E166" s="136" t="s">
        <v>3146</v>
      </c>
      <c r="F166" s="151">
        <v>42908</v>
      </c>
      <c r="G166" s="114"/>
    </row>
    <row r="167" spans="1:7" s="117" customFormat="1" ht="15" x14ac:dyDescent="0.2">
      <c r="A167" s="149">
        <v>16617</v>
      </c>
      <c r="B167" s="142" t="s">
        <v>3016</v>
      </c>
      <c r="C167" s="133" t="s">
        <v>3301</v>
      </c>
      <c r="D167" s="142" t="s">
        <v>863</v>
      </c>
      <c r="E167" s="142" t="s">
        <v>795</v>
      </c>
      <c r="F167" s="147">
        <v>42909</v>
      </c>
      <c r="G167" s="114"/>
    </row>
    <row r="168" spans="1:7" s="117" customFormat="1" ht="15.75" customHeight="1" x14ac:dyDescent="0.2">
      <c r="A168" s="149">
        <v>16717</v>
      </c>
      <c r="B168" s="142" t="s">
        <v>3017</v>
      </c>
      <c r="C168" s="142" t="s">
        <v>857</v>
      </c>
      <c r="D168" s="142" t="s">
        <v>1198</v>
      </c>
      <c r="E168" s="142" t="s">
        <v>1731</v>
      </c>
      <c r="F168" s="147">
        <v>42914</v>
      </c>
      <c r="G168" s="114"/>
    </row>
    <row r="169" spans="1:7" s="117" customFormat="1" ht="15" x14ac:dyDescent="0.2">
      <c r="A169" s="149">
        <v>16817</v>
      </c>
      <c r="B169" s="142" t="s">
        <v>3018</v>
      </c>
      <c r="C169" s="142" t="s">
        <v>1460</v>
      </c>
      <c r="D169" s="142" t="s">
        <v>1198</v>
      </c>
      <c r="E169" s="142" t="s">
        <v>2683</v>
      </c>
      <c r="F169" s="147">
        <v>42915</v>
      </c>
      <c r="G169" s="114"/>
    </row>
    <row r="170" spans="1:7" s="117" customFormat="1" ht="15" x14ac:dyDescent="0.2">
      <c r="A170" s="149">
        <v>16917</v>
      </c>
      <c r="B170" s="142" t="s">
        <v>3019</v>
      </c>
      <c r="C170" s="139" t="s">
        <v>3020</v>
      </c>
      <c r="D170" s="142" t="s">
        <v>3162</v>
      </c>
      <c r="E170" s="142" t="s">
        <v>870</v>
      </c>
      <c r="F170" s="147">
        <v>42915</v>
      </c>
      <c r="G170" s="114"/>
    </row>
    <row r="171" spans="1:7" s="117" customFormat="1" ht="15" x14ac:dyDescent="0.2">
      <c r="A171" s="149">
        <v>17017</v>
      </c>
      <c r="B171" s="142" t="s">
        <v>3021</v>
      </c>
      <c r="C171" s="142" t="s">
        <v>1138</v>
      </c>
      <c r="D171" s="142" t="s">
        <v>1198</v>
      </c>
      <c r="E171" s="142" t="s">
        <v>720</v>
      </c>
      <c r="F171" s="147">
        <v>42916</v>
      </c>
      <c r="G171" s="114"/>
    </row>
    <row r="172" spans="1:7" s="117" customFormat="1" ht="15" hidden="1" x14ac:dyDescent="0.2">
      <c r="A172" s="149">
        <v>17117</v>
      </c>
      <c r="B172" s="142" t="s">
        <v>3022</v>
      </c>
      <c r="C172" s="142" t="s">
        <v>469</v>
      </c>
      <c r="D172" s="142" t="s">
        <v>862</v>
      </c>
      <c r="E172" s="142" t="s">
        <v>2683</v>
      </c>
      <c r="F172" s="147">
        <v>42916</v>
      </c>
      <c r="G172" s="114"/>
    </row>
    <row r="173" spans="1:7" s="117" customFormat="1" ht="15" hidden="1" x14ac:dyDescent="0.2">
      <c r="A173" s="149">
        <v>17217</v>
      </c>
      <c r="B173" s="142" t="s">
        <v>3023</v>
      </c>
      <c r="C173" s="142" t="s">
        <v>1460</v>
      </c>
      <c r="D173" s="142" t="s">
        <v>862</v>
      </c>
      <c r="E173" s="142" t="s">
        <v>1727</v>
      </c>
      <c r="F173" s="147">
        <v>42919</v>
      </c>
      <c r="G173" s="114"/>
    </row>
    <row r="174" spans="1:7" s="117" customFormat="1" ht="15" hidden="1" x14ac:dyDescent="0.2">
      <c r="A174" s="149">
        <v>17317</v>
      </c>
      <c r="B174" s="142" t="s">
        <v>3024</v>
      </c>
      <c r="C174" s="142" t="s">
        <v>1460</v>
      </c>
      <c r="D174" s="142" t="s">
        <v>862</v>
      </c>
      <c r="E174" s="142" t="s">
        <v>1213</v>
      </c>
      <c r="F174" s="147">
        <v>42919</v>
      </c>
      <c r="G174" s="114"/>
    </row>
    <row r="175" spans="1:7" s="117" customFormat="1" ht="15" hidden="1" x14ac:dyDescent="0.2">
      <c r="A175" s="149">
        <v>17417</v>
      </c>
      <c r="B175" s="142" t="s">
        <v>3025</v>
      </c>
      <c r="C175" s="142" t="s">
        <v>1460</v>
      </c>
      <c r="D175" s="142" t="s">
        <v>862</v>
      </c>
      <c r="E175" s="142" t="s">
        <v>2332</v>
      </c>
      <c r="F175" s="147">
        <v>42919</v>
      </c>
      <c r="G175" s="114"/>
    </row>
    <row r="176" spans="1:7" s="117" customFormat="1" ht="15" x14ac:dyDescent="0.2">
      <c r="A176" s="149">
        <v>17517</v>
      </c>
      <c r="B176" s="142" t="s">
        <v>3026</v>
      </c>
      <c r="C176" s="142" t="s">
        <v>198</v>
      </c>
      <c r="D176" s="142" t="s">
        <v>1198</v>
      </c>
      <c r="E176" s="142" t="s">
        <v>1183</v>
      </c>
      <c r="F176" s="147">
        <v>42921</v>
      </c>
      <c r="G176" s="114"/>
    </row>
    <row r="177" spans="1:7" s="117" customFormat="1" ht="15" hidden="1" x14ac:dyDescent="0.2">
      <c r="A177" s="149">
        <v>17617</v>
      </c>
      <c r="B177" s="142" t="s">
        <v>3027</v>
      </c>
      <c r="C177" s="142" t="s">
        <v>3028</v>
      </c>
      <c r="D177" s="142" t="s">
        <v>862</v>
      </c>
      <c r="E177" s="142" t="s">
        <v>831</v>
      </c>
      <c r="F177" s="147">
        <v>42921</v>
      </c>
      <c r="G177" s="114"/>
    </row>
    <row r="178" spans="1:7" s="117" customFormat="1" ht="15" hidden="1" x14ac:dyDescent="0.2">
      <c r="A178" s="149">
        <v>17717</v>
      </c>
      <c r="B178" s="142" t="s">
        <v>3029</v>
      </c>
      <c r="C178" s="142" t="s">
        <v>3028</v>
      </c>
      <c r="D178" s="142" t="s">
        <v>862</v>
      </c>
      <c r="E178" s="148" t="s">
        <v>2420</v>
      </c>
      <c r="F178" s="147">
        <v>42922</v>
      </c>
      <c r="G178" s="114"/>
    </row>
    <row r="179" spans="1:7" s="117" customFormat="1" ht="15" x14ac:dyDescent="0.2">
      <c r="A179" s="149">
        <v>17817</v>
      </c>
      <c r="B179" s="142" t="s">
        <v>3030</v>
      </c>
      <c r="C179" s="142" t="s">
        <v>2071</v>
      </c>
      <c r="D179" s="142" t="s">
        <v>1198</v>
      </c>
      <c r="E179" s="142" t="s">
        <v>829</v>
      </c>
      <c r="F179" s="147">
        <v>42922</v>
      </c>
      <c r="G179" s="114"/>
    </row>
    <row r="180" spans="1:7" s="117" customFormat="1" ht="15" hidden="1" x14ac:dyDescent="0.2">
      <c r="A180" s="149">
        <v>17917</v>
      </c>
      <c r="B180" s="142" t="s">
        <v>3031</v>
      </c>
      <c r="C180" s="142" t="s">
        <v>3028</v>
      </c>
      <c r="D180" s="142" t="s">
        <v>862</v>
      </c>
      <c r="E180" s="142" t="s">
        <v>808</v>
      </c>
      <c r="F180" s="147">
        <v>42922</v>
      </c>
      <c r="G180" s="114"/>
    </row>
    <row r="181" spans="1:7" s="117" customFormat="1" ht="15" hidden="1" x14ac:dyDescent="0.2">
      <c r="A181" s="149">
        <v>18017</v>
      </c>
      <c r="B181" s="142" t="s">
        <v>3032</v>
      </c>
      <c r="C181" s="142" t="s">
        <v>469</v>
      </c>
      <c r="D181" s="142" t="s">
        <v>862</v>
      </c>
      <c r="E181" s="142" t="s">
        <v>2643</v>
      </c>
      <c r="F181" s="147">
        <v>42923</v>
      </c>
      <c r="G181" s="114"/>
    </row>
    <row r="182" spans="1:7" s="117" customFormat="1" ht="15" hidden="1" x14ac:dyDescent="0.2">
      <c r="A182" s="149">
        <v>18117</v>
      </c>
      <c r="B182" s="142" t="s">
        <v>3033</v>
      </c>
      <c r="C182" s="142" t="s">
        <v>469</v>
      </c>
      <c r="D182" s="142" t="s">
        <v>862</v>
      </c>
      <c r="E182" s="142" t="s">
        <v>831</v>
      </c>
      <c r="F182" s="147">
        <v>42923</v>
      </c>
      <c r="G182" s="114"/>
    </row>
    <row r="183" spans="1:7" s="117" customFormat="1" ht="15" hidden="1" x14ac:dyDescent="0.2">
      <c r="A183" s="149">
        <v>18217</v>
      </c>
      <c r="B183" s="142" t="s">
        <v>3034</v>
      </c>
      <c r="C183" s="142" t="s">
        <v>1666</v>
      </c>
      <c r="D183" s="142" t="s">
        <v>862</v>
      </c>
      <c r="E183" s="148" t="s">
        <v>2868</v>
      </c>
      <c r="F183" s="147">
        <v>42923</v>
      </c>
      <c r="G183" s="114"/>
    </row>
    <row r="184" spans="1:7" s="117" customFormat="1" ht="14.25" customHeight="1" x14ac:dyDescent="0.2">
      <c r="A184" s="149">
        <v>18317</v>
      </c>
      <c r="B184" s="142" t="s">
        <v>3035</v>
      </c>
      <c r="C184" s="142" t="s">
        <v>469</v>
      </c>
      <c r="D184" s="142" t="s">
        <v>1198</v>
      </c>
      <c r="E184" s="142" t="s">
        <v>831</v>
      </c>
      <c r="F184" s="147">
        <v>42923</v>
      </c>
      <c r="G184" s="114"/>
    </row>
    <row r="185" spans="1:7" s="117" customFormat="1" ht="15" hidden="1" x14ac:dyDescent="0.2">
      <c r="A185" s="149">
        <v>18417</v>
      </c>
      <c r="B185" s="142" t="s">
        <v>3036</v>
      </c>
      <c r="C185" s="142" t="s">
        <v>258</v>
      </c>
      <c r="D185" s="142" t="s">
        <v>862</v>
      </c>
      <c r="E185" s="148" t="s">
        <v>2420</v>
      </c>
      <c r="F185" s="147">
        <v>42928</v>
      </c>
      <c r="G185" s="114"/>
    </row>
    <row r="186" spans="1:7" s="117" customFormat="1" ht="15" hidden="1" x14ac:dyDescent="0.2">
      <c r="A186" s="149">
        <v>18517</v>
      </c>
      <c r="B186" s="142" t="s">
        <v>3037</v>
      </c>
      <c r="C186" s="142" t="s">
        <v>2921</v>
      </c>
      <c r="D186" s="142" t="s">
        <v>862</v>
      </c>
      <c r="E186" s="142" t="s">
        <v>808</v>
      </c>
      <c r="F186" s="147">
        <v>42928</v>
      </c>
      <c r="G186" s="114"/>
    </row>
    <row r="187" spans="1:7" s="117" customFormat="1" ht="15" x14ac:dyDescent="0.2">
      <c r="A187" s="149">
        <v>18617</v>
      </c>
      <c r="B187" s="142" t="s">
        <v>3038</v>
      </c>
      <c r="C187" s="142" t="s">
        <v>3115</v>
      </c>
      <c r="D187" s="142" t="s">
        <v>1198</v>
      </c>
      <c r="E187" s="142" t="s">
        <v>1213</v>
      </c>
      <c r="F187" s="147">
        <v>42929</v>
      </c>
      <c r="G187" s="114"/>
    </row>
    <row r="188" spans="1:7" s="117" customFormat="1" ht="15" hidden="1" x14ac:dyDescent="0.2">
      <c r="A188" s="149">
        <v>18717</v>
      </c>
      <c r="B188" s="142" t="s">
        <v>3039</v>
      </c>
      <c r="C188" s="142" t="s">
        <v>1669</v>
      </c>
      <c r="D188" s="142" t="s">
        <v>862</v>
      </c>
      <c r="E188" s="142" t="s">
        <v>3245</v>
      </c>
      <c r="F188" s="147">
        <v>42929</v>
      </c>
      <c r="G188" s="114"/>
    </row>
    <row r="189" spans="1:7" s="117" customFormat="1" ht="15" x14ac:dyDescent="0.2">
      <c r="A189" s="149">
        <v>18817</v>
      </c>
      <c r="B189" s="142" t="s">
        <v>3139</v>
      </c>
      <c r="C189" s="148" t="s">
        <v>3040</v>
      </c>
      <c r="D189" s="142" t="s">
        <v>863</v>
      </c>
      <c r="E189" s="142" t="s">
        <v>878</v>
      </c>
      <c r="F189" s="147">
        <v>42930</v>
      </c>
      <c r="G189" s="114"/>
    </row>
    <row r="190" spans="1:7" s="117" customFormat="1" ht="15" x14ac:dyDescent="0.2">
      <c r="A190" s="149">
        <v>18917</v>
      </c>
      <c r="B190" s="142" t="s">
        <v>3127</v>
      </c>
      <c r="C190" s="142" t="s">
        <v>469</v>
      </c>
      <c r="D190" s="142" t="s">
        <v>1198</v>
      </c>
      <c r="E190" s="142" t="s">
        <v>1189</v>
      </c>
      <c r="F190" s="147">
        <v>42933</v>
      </c>
      <c r="G190" s="114"/>
    </row>
    <row r="191" spans="1:7" s="117" customFormat="1" ht="15" x14ac:dyDescent="0.2">
      <c r="A191" s="149">
        <v>19017</v>
      </c>
      <c r="B191" s="142" t="s">
        <v>3161</v>
      </c>
      <c r="C191" s="142" t="s">
        <v>196</v>
      </c>
      <c r="D191" s="142" t="s">
        <v>1198</v>
      </c>
      <c r="E191" s="142" t="s">
        <v>2683</v>
      </c>
      <c r="F191" s="147">
        <v>42935</v>
      </c>
      <c r="G191" s="114"/>
    </row>
    <row r="192" spans="1:7" s="117" customFormat="1" ht="15" hidden="1" x14ac:dyDescent="0.2">
      <c r="A192" s="149">
        <v>19117</v>
      </c>
      <c r="B192" s="142" t="s">
        <v>3041</v>
      </c>
      <c r="C192" s="142" t="s">
        <v>1890</v>
      </c>
      <c r="D192" s="142" t="s">
        <v>862</v>
      </c>
      <c r="E192" s="142" t="s">
        <v>240</v>
      </c>
      <c r="F192" s="147">
        <v>42935</v>
      </c>
      <c r="G192" s="114"/>
    </row>
    <row r="193" spans="1:7" s="117" customFormat="1" ht="15" x14ac:dyDescent="0.2">
      <c r="A193" s="149">
        <v>19217</v>
      </c>
      <c r="B193" s="142" t="s">
        <v>3155</v>
      </c>
      <c r="C193" s="142" t="s">
        <v>2334</v>
      </c>
      <c r="D193" s="142" t="s">
        <v>1198</v>
      </c>
      <c r="E193" s="142" t="s">
        <v>720</v>
      </c>
      <c r="F193" s="147">
        <v>42936</v>
      </c>
      <c r="G193" s="114"/>
    </row>
    <row r="194" spans="1:7" s="117" customFormat="1" ht="15" x14ac:dyDescent="0.2">
      <c r="A194" s="149">
        <v>19317</v>
      </c>
      <c r="B194" s="142" t="s">
        <v>3154</v>
      </c>
      <c r="C194" s="142" t="s">
        <v>2334</v>
      </c>
      <c r="D194" s="142" t="s">
        <v>1198</v>
      </c>
      <c r="E194" s="142" t="s">
        <v>720</v>
      </c>
      <c r="F194" s="147">
        <v>42936</v>
      </c>
      <c r="G194" s="114"/>
    </row>
    <row r="195" spans="1:7" s="117" customFormat="1" ht="15" x14ac:dyDescent="0.2">
      <c r="A195" s="149">
        <v>19417</v>
      </c>
      <c r="B195" s="142" t="s">
        <v>3153</v>
      </c>
      <c r="C195" s="142" t="s">
        <v>2334</v>
      </c>
      <c r="D195" s="142" t="s">
        <v>1198</v>
      </c>
      <c r="E195" s="142" t="s">
        <v>720</v>
      </c>
      <c r="F195" s="147">
        <v>42936</v>
      </c>
      <c r="G195" s="114"/>
    </row>
    <row r="196" spans="1:7" s="117" customFormat="1" ht="15" x14ac:dyDescent="0.2">
      <c r="A196" s="149">
        <v>19517</v>
      </c>
      <c r="B196" s="142" t="s">
        <v>3152</v>
      </c>
      <c r="C196" s="142" t="s">
        <v>2542</v>
      </c>
      <c r="D196" s="142" t="s">
        <v>1198</v>
      </c>
      <c r="E196" s="142" t="s">
        <v>816</v>
      </c>
      <c r="F196" s="147">
        <v>42936</v>
      </c>
      <c r="G196" s="114"/>
    </row>
    <row r="197" spans="1:7" s="117" customFormat="1" ht="15" x14ac:dyDescent="0.2">
      <c r="A197" s="149">
        <v>19617</v>
      </c>
      <c r="B197" s="148" t="s">
        <v>3137</v>
      </c>
      <c r="C197" s="148" t="s">
        <v>1671</v>
      </c>
      <c r="D197" s="142" t="s">
        <v>1198</v>
      </c>
      <c r="E197" s="142" t="s">
        <v>1189</v>
      </c>
      <c r="F197" s="147">
        <v>42940</v>
      </c>
      <c r="G197" s="114"/>
    </row>
    <row r="198" spans="1:7" s="117" customFormat="1" ht="15" hidden="1" x14ac:dyDescent="0.2">
      <c r="A198" s="149">
        <v>19717</v>
      </c>
      <c r="B198" s="148" t="s">
        <v>3113</v>
      </c>
      <c r="C198" s="142" t="s">
        <v>469</v>
      </c>
      <c r="D198" s="142" t="s">
        <v>1199</v>
      </c>
      <c r="E198" s="142" t="s">
        <v>870</v>
      </c>
      <c r="F198" s="147">
        <v>42941</v>
      </c>
      <c r="G198" s="114"/>
    </row>
    <row r="199" spans="1:7" s="117" customFormat="1" ht="15" x14ac:dyDescent="0.2">
      <c r="A199" s="149">
        <v>19817</v>
      </c>
      <c r="B199" s="142" t="s">
        <v>3042</v>
      </c>
      <c r="C199" s="142" t="s">
        <v>2071</v>
      </c>
      <c r="D199" s="142" t="s">
        <v>1198</v>
      </c>
      <c r="E199" s="142" t="s">
        <v>2683</v>
      </c>
      <c r="F199" s="147">
        <v>42947</v>
      </c>
      <c r="G199" s="114"/>
    </row>
    <row r="200" spans="1:7" s="117" customFormat="1" ht="15" x14ac:dyDescent="0.2">
      <c r="A200" s="149">
        <v>19917</v>
      </c>
      <c r="B200" s="142" t="s">
        <v>3043</v>
      </c>
      <c r="C200" s="142" t="s">
        <v>1139</v>
      </c>
      <c r="D200" s="142" t="s">
        <v>1198</v>
      </c>
      <c r="E200" s="142" t="s">
        <v>816</v>
      </c>
      <c r="F200" s="147">
        <v>42947</v>
      </c>
      <c r="G200" s="114"/>
    </row>
    <row r="201" spans="1:7" s="117" customFormat="1" ht="15" x14ac:dyDescent="0.2">
      <c r="A201" s="149">
        <v>20017</v>
      </c>
      <c r="B201" s="142" t="s">
        <v>3044</v>
      </c>
      <c r="C201" s="142" t="s">
        <v>1138</v>
      </c>
      <c r="D201" s="142" t="s">
        <v>863</v>
      </c>
      <c r="E201" s="142" t="s">
        <v>633</v>
      </c>
      <c r="F201" s="147">
        <v>42947</v>
      </c>
      <c r="G201" s="114"/>
    </row>
    <row r="202" spans="1:7" s="117" customFormat="1" ht="15" hidden="1" x14ac:dyDescent="0.2">
      <c r="A202" s="149">
        <v>20117</v>
      </c>
      <c r="B202" s="142" t="s">
        <v>3045</v>
      </c>
      <c r="C202" s="142" t="s">
        <v>731</v>
      </c>
      <c r="D202" s="142" t="s">
        <v>862</v>
      </c>
      <c r="E202" s="142" t="s">
        <v>2857</v>
      </c>
      <c r="F202" s="147">
        <v>42947</v>
      </c>
      <c r="G202" s="114"/>
    </row>
    <row r="203" spans="1:7" s="117" customFormat="1" ht="15" hidden="1" x14ac:dyDescent="0.2">
      <c r="A203" s="149">
        <v>20217</v>
      </c>
      <c r="B203" s="142" t="s">
        <v>3046</v>
      </c>
      <c r="C203" s="142" t="s">
        <v>731</v>
      </c>
      <c r="D203" s="142" t="s">
        <v>862</v>
      </c>
      <c r="E203" s="142" t="s">
        <v>2643</v>
      </c>
      <c r="F203" s="147">
        <v>42947</v>
      </c>
      <c r="G203" s="114"/>
    </row>
    <row r="204" spans="1:7" s="117" customFormat="1" ht="15" hidden="1" x14ac:dyDescent="0.2">
      <c r="A204" s="149">
        <v>20317</v>
      </c>
      <c r="B204" s="142" t="s">
        <v>3047</v>
      </c>
      <c r="C204" s="142" t="s">
        <v>731</v>
      </c>
      <c r="D204" s="142" t="s">
        <v>862</v>
      </c>
      <c r="E204" s="142" t="s">
        <v>3048</v>
      </c>
      <c r="F204" s="147">
        <v>42947</v>
      </c>
      <c r="G204" s="114"/>
    </row>
    <row r="205" spans="1:7" s="117" customFormat="1" ht="15" hidden="1" x14ac:dyDescent="0.2">
      <c r="A205" s="149">
        <v>20417</v>
      </c>
      <c r="B205" s="142" t="s">
        <v>3049</v>
      </c>
      <c r="C205" s="142" t="s">
        <v>731</v>
      </c>
      <c r="D205" s="142" t="s">
        <v>862</v>
      </c>
      <c r="E205" s="142" t="s">
        <v>2332</v>
      </c>
      <c r="F205" s="147">
        <v>42948</v>
      </c>
      <c r="G205" s="114"/>
    </row>
    <row r="206" spans="1:7" s="117" customFormat="1" ht="15" hidden="1" x14ac:dyDescent="0.2">
      <c r="A206" s="149">
        <v>20517</v>
      </c>
      <c r="B206" s="142" t="s">
        <v>3050</v>
      </c>
      <c r="C206" s="142" t="s">
        <v>731</v>
      </c>
      <c r="D206" s="142" t="s">
        <v>862</v>
      </c>
      <c r="E206" s="142" t="s">
        <v>740</v>
      </c>
      <c r="F206" s="147">
        <v>42948</v>
      </c>
      <c r="G206" s="114"/>
    </row>
    <row r="207" spans="1:7" s="117" customFormat="1" ht="15" x14ac:dyDescent="0.2">
      <c r="A207" s="149">
        <v>20617</v>
      </c>
      <c r="B207" s="142" t="s">
        <v>3051</v>
      </c>
      <c r="C207" s="142" t="s">
        <v>3128</v>
      </c>
      <c r="D207" s="142" t="s">
        <v>863</v>
      </c>
      <c r="E207" s="142" t="s">
        <v>2332</v>
      </c>
      <c r="F207" s="147">
        <v>42948</v>
      </c>
      <c r="G207" s="114"/>
    </row>
    <row r="208" spans="1:7" s="117" customFormat="1" ht="15" x14ac:dyDescent="0.2">
      <c r="A208" s="149">
        <v>20717</v>
      </c>
      <c r="B208" s="142" t="s">
        <v>3052</v>
      </c>
      <c r="C208" s="142" t="s">
        <v>854</v>
      </c>
      <c r="D208" s="142" t="s">
        <v>1198</v>
      </c>
      <c r="E208" s="142" t="s">
        <v>2683</v>
      </c>
      <c r="F208" s="147">
        <v>42949</v>
      </c>
      <c r="G208" s="114"/>
    </row>
    <row r="209" spans="1:7" s="117" customFormat="1" ht="15" x14ac:dyDescent="0.2">
      <c r="A209" s="149">
        <v>20817</v>
      </c>
      <c r="B209" s="142" t="s">
        <v>3053</v>
      </c>
      <c r="C209" s="142" t="s">
        <v>854</v>
      </c>
      <c r="D209" s="142" t="s">
        <v>1198</v>
      </c>
      <c r="E209" s="142" t="s">
        <v>2683</v>
      </c>
      <c r="F209" s="147">
        <v>42949</v>
      </c>
      <c r="G209" s="114"/>
    </row>
    <row r="210" spans="1:7" s="117" customFormat="1" ht="15" x14ac:dyDescent="0.2">
      <c r="A210" s="149">
        <v>20917</v>
      </c>
      <c r="B210" s="142" t="s">
        <v>3054</v>
      </c>
      <c r="C210" s="142" t="s">
        <v>854</v>
      </c>
      <c r="D210" s="142" t="s">
        <v>1198</v>
      </c>
      <c r="E210" s="142" t="s">
        <v>2683</v>
      </c>
      <c r="F210" s="147">
        <v>42949</v>
      </c>
      <c r="G210" s="114"/>
    </row>
    <row r="211" spans="1:7" s="117" customFormat="1" ht="15" x14ac:dyDescent="0.2">
      <c r="A211" s="149">
        <v>21017</v>
      </c>
      <c r="B211" s="142" t="s">
        <v>3124</v>
      </c>
      <c r="C211" s="142" t="s">
        <v>3123</v>
      </c>
      <c r="D211" s="142" t="s">
        <v>1198</v>
      </c>
      <c r="E211" s="142" t="s">
        <v>1727</v>
      </c>
      <c r="F211" s="147">
        <v>42949</v>
      </c>
      <c r="G211" s="114"/>
    </row>
    <row r="212" spans="1:7" s="117" customFormat="1" ht="15" x14ac:dyDescent="0.2">
      <c r="A212" s="149">
        <v>21117</v>
      </c>
      <c r="B212" s="142" t="s">
        <v>3138</v>
      </c>
      <c r="C212" s="148" t="s">
        <v>3040</v>
      </c>
      <c r="D212" s="142" t="s">
        <v>863</v>
      </c>
      <c r="E212" s="142" t="s">
        <v>878</v>
      </c>
      <c r="F212" s="147">
        <v>42949</v>
      </c>
      <c r="G212" s="114"/>
    </row>
    <row r="213" spans="1:7" s="117" customFormat="1" ht="15" hidden="1" x14ac:dyDescent="0.2">
      <c r="A213" s="149">
        <v>21217</v>
      </c>
      <c r="B213" s="142" t="s">
        <v>3055</v>
      </c>
      <c r="C213" s="142" t="s">
        <v>3056</v>
      </c>
      <c r="D213" s="142" t="s">
        <v>862</v>
      </c>
      <c r="E213" s="142" t="s">
        <v>2332</v>
      </c>
      <c r="F213" s="147">
        <v>42949</v>
      </c>
      <c r="G213" s="114"/>
    </row>
    <row r="214" spans="1:7" s="117" customFormat="1" ht="15" hidden="1" x14ac:dyDescent="0.2">
      <c r="A214" s="149">
        <v>21317</v>
      </c>
      <c r="B214" s="142" t="s">
        <v>3057</v>
      </c>
      <c r="C214" s="142" t="s">
        <v>3058</v>
      </c>
      <c r="D214" s="142" t="s">
        <v>862</v>
      </c>
      <c r="E214" s="142" t="s">
        <v>240</v>
      </c>
      <c r="F214" s="147">
        <v>42950</v>
      </c>
      <c r="G214" s="114"/>
    </row>
    <row r="215" spans="1:7" s="117" customFormat="1" ht="15" hidden="1" x14ac:dyDescent="0.2">
      <c r="A215" s="149">
        <v>21417</v>
      </c>
      <c r="B215" s="142" t="s">
        <v>3059</v>
      </c>
      <c r="C215" s="142" t="s">
        <v>1138</v>
      </c>
      <c r="D215" s="142" t="s">
        <v>862</v>
      </c>
      <c r="E215" s="142" t="s">
        <v>1734</v>
      </c>
      <c r="F215" s="147">
        <v>42950</v>
      </c>
      <c r="G215" s="114"/>
    </row>
    <row r="216" spans="1:7" s="117" customFormat="1" ht="15" x14ac:dyDescent="0.2">
      <c r="A216" s="149">
        <v>21517</v>
      </c>
      <c r="B216" s="142" t="s">
        <v>3060</v>
      </c>
      <c r="C216" s="142" t="s">
        <v>1666</v>
      </c>
      <c r="D216" s="142" t="s">
        <v>1198</v>
      </c>
      <c r="E216" s="142" t="s">
        <v>831</v>
      </c>
      <c r="F216" s="147">
        <v>42951</v>
      </c>
      <c r="G216" s="114"/>
    </row>
    <row r="217" spans="1:7" s="117" customFormat="1" ht="15" x14ac:dyDescent="0.2">
      <c r="A217" s="149">
        <v>21617</v>
      </c>
      <c r="B217" s="142" t="s">
        <v>3061</v>
      </c>
      <c r="C217" s="142" t="s">
        <v>2619</v>
      </c>
      <c r="D217" s="142" t="s">
        <v>1198</v>
      </c>
      <c r="E217" s="142" t="s">
        <v>1213</v>
      </c>
      <c r="F217" s="147">
        <v>42951</v>
      </c>
      <c r="G217" s="114"/>
    </row>
    <row r="218" spans="1:7" s="117" customFormat="1" ht="15" x14ac:dyDescent="0.2">
      <c r="A218" s="149">
        <v>21717</v>
      </c>
      <c r="B218" s="142" t="s">
        <v>3062</v>
      </c>
      <c r="C218" s="142" t="s">
        <v>196</v>
      </c>
      <c r="D218" s="142" t="s">
        <v>1198</v>
      </c>
      <c r="E218" s="142" t="s">
        <v>808</v>
      </c>
      <c r="F218" s="147">
        <v>42951</v>
      </c>
      <c r="G218" s="114"/>
    </row>
    <row r="219" spans="1:7" s="117" customFormat="1" ht="15" x14ac:dyDescent="0.2">
      <c r="A219" s="149">
        <v>21817</v>
      </c>
      <c r="B219" s="142" t="s">
        <v>3063</v>
      </c>
      <c r="C219" s="142" t="s">
        <v>2997</v>
      </c>
      <c r="D219" s="142" t="s">
        <v>1198</v>
      </c>
      <c r="E219" s="142" t="s">
        <v>803</v>
      </c>
      <c r="F219" s="147">
        <v>42956</v>
      </c>
      <c r="G219" s="114"/>
    </row>
    <row r="220" spans="1:7" s="117" customFormat="1" ht="15" hidden="1" x14ac:dyDescent="0.2">
      <c r="A220" s="149">
        <v>21917</v>
      </c>
      <c r="B220" s="142" t="s">
        <v>3064</v>
      </c>
      <c r="C220" s="142" t="s">
        <v>1454</v>
      </c>
      <c r="D220" s="142" t="s">
        <v>862</v>
      </c>
      <c r="E220" s="142" t="s">
        <v>240</v>
      </c>
      <c r="F220" s="147">
        <v>42957</v>
      </c>
      <c r="G220" s="114"/>
    </row>
    <row r="221" spans="1:7" s="117" customFormat="1" ht="15" hidden="1" x14ac:dyDescent="0.2">
      <c r="A221" s="149">
        <v>22017</v>
      </c>
      <c r="B221" s="142" t="s">
        <v>3065</v>
      </c>
      <c r="C221" s="142" t="s">
        <v>1454</v>
      </c>
      <c r="D221" s="142" t="s">
        <v>862</v>
      </c>
      <c r="E221" s="142" t="s">
        <v>1183</v>
      </c>
      <c r="F221" s="147">
        <v>42957</v>
      </c>
      <c r="G221" s="114"/>
    </row>
    <row r="222" spans="1:7" s="117" customFormat="1" ht="15" x14ac:dyDescent="0.2">
      <c r="A222" s="149">
        <v>22117</v>
      </c>
      <c r="B222" s="142" t="s">
        <v>3066</v>
      </c>
      <c r="C222" s="142" t="s">
        <v>1139</v>
      </c>
      <c r="D222" s="142" t="s">
        <v>1198</v>
      </c>
      <c r="E222" s="142" t="s">
        <v>816</v>
      </c>
      <c r="F222" s="147">
        <v>42961</v>
      </c>
      <c r="G222" s="114"/>
    </row>
    <row r="223" spans="1:7" s="117" customFormat="1" ht="15" x14ac:dyDescent="0.2">
      <c r="A223" s="149">
        <v>22217</v>
      </c>
      <c r="B223" s="142" t="s">
        <v>3069</v>
      </c>
      <c r="C223" s="142" t="s">
        <v>3068</v>
      </c>
      <c r="D223" s="142" t="s">
        <v>863</v>
      </c>
      <c r="E223" s="142" t="s">
        <v>178</v>
      </c>
      <c r="F223" s="147">
        <v>42962</v>
      </c>
      <c r="G223" s="114"/>
    </row>
    <row r="224" spans="1:7" s="117" customFormat="1" ht="15" x14ac:dyDescent="0.2">
      <c r="A224" s="149">
        <v>22317</v>
      </c>
      <c r="B224" s="142" t="s">
        <v>3067</v>
      </c>
      <c r="C224" s="142" t="s">
        <v>3068</v>
      </c>
      <c r="D224" s="142" t="s">
        <v>863</v>
      </c>
      <c r="E224" s="142" t="s">
        <v>178</v>
      </c>
      <c r="F224" s="147">
        <v>42962</v>
      </c>
      <c r="G224" s="114"/>
    </row>
    <row r="225" spans="1:7" s="117" customFormat="1" ht="15" x14ac:dyDescent="0.2">
      <c r="A225" s="149">
        <v>22417</v>
      </c>
      <c r="B225" s="142" t="s">
        <v>3070</v>
      </c>
      <c r="C225" s="142" t="s">
        <v>3068</v>
      </c>
      <c r="D225" s="142" t="s">
        <v>863</v>
      </c>
      <c r="E225" s="142" t="s">
        <v>178</v>
      </c>
      <c r="F225" s="147">
        <v>42962</v>
      </c>
      <c r="G225" s="114"/>
    </row>
    <row r="226" spans="1:7" s="117" customFormat="1" ht="15" x14ac:dyDescent="0.2">
      <c r="A226" s="149">
        <v>22517</v>
      </c>
      <c r="B226" s="142" t="s">
        <v>3071</v>
      </c>
      <c r="C226" s="142" t="s">
        <v>1666</v>
      </c>
      <c r="D226" s="142" t="s">
        <v>1198</v>
      </c>
      <c r="E226" s="142" t="s">
        <v>831</v>
      </c>
      <c r="F226" s="147">
        <v>42963</v>
      </c>
      <c r="G226" s="114"/>
    </row>
    <row r="227" spans="1:7" s="117" customFormat="1" ht="15" x14ac:dyDescent="0.2">
      <c r="A227" s="149">
        <v>22617</v>
      </c>
      <c r="B227" s="142" t="s">
        <v>3151</v>
      </c>
      <c r="C227" s="142" t="s">
        <v>3068</v>
      </c>
      <c r="D227" s="142" t="s">
        <v>863</v>
      </c>
      <c r="E227" s="142" t="s">
        <v>178</v>
      </c>
      <c r="F227" s="147">
        <v>42963</v>
      </c>
      <c r="G227" s="114"/>
    </row>
    <row r="228" spans="1:7" s="117" customFormat="1" ht="15" x14ac:dyDescent="0.2">
      <c r="A228" s="149">
        <v>22717</v>
      </c>
      <c r="B228" s="142" t="s">
        <v>3072</v>
      </c>
      <c r="C228" s="142" t="s">
        <v>2071</v>
      </c>
      <c r="D228" s="142" t="s">
        <v>1198</v>
      </c>
      <c r="E228" s="142" t="s">
        <v>2683</v>
      </c>
      <c r="F228" s="147">
        <v>42965</v>
      </c>
      <c r="G228" s="114"/>
    </row>
    <row r="229" spans="1:7" s="117" customFormat="1" ht="15" x14ac:dyDescent="0.2">
      <c r="A229" s="149">
        <v>22817</v>
      </c>
      <c r="B229" s="142" t="s">
        <v>3073</v>
      </c>
      <c r="C229" s="142" t="s">
        <v>3122</v>
      </c>
      <c r="D229" s="142" t="s">
        <v>863</v>
      </c>
      <c r="E229" s="142" t="s">
        <v>812</v>
      </c>
      <c r="F229" s="147">
        <v>42965</v>
      </c>
      <c r="G229" s="114"/>
    </row>
    <row r="230" spans="1:7" s="117" customFormat="1" ht="15" x14ac:dyDescent="0.2">
      <c r="A230" s="149">
        <v>22917</v>
      </c>
      <c r="B230" s="142" t="s">
        <v>3074</v>
      </c>
      <c r="C230" s="142" t="s">
        <v>3122</v>
      </c>
      <c r="D230" s="142" t="s">
        <v>863</v>
      </c>
      <c r="E230" s="142" t="s">
        <v>812</v>
      </c>
      <c r="F230" s="147">
        <v>42968</v>
      </c>
      <c r="G230" s="114"/>
    </row>
    <row r="231" spans="1:7" s="117" customFormat="1" ht="15" x14ac:dyDescent="0.2">
      <c r="A231" s="149">
        <v>23017</v>
      </c>
      <c r="B231" s="142" t="s">
        <v>2057</v>
      </c>
      <c r="C231" s="139" t="s">
        <v>3075</v>
      </c>
      <c r="D231" s="142" t="s">
        <v>3162</v>
      </c>
      <c r="E231" s="142" t="s">
        <v>3147</v>
      </c>
      <c r="F231" s="147">
        <v>42970</v>
      </c>
      <c r="G231" s="114"/>
    </row>
    <row r="232" spans="1:7" s="117" customFormat="1" ht="15" hidden="1" x14ac:dyDescent="0.2">
      <c r="A232" s="149">
        <v>23117</v>
      </c>
      <c r="B232" s="142" t="s">
        <v>3076</v>
      </c>
      <c r="C232" s="142" t="s">
        <v>1676</v>
      </c>
      <c r="D232" s="142" t="s">
        <v>862</v>
      </c>
      <c r="E232" s="142" t="s">
        <v>2332</v>
      </c>
      <c r="F232" s="147">
        <v>42976</v>
      </c>
      <c r="G232" s="114"/>
    </row>
    <row r="233" spans="1:7" s="117" customFormat="1" ht="15" hidden="1" x14ac:dyDescent="0.2">
      <c r="A233" s="149">
        <v>23217</v>
      </c>
      <c r="B233" s="142" t="s">
        <v>3077</v>
      </c>
      <c r="C233" s="142" t="s">
        <v>864</v>
      </c>
      <c r="D233" s="142" t="s">
        <v>862</v>
      </c>
      <c r="E233" s="142" t="s">
        <v>1189</v>
      </c>
      <c r="F233" s="147">
        <v>42976</v>
      </c>
      <c r="G233" s="114"/>
    </row>
    <row r="234" spans="1:7" s="117" customFormat="1" ht="15" hidden="1" x14ac:dyDescent="0.2">
      <c r="A234" s="149">
        <v>23317</v>
      </c>
      <c r="B234" s="142" t="s">
        <v>3078</v>
      </c>
      <c r="C234" s="142" t="s">
        <v>2334</v>
      </c>
      <c r="D234" s="142" t="s">
        <v>862</v>
      </c>
      <c r="E234" s="142" t="s">
        <v>1716</v>
      </c>
      <c r="F234" s="147">
        <v>42976</v>
      </c>
      <c r="G234" s="114"/>
    </row>
    <row r="235" spans="1:7" s="117" customFormat="1" ht="15" hidden="1" x14ac:dyDescent="0.2">
      <c r="A235" s="149">
        <v>23417</v>
      </c>
      <c r="B235" s="142" t="s">
        <v>3079</v>
      </c>
      <c r="C235" s="142" t="s">
        <v>2334</v>
      </c>
      <c r="D235" s="142" t="s">
        <v>862</v>
      </c>
      <c r="E235" s="142" t="s">
        <v>1183</v>
      </c>
      <c r="F235" s="147">
        <v>42976</v>
      </c>
      <c r="G235" s="114"/>
    </row>
    <row r="236" spans="1:7" s="117" customFormat="1" ht="15" x14ac:dyDescent="0.2">
      <c r="A236" s="149">
        <v>23517</v>
      </c>
      <c r="B236" s="142" t="s">
        <v>3080</v>
      </c>
      <c r="C236" s="142" t="s">
        <v>3112</v>
      </c>
      <c r="D236" s="142" t="s">
        <v>1198</v>
      </c>
      <c r="E236" s="142" t="s">
        <v>1213</v>
      </c>
      <c r="F236" s="147">
        <v>42976</v>
      </c>
      <c r="G236" s="114"/>
    </row>
    <row r="237" spans="1:7" s="117" customFormat="1" ht="15" hidden="1" x14ac:dyDescent="0.2">
      <c r="A237" s="149">
        <v>23617</v>
      </c>
      <c r="B237" s="142" t="s">
        <v>3081</v>
      </c>
      <c r="C237" s="142" t="s">
        <v>3082</v>
      </c>
      <c r="D237" s="142" t="s">
        <v>862</v>
      </c>
      <c r="E237" s="142" t="s">
        <v>803</v>
      </c>
      <c r="F237" s="147">
        <v>42976</v>
      </c>
      <c r="G237" s="114"/>
    </row>
    <row r="238" spans="1:7" s="117" customFormat="1" ht="15" hidden="1" x14ac:dyDescent="0.2">
      <c r="A238" s="149">
        <v>23717</v>
      </c>
      <c r="B238" s="142" t="s">
        <v>3083</v>
      </c>
      <c r="C238" s="142" t="s">
        <v>1676</v>
      </c>
      <c r="D238" s="142" t="s">
        <v>862</v>
      </c>
      <c r="E238" s="142" t="s">
        <v>2683</v>
      </c>
      <c r="F238" s="147">
        <v>42976</v>
      </c>
      <c r="G238" s="114"/>
    </row>
    <row r="239" spans="1:7" s="117" customFormat="1" ht="15" x14ac:dyDescent="0.2">
      <c r="A239" s="150">
        <v>23817</v>
      </c>
      <c r="B239" s="136" t="s">
        <v>3084</v>
      </c>
      <c r="C239" s="125" t="s">
        <v>466</v>
      </c>
      <c r="D239" s="136" t="s">
        <v>3163</v>
      </c>
      <c r="E239" s="136" t="s">
        <v>3146</v>
      </c>
      <c r="F239" s="151">
        <v>42976</v>
      </c>
      <c r="G239" s="114"/>
    </row>
    <row r="240" spans="1:7" s="117" customFormat="1" ht="15" hidden="1" x14ac:dyDescent="0.2">
      <c r="A240" s="149">
        <v>23917</v>
      </c>
      <c r="B240" s="142" t="s">
        <v>3085</v>
      </c>
      <c r="C240" s="142" t="s">
        <v>198</v>
      </c>
      <c r="D240" s="142" t="s">
        <v>862</v>
      </c>
      <c r="E240" s="142" t="s">
        <v>814</v>
      </c>
      <c r="F240" s="147">
        <v>42976</v>
      </c>
      <c r="G240" s="114"/>
    </row>
    <row r="241" spans="1:7" s="117" customFormat="1" ht="15" x14ac:dyDescent="0.2">
      <c r="A241" s="149">
        <v>24017</v>
      </c>
      <c r="B241" s="142" t="s">
        <v>3125</v>
      </c>
      <c r="C241" s="142" t="s">
        <v>3122</v>
      </c>
      <c r="D241" s="142" t="s">
        <v>863</v>
      </c>
      <c r="E241" s="142" t="s">
        <v>812</v>
      </c>
      <c r="F241" s="147">
        <v>42990</v>
      </c>
      <c r="G241" s="114"/>
    </row>
    <row r="242" spans="1:7" s="117" customFormat="1" ht="15" x14ac:dyDescent="0.2">
      <c r="A242" s="149">
        <v>24117</v>
      </c>
      <c r="B242" s="142" t="s">
        <v>3126</v>
      </c>
      <c r="C242" s="142" t="s">
        <v>3121</v>
      </c>
      <c r="D242" s="142" t="s">
        <v>863</v>
      </c>
      <c r="E242" s="142" t="s">
        <v>803</v>
      </c>
      <c r="F242" s="147">
        <v>43005</v>
      </c>
      <c r="G242" s="114"/>
    </row>
    <row r="243" spans="1:7" s="117" customFormat="1" ht="15" hidden="1" x14ac:dyDescent="0.2">
      <c r="A243" s="149">
        <v>24217</v>
      </c>
      <c r="B243" s="142" t="s">
        <v>3086</v>
      </c>
      <c r="C243" s="142" t="s">
        <v>1676</v>
      </c>
      <c r="D243" s="142" t="s">
        <v>862</v>
      </c>
      <c r="E243" s="142" t="s">
        <v>3087</v>
      </c>
      <c r="F243" s="147">
        <v>43007</v>
      </c>
      <c r="G243" s="114"/>
    </row>
    <row r="244" spans="1:7" s="117" customFormat="1" ht="15" hidden="1" x14ac:dyDescent="0.2">
      <c r="A244" s="149">
        <v>24317</v>
      </c>
      <c r="B244" s="142" t="s">
        <v>3088</v>
      </c>
      <c r="C244" s="142" t="s">
        <v>1676</v>
      </c>
      <c r="D244" s="142" t="s">
        <v>862</v>
      </c>
      <c r="E244" s="142" t="s">
        <v>1189</v>
      </c>
      <c r="F244" s="147">
        <v>43007</v>
      </c>
      <c r="G244" s="114"/>
    </row>
    <row r="245" spans="1:7" s="117" customFormat="1" ht="15" x14ac:dyDescent="0.2">
      <c r="A245" s="149">
        <v>24417</v>
      </c>
      <c r="B245" s="142" t="s">
        <v>3089</v>
      </c>
      <c r="C245" s="142" t="s">
        <v>196</v>
      </c>
      <c r="D245" s="142" t="s">
        <v>863</v>
      </c>
      <c r="E245" s="142" t="s">
        <v>1189</v>
      </c>
      <c r="F245" s="147">
        <v>43010</v>
      </c>
      <c r="G245" s="114"/>
    </row>
    <row r="246" spans="1:7" s="117" customFormat="1" ht="15" x14ac:dyDescent="0.2">
      <c r="A246" s="149">
        <v>24517</v>
      </c>
      <c r="B246" s="142" t="s">
        <v>3090</v>
      </c>
      <c r="C246" s="142" t="s">
        <v>1666</v>
      </c>
      <c r="D246" s="142" t="s">
        <v>1198</v>
      </c>
      <c r="E246" s="142" t="s">
        <v>2332</v>
      </c>
      <c r="F246" s="147">
        <v>43010</v>
      </c>
      <c r="G246" s="114"/>
    </row>
    <row r="247" spans="1:7" s="117" customFormat="1" ht="15" hidden="1" x14ac:dyDescent="0.2">
      <c r="A247" s="149">
        <v>24617</v>
      </c>
      <c r="B247" s="142" t="s">
        <v>3091</v>
      </c>
      <c r="C247" s="142" t="s">
        <v>1676</v>
      </c>
      <c r="D247" s="142" t="s">
        <v>862</v>
      </c>
      <c r="E247" s="142" t="s">
        <v>3092</v>
      </c>
      <c r="F247" s="147">
        <v>43010</v>
      </c>
      <c r="G247" s="114"/>
    </row>
    <row r="248" spans="1:7" s="117" customFormat="1" ht="15" hidden="1" x14ac:dyDescent="0.2">
      <c r="A248" s="149">
        <v>24717</v>
      </c>
      <c r="B248" s="142" t="s">
        <v>3093</v>
      </c>
      <c r="C248" s="142" t="s">
        <v>1676</v>
      </c>
      <c r="D248" s="142" t="s">
        <v>862</v>
      </c>
      <c r="E248" s="142" t="s">
        <v>1213</v>
      </c>
      <c r="F248" s="147">
        <v>43010</v>
      </c>
      <c r="G248" s="114"/>
    </row>
    <row r="249" spans="1:7" s="117" customFormat="1" ht="15" hidden="1" x14ac:dyDescent="0.2">
      <c r="A249" s="149">
        <v>24817</v>
      </c>
      <c r="B249" s="142" t="s">
        <v>3094</v>
      </c>
      <c r="C249" s="142" t="s">
        <v>1676</v>
      </c>
      <c r="D249" s="142" t="s">
        <v>862</v>
      </c>
      <c r="E249" s="142" t="s">
        <v>2857</v>
      </c>
      <c r="F249" s="147">
        <v>43011</v>
      </c>
      <c r="G249" s="114"/>
    </row>
    <row r="250" spans="1:7" s="117" customFormat="1" ht="15" hidden="1" x14ac:dyDescent="0.2">
      <c r="A250" s="149">
        <v>24917</v>
      </c>
      <c r="B250" s="142" t="s">
        <v>3095</v>
      </c>
      <c r="C250" s="142" t="s">
        <v>843</v>
      </c>
      <c r="D250" s="142" t="s">
        <v>862</v>
      </c>
      <c r="E250" s="142" t="s">
        <v>675</v>
      </c>
      <c r="F250" s="147">
        <v>43011</v>
      </c>
      <c r="G250" s="114"/>
    </row>
    <row r="251" spans="1:7" s="117" customFormat="1" ht="15" hidden="1" x14ac:dyDescent="0.2">
      <c r="A251" s="149">
        <v>25017</v>
      </c>
      <c r="B251" s="142" t="s">
        <v>3096</v>
      </c>
      <c r="C251" s="142" t="s">
        <v>843</v>
      </c>
      <c r="D251" s="142" t="s">
        <v>862</v>
      </c>
      <c r="E251" s="142" t="s">
        <v>2683</v>
      </c>
      <c r="F251" s="147">
        <v>43011</v>
      </c>
      <c r="G251" s="114"/>
    </row>
    <row r="252" spans="1:7" s="117" customFormat="1" ht="15" hidden="1" x14ac:dyDescent="0.2">
      <c r="A252" s="149">
        <v>25117</v>
      </c>
      <c r="B252" s="142" t="s">
        <v>3097</v>
      </c>
      <c r="C252" s="142" t="s">
        <v>843</v>
      </c>
      <c r="D252" s="142" t="s">
        <v>862</v>
      </c>
      <c r="E252" s="142" t="s">
        <v>831</v>
      </c>
      <c r="F252" s="147">
        <v>43011</v>
      </c>
      <c r="G252" s="114"/>
    </row>
    <row r="253" spans="1:7" s="117" customFormat="1" ht="15" hidden="1" x14ac:dyDescent="0.2">
      <c r="A253" s="149">
        <v>25217</v>
      </c>
      <c r="B253" s="142" t="s">
        <v>3098</v>
      </c>
      <c r="C253" s="142" t="s">
        <v>843</v>
      </c>
      <c r="D253" s="142" t="s">
        <v>862</v>
      </c>
      <c r="E253" s="142" t="s">
        <v>2332</v>
      </c>
      <c r="F253" s="147">
        <v>43011</v>
      </c>
      <c r="G253" s="114"/>
    </row>
    <row r="254" spans="1:7" s="117" customFormat="1" ht="15" hidden="1" x14ac:dyDescent="0.2">
      <c r="A254" s="149">
        <v>25317</v>
      </c>
      <c r="B254" s="142" t="s">
        <v>3099</v>
      </c>
      <c r="C254" s="142" t="s">
        <v>1669</v>
      </c>
      <c r="D254" s="142" t="s">
        <v>862</v>
      </c>
      <c r="E254" s="142" t="s">
        <v>1183</v>
      </c>
      <c r="F254" s="147">
        <v>43019</v>
      </c>
      <c r="G254" s="114"/>
    </row>
    <row r="255" spans="1:7" s="117" customFormat="1" ht="15" x14ac:dyDescent="0.2">
      <c r="A255" s="149">
        <v>25417</v>
      </c>
      <c r="B255" s="142" t="s">
        <v>3100</v>
      </c>
      <c r="C255" s="142" t="s">
        <v>859</v>
      </c>
      <c r="D255" s="142" t="s">
        <v>1198</v>
      </c>
      <c r="E255" s="142" t="s">
        <v>808</v>
      </c>
      <c r="F255" s="147">
        <v>43019</v>
      </c>
      <c r="G255" s="114"/>
    </row>
    <row r="256" spans="1:7" s="117" customFormat="1" ht="15" hidden="1" x14ac:dyDescent="0.2">
      <c r="A256" s="149">
        <v>25517</v>
      </c>
      <c r="B256" s="142" t="s">
        <v>3101</v>
      </c>
      <c r="C256" s="142" t="s">
        <v>843</v>
      </c>
      <c r="D256" s="142" t="s">
        <v>862</v>
      </c>
      <c r="E256" s="142" t="s">
        <v>829</v>
      </c>
      <c r="F256" s="147">
        <v>43019</v>
      </c>
      <c r="G256" s="114"/>
    </row>
    <row r="257" spans="1:7" s="117" customFormat="1" ht="15" hidden="1" x14ac:dyDescent="0.2">
      <c r="A257" s="149">
        <v>25617</v>
      </c>
      <c r="B257" s="142" t="s">
        <v>3102</v>
      </c>
      <c r="C257" s="142" t="s">
        <v>1447</v>
      </c>
      <c r="D257" s="142" t="s">
        <v>862</v>
      </c>
      <c r="E257" s="142" t="s">
        <v>814</v>
      </c>
      <c r="F257" s="147">
        <v>43025</v>
      </c>
      <c r="G257" s="114"/>
    </row>
    <row r="258" spans="1:7" s="117" customFormat="1" ht="15" hidden="1" x14ac:dyDescent="0.2">
      <c r="A258" s="149">
        <v>25717</v>
      </c>
      <c r="B258" s="142" t="s">
        <v>3103</v>
      </c>
      <c r="C258" s="142" t="s">
        <v>1138</v>
      </c>
      <c r="D258" s="142" t="s">
        <v>862</v>
      </c>
      <c r="E258" s="142" t="s">
        <v>2683</v>
      </c>
      <c r="F258" s="147">
        <v>43028</v>
      </c>
      <c r="G258" s="114"/>
    </row>
    <row r="259" spans="1:7" s="117" customFormat="1" ht="15" hidden="1" x14ac:dyDescent="0.2">
      <c r="A259" s="149">
        <v>25817</v>
      </c>
      <c r="B259" s="142" t="s">
        <v>3104</v>
      </c>
      <c r="C259" s="142" t="s">
        <v>1138</v>
      </c>
      <c r="D259" s="142" t="s">
        <v>862</v>
      </c>
      <c r="E259" s="142" t="s">
        <v>2683</v>
      </c>
      <c r="F259" s="147">
        <v>43028</v>
      </c>
      <c r="G259" s="114"/>
    </row>
    <row r="260" spans="1:7" s="117" customFormat="1" ht="15" hidden="1" x14ac:dyDescent="0.2">
      <c r="A260" s="149">
        <v>25917</v>
      </c>
      <c r="B260" s="142" t="s">
        <v>3105</v>
      </c>
      <c r="C260" s="142" t="s">
        <v>1447</v>
      </c>
      <c r="D260" s="142" t="s">
        <v>862</v>
      </c>
      <c r="E260" s="142" t="s">
        <v>487</v>
      </c>
      <c r="F260" s="147">
        <v>43028</v>
      </c>
      <c r="G260" s="114"/>
    </row>
    <row r="261" spans="1:7" s="117" customFormat="1" ht="15" x14ac:dyDescent="0.2">
      <c r="A261" s="149">
        <v>26017</v>
      </c>
      <c r="B261" s="142" t="s">
        <v>3106</v>
      </c>
      <c r="C261" s="142" t="s">
        <v>198</v>
      </c>
      <c r="D261" s="142" t="s">
        <v>1198</v>
      </c>
      <c r="E261" s="148" t="s">
        <v>2420</v>
      </c>
      <c r="F261" s="147">
        <v>43031</v>
      </c>
      <c r="G261" s="114"/>
    </row>
    <row r="262" spans="1:7" s="117" customFormat="1" ht="15" x14ac:dyDescent="0.2">
      <c r="A262" s="149">
        <v>26117</v>
      </c>
      <c r="B262" s="142" t="s">
        <v>3177</v>
      </c>
      <c r="C262" s="142" t="s">
        <v>1454</v>
      </c>
      <c r="D262" s="142" t="s">
        <v>1198</v>
      </c>
      <c r="E262" s="142" t="s">
        <v>1731</v>
      </c>
      <c r="F262" s="147">
        <v>43039</v>
      </c>
      <c r="G262" s="114"/>
    </row>
    <row r="263" spans="1:7" s="117" customFormat="1" ht="15" x14ac:dyDescent="0.2">
      <c r="A263" s="149">
        <v>26217</v>
      </c>
      <c r="B263" s="142" t="s">
        <v>3107</v>
      </c>
      <c r="C263" s="142" t="s">
        <v>3028</v>
      </c>
      <c r="D263" s="142" t="s">
        <v>863</v>
      </c>
      <c r="E263" s="142" t="s">
        <v>831</v>
      </c>
      <c r="F263" s="147">
        <v>43031</v>
      </c>
      <c r="G263" s="114"/>
    </row>
    <row r="264" spans="1:7" s="117" customFormat="1" ht="15" x14ac:dyDescent="0.2">
      <c r="A264" s="149">
        <v>26317</v>
      </c>
      <c r="B264" s="142" t="s">
        <v>3110</v>
      </c>
      <c r="C264" s="142" t="s">
        <v>2921</v>
      </c>
      <c r="D264" s="142" t="s">
        <v>1198</v>
      </c>
      <c r="E264" s="142" t="s">
        <v>808</v>
      </c>
      <c r="F264" s="147">
        <v>43032</v>
      </c>
      <c r="G264" s="114"/>
    </row>
    <row r="265" spans="1:7" s="117" customFormat="1" ht="15" x14ac:dyDescent="0.2">
      <c r="A265" s="149">
        <v>26417</v>
      </c>
      <c r="B265" s="142" t="s">
        <v>3109</v>
      </c>
      <c r="C265" s="148" t="s">
        <v>3028</v>
      </c>
      <c r="D265" s="142" t="s">
        <v>1198</v>
      </c>
      <c r="E265" s="142" t="s">
        <v>808</v>
      </c>
      <c r="F265" s="147">
        <v>43032</v>
      </c>
      <c r="G265" s="114"/>
    </row>
    <row r="266" spans="1:7" s="117" customFormat="1" ht="15" x14ac:dyDescent="0.2">
      <c r="A266" s="149">
        <v>26517</v>
      </c>
      <c r="B266" s="142" t="s">
        <v>3111</v>
      </c>
      <c r="C266" s="142" t="s">
        <v>1669</v>
      </c>
      <c r="D266" s="142" t="s">
        <v>1198</v>
      </c>
      <c r="E266" s="142" t="s">
        <v>2430</v>
      </c>
      <c r="F266" s="147">
        <v>43032</v>
      </c>
      <c r="G266" s="114"/>
    </row>
    <row r="267" spans="1:7" s="117" customFormat="1" ht="15" x14ac:dyDescent="0.2">
      <c r="A267" s="149">
        <v>26617</v>
      </c>
      <c r="B267" s="142" t="s">
        <v>3108</v>
      </c>
      <c r="C267" s="148" t="s">
        <v>3112</v>
      </c>
      <c r="D267" s="142" t="s">
        <v>1198</v>
      </c>
      <c r="E267" s="142" t="s">
        <v>1213</v>
      </c>
      <c r="F267" s="147">
        <v>43032</v>
      </c>
      <c r="G267" s="114"/>
    </row>
    <row r="268" spans="1:7" s="117" customFormat="1" ht="15" x14ac:dyDescent="0.2">
      <c r="A268" s="149">
        <v>26717</v>
      </c>
      <c r="B268" s="142" t="s">
        <v>3168</v>
      </c>
      <c r="C268" s="142" t="s">
        <v>3028</v>
      </c>
      <c r="D268" s="142" t="s">
        <v>863</v>
      </c>
      <c r="E268" s="142" t="s">
        <v>831</v>
      </c>
      <c r="F268" s="147">
        <v>43033</v>
      </c>
      <c r="G268" s="114"/>
    </row>
    <row r="269" spans="1:7" s="117" customFormat="1" ht="15" x14ac:dyDescent="0.2">
      <c r="A269" s="149">
        <v>26817</v>
      </c>
      <c r="B269" s="142" t="s">
        <v>3169</v>
      </c>
      <c r="C269" s="142" t="s">
        <v>198</v>
      </c>
      <c r="D269" s="142" t="s">
        <v>1198</v>
      </c>
      <c r="E269" s="142" t="s">
        <v>2420</v>
      </c>
      <c r="F269" s="147">
        <v>43033</v>
      </c>
      <c r="G269" s="114"/>
    </row>
    <row r="270" spans="1:7" s="117" customFormat="1" ht="15" x14ac:dyDescent="0.2">
      <c r="A270" s="149">
        <v>26917</v>
      </c>
      <c r="B270" s="142" t="s">
        <v>3170</v>
      </c>
      <c r="C270" s="142" t="s">
        <v>1454</v>
      </c>
      <c r="D270" s="142" t="s">
        <v>1198</v>
      </c>
      <c r="E270" s="142" t="s">
        <v>1731</v>
      </c>
      <c r="F270" s="147">
        <v>43033</v>
      </c>
      <c r="G270" s="114"/>
    </row>
    <row r="271" spans="1:7" s="117" customFormat="1" ht="15" x14ac:dyDescent="0.2">
      <c r="A271" s="149">
        <v>27017</v>
      </c>
      <c r="B271" s="142" t="s">
        <v>3171</v>
      </c>
      <c r="C271" s="142" t="s">
        <v>3172</v>
      </c>
      <c r="D271" s="142" t="s">
        <v>1198</v>
      </c>
      <c r="E271" s="142" t="s">
        <v>870</v>
      </c>
      <c r="F271" s="147">
        <v>43033</v>
      </c>
      <c r="G271" s="114"/>
    </row>
    <row r="272" spans="1:7" s="117" customFormat="1" ht="15" hidden="1" x14ac:dyDescent="0.2">
      <c r="A272" s="149">
        <v>27117</v>
      </c>
      <c r="B272" s="142" t="s">
        <v>3173</v>
      </c>
      <c r="C272" s="142" t="s">
        <v>3058</v>
      </c>
      <c r="D272" s="142" t="s">
        <v>862</v>
      </c>
      <c r="E272" s="142" t="s">
        <v>1213</v>
      </c>
      <c r="F272" s="147" t="s">
        <v>3174</v>
      </c>
      <c r="G272" s="114"/>
    </row>
    <row r="273" spans="1:7" s="117" customFormat="1" ht="15" x14ac:dyDescent="0.2">
      <c r="A273" s="149">
        <v>27217</v>
      </c>
      <c r="B273" s="142" t="s">
        <v>3178</v>
      </c>
      <c r="C273" s="142" t="s">
        <v>1454</v>
      </c>
      <c r="D273" s="142" t="s">
        <v>1198</v>
      </c>
      <c r="E273" s="142" t="s">
        <v>1213</v>
      </c>
      <c r="F273" s="147">
        <v>43039</v>
      </c>
      <c r="G273" s="114"/>
    </row>
    <row r="274" spans="1:7" s="117" customFormat="1" ht="15" x14ac:dyDescent="0.2">
      <c r="A274" s="149">
        <v>27317</v>
      </c>
      <c r="B274" s="142" t="s">
        <v>3179</v>
      </c>
      <c r="C274" s="142" t="s">
        <v>1454</v>
      </c>
      <c r="D274" s="142" t="s">
        <v>1198</v>
      </c>
      <c r="E274" s="142" t="s">
        <v>1213</v>
      </c>
      <c r="F274" s="147">
        <v>43040</v>
      </c>
      <c r="G274" s="114"/>
    </row>
    <row r="275" spans="1:7" s="117" customFormat="1" ht="15" x14ac:dyDescent="0.2">
      <c r="A275" s="149">
        <v>27417</v>
      </c>
      <c r="B275" s="142" t="s">
        <v>3180</v>
      </c>
      <c r="C275" s="142" t="s">
        <v>843</v>
      </c>
      <c r="D275" s="142" t="s">
        <v>1198</v>
      </c>
      <c r="E275" s="142" t="s">
        <v>1188</v>
      </c>
      <c r="F275" s="147">
        <v>43040</v>
      </c>
      <c r="G275" s="114"/>
    </row>
    <row r="276" spans="1:7" s="117" customFormat="1" ht="15" x14ac:dyDescent="0.2">
      <c r="A276" s="149">
        <v>27517</v>
      </c>
      <c r="B276" s="142" t="s">
        <v>3182</v>
      </c>
      <c r="C276" s="142" t="s">
        <v>3181</v>
      </c>
      <c r="D276" s="142" t="s">
        <v>863</v>
      </c>
      <c r="E276" s="142" t="s">
        <v>3087</v>
      </c>
      <c r="F276" s="147">
        <v>43040</v>
      </c>
      <c r="G276" s="114"/>
    </row>
    <row r="277" spans="1:7" s="117" customFormat="1" ht="15" x14ac:dyDescent="0.2">
      <c r="A277" s="149">
        <v>27617</v>
      </c>
      <c r="B277" s="142" t="s">
        <v>3183</v>
      </c>
      <c r="C277" s="142" t="s">
        <v>2306</v>
      </c>
      <c r="D277" s="142" t="s">
        <v>1198</v>
      </c>
      <c r="E277" s="142" t="s">
        <v>1213</v>
      </c>
      <c r="F277" s="147">
        <v>43040</v>
      </c>
      <c r="G277" s="114"/>
    </row>
    <row r="278" spans="1:7" s="117" customFormat="1" ht="15" x14ac:dyDescent="0.2">
      <c r="A278" s="149">
        <v>27717</v>
      </c>
      <c r="B278" s="142" t="s">
        <v>3184</v>
      </c>
      <c r="C278" s="142" t="s">
        <v>1666</v>
      </c>
      <c r="D278" s="142" t="s">
        <v>1198</v>
      </c>
      <c r="E278" s="142" t="s">
        <v>2683</v>
      </c>
      <c r="F278" s="147">
        <v>43040</v>
      </c>
      <c r="G278" s="114"/>
    </row>
    <row r="279" spans="1:7" s="117" customFormat="1" ht="15" x14ac:dyDescent="0.2">
      <c r="A279" s="149">
        <v>27817</v>
      </c>
      <c r="B279" s="142" t="s">
        <v>3185</v>
      </c>
      <c r="C279" s="142" t="s">
        <v>196</v>
      </c>
      <c r="D279" s="142" t="s">
        <v>1198</v>
      </c>
      <c r="E279" s="142" t="s">
        <v>2683</v>
      </c>
      <c r="F279" s="147">
        <v>43042</v>
      </c>
      <c r="G279" s="114"/>
    </row>
    <row r="280" spans="1:7" s="117" customFormat="1" ht="15" x14ac:dyDescent="0.2">
      <c r="A280" s="149">
        <v>27917</v>
      </c>
      <c r="B280" s="142" t="s">
        <v>3186</v>
      </c>
      <c r="C280" s="142" t="s">
        <v>196</v>
      </c>
      <c r="D280" s="142" t="s">
        <v>1198</v>
      </c>
      <c r="E280" s="142" t="s">
        <v>2683</v>
      </c>
      <c r="F280" s="147">
        <v>43045</v>
      </c>
      <c r="G280" s="114"/>
    </row>
    <row r="281" spans="1:7" s="117" customFormat="1" ht="15" x14ac:dyDescent="0.2">
      <c r="A281" s="149">
        <v>28017</v>
      </c>
      <c r="B281" s="142" t="s">
        <v>3187</v>
      </c>
      <c r="C281" s="142" t="s">
        <v>196</v>
      </c>
      <c r="D281" s="142" t="s">
        <v>1198</v>
      </c>
      <c r="E281" s="142" t="s">
        <v>2683</v>
      </c>
      <c r="F281" s="147">
        <v>43045</v>
      </c>
      <c r="G281" s="114"/>
    </row>
    <row r="282" spans="1:7" s="117" customFormat="1" ht="15" x14ac:dyDescent="0.2">
      <c r="A282" s="149">
        <v>28117</v>
      </c>
      <c r="B282" s="142" t="s">
        <v>3188</v>
      </c>
      <c r="C282" s="142" t="s">
        <v>196</v>
      </c>
      <c r="D282" s="142" t="s">
        <v>1198</v>
      </c>
      <c r="E282" s="142" t="s">
        <v>2683</v>
      </c>
      <c r="F282" s="147">
        <v>43045</v>
      </c>
      <c r="G282" s="114"/>
    </row>
    <row r="283" spans="1:7" s="117" customFormat="1" ht="15" x14ac:dyDescent="0.2">
      <c r="A283" s="150">
        <v>28217</v>
      </c>
      <c r="B283" s="136" t="s">
        <v>3304</v>
      </c>
      <c r="C283" s="125" t="s">
        <v>756</v>
      </c>
      <c r="D283" s="136" t="s">
        <v>3163</v>
      </c>
      <c r="E283" s="136" t="s">
        <v>194</v>
      </c>
      <c r="F283" s="151">
        <v>43045</v>
      </c>
      <c r="G283" s="114"/>
    </row>
    <row r="284" spans="1:7" s="117" customFormat="1" ht="15" hidden="1" x14ac:dyDescent="0.2">
      <c r="A284" s="149">
        <v>28317</v>
      </c>
      <c r="B284" s="142" t="s">
        <v>3189</v>
      </c>
      <c r="C284" s="142" t="s">
        <v>1890</v>
      </c>
      <c r="D284" s="142" t="s">
        <v>862</v>
      </c>
      <c r="E284" s="142" t="s">
        <v>569</v>
      </c>
      <c r="F284" s="147">
        <v>43046</v>
      </c>
      <c r="G284" s="114"/>
    </row>
    <row r="285" spans="1:7" s="117" customFormat="1" ht="15" hidden="1" x14ac:dyDescent="0.2">
      <c r="A285" s="149">
        <v>28417</v>
      </c>
      <c r="B285" s="142" t="s">
        <v>3190</v>
      </c>
      <c r="C285" s="142" t="s">
        <v>843</v>
      </c>
      <c r="D285" s="142" t="s">
        <v>862</v>
      </c>
      <c r="E285" s="142" t="s">
        <v>3048</v>
      </c>
      <c r="F285" s="147">
        <v>43046</v>
      </c>
      <c r="G285" s="114"/>
    </row>
    <row r="286" spans="1:7" s="117" customFormat="1" ht="15" x14ac:dyDescent="0.2">
      <c r="A286" s="149">
        <v>28517</v>
      </c>
      <c r="B286" s="142" t="s">
        <v>3191</v>
      </c>
      <c r="C286" s="142" t="s">
        <v>859</v>
      </c>
      <c r="D286" s="142" t="s">
        <v>1198</v>
      </c>
      <c r="E286" s="142" t="s">
        <v>797</v>
      </c>
      <c r="F286" s="147">
        <v>43047</v>
      </c>
      <c r="G286" s="114"/>
    </row>
    <row r="287" spans="1:7" s="117" customFormat="1" ht="15" x14ac:dyDescent="0.2">
      <c r="A287" s="149">
        <v>28617</v>
      </c>
      <c r="B287" s="142" t="s">
        <v>3192</v>
      </c>
      <c r="C287" s="128" t="s">
        <v>3315</v>
      </c>
      <c r="D287" s="142" t="s">
        <v>3162</v>
      </c>
      <c r="E287" s="142" t="s">
        <v>194</v>
      </c>
      <c r="F287" s="147">
        <v>43047</v>
      </c>
      <c r="G287" s="114"/>
    </row>
    <row r="288" spans="1:7" s="117" customFormat="1" ht="15" x14ac:dyDescent="0.2">
      <c r="A288" s="149">
        <v>28717</v>
      </c>
      <c r="B288" s="142" t="s">
        <v>3194</v>
      </c>
      <c r="C288" s="142" t="s">
        <v>196</v>
      </c>
      <c r="D288" s="142" t="s">
        <v>1198</v>
      </c>
      <c r="E288" s="142" t="s">
        <v>1213</v>
      </c>
      <c r="F288" s="147">
        <v>43048</v>
      </c>
      <c r="G288" s="114"/>
    </row>
    <row r="289" spans="1:7" s="117" customFormat="1" ht="15" x14ac:dyDescent="0.2">
      <c r="A289" s="149">
        <v>28817</v>
      </c>
      <c r="B289" s="142" t="s">
        <v>3195</v>
      </c>
      <c r="C289" s="142" t="s">
        <v>3196</v>
      </c>
      <c r="D289" s="142" t="s">
        <v>863</v>
      </c>
      <c r="E289" s="142" t="s">
        <v>870</v>
      </c>
      <c r="F289" s="147">
        <v>43048</v>
      </c>
      <c r="G289" s="114"/>
    </row>
    <row r="290" spans="1:7" s="117" customFormat="1" ht="15" x14ac:dyDescent="0.2">
      <c r="A290" s="149">
        <v>28917</v>
      </c>
      <c r="B290" s="142" t="s">
        <v>3197</v>
      </c>
      <c r="C290" s="142" t="s">
        <v>327</v>
      </c>
      <c r="D290" s="142" t="s">
        <v>1198</v>
      </c>
      <c r="E290" s="142" t="s">
        <v>487</v>
      </c>
      <c r="F290" s="147">
        <v>43048</v>
      </c>
      <c r="G290" s="114"/>
    </row>
    <row r="291" spans="1:7" s="117" customFormat="1" ht="15" x14ac:dyDescent="0.2">
      <c r="A291" s="149">
        <v>29017</v>
      </c>
      <c r="B291" s="142" t="s">
        <v>3198</v>
      </c>
      <c r="C291" s="142" t="s">
        <v>1666</v>
      </c>
      <c r="D291" s="142" t="s">
        <v>1198</v>
      </c>
      <c r="E291" s="142" t="s">
        <v>2683</v>
      </c>
      <c r="F291" s="147">
        <v>43048</v>
      </c>
      <c r="G291" s="114"/>
    </row>
    <row r="292" spans="1:7" s="117" customFormat="1" ht="15" hidden="1" x14ac:dyDescent="0.2">
      <c r="A292" s="149">
        <v>29117</v>
      </c>
      <c r="B292" s="142" t="s">
        <v>3199</v>
      </c>
      <c r="C292" s="142" t="s">
        <v>3200</v>
      </c>
      <c r="D292" s="142" t="s">
        <v>1026</v>
      </c>
      <c r="E292" s="142" t="s">
        <v>870</v>
      </c>
      <c r="F292" s="147">
        <v>43048</v>
      </c>
      <c r="G292" s="114"/>
    </row>
    <row r="293" spans="1:7" s="117" customFormat="1" ht="15" x14ac:dyDescent="0.2">
      <c r="A293" s="149">
        <v>29217</v>
      </c>
      <c r="B293" s="142" t="s">
        <v>3201</v>
      </c>
      <c r="C293" s="142" t="s">
        <v>3202</v>
      </c>
      <c r="D293" s="142" t="s">
        <v>1198</v>
      </c>
      <c r="E293" s="142" t="s">
        <v>814</v>
      </c>
      <c r="F293" s="147">
        <v>43049</v>
      </c>
      <c r="G293" s="114"/>
    </row>
    <row r="294" spans="1:7" s="117" customFormat="1" ht="15" x14ac:dyDescent="0.2">
      <c r="A294" s="149">
        <v>29317</v>
      </c>
      <c r="B294" s="142" t="s">
        <v>3203</v>
      </c>
      <c r="C294" s="142" t="s">
        <v>146</v>
      </c>
      <c r="D294" s="142" t="s">
        <v>1198</v>
      </c>
      <c r="E294" s="142" t="s">
        <v>1831</v>
      </c>
      <c r="F294" s="147">
        <v>43049</v>
      </c>
      <c r="G294" s="114"/>
    </row>
    <row r="295" spans="1:7" s="117" customFormat="1" ht="15" x14ac:dyDescent="0.2">
      <c r="A295" s="149">
        <v>29417</v>
      </c>
      <c r="B295" s="142" t="s">
        <v>3204</v>
      </c>
      <c r="C295" s="142" t="s">
        <v>3202</v>
      </c>
      <c r="D295" s="142" t="s">
        <v>1198</v>
      </c>
      <c r="E295" s="142" t="s">
        <v>487</v>
      </c>
      <c r="F295" s="147">
        <v>43049</v>
      </c>
      <c r="G295" s="114"/>
    </row>
    <row r="296" spans="1:7" s="117" customFormat="1" ht="15" hidden="1" x14ac:dyDescent="0.2">
      <c r="A296" s="149">
        <v>29517</v>
      </c>
      <c r="B296" s="142" t="s">
        <v>3205</v>
      </c>
      <c r="C296" s="142" t="s">
        <v>3206</v>
      </c>
      <c r="D296" s="142" t="s">
        <v>1199</v>
      </c>
      <c r="E296" s="142" t="s">
        <v>870</v>
      </c>
      <c r="F296" s="147">
        <v>43049</v>
      </c>
      <c r="G296" s="114"/>
    </row>
    <row r="297" spans="1:7" s="117" customFormat="1" ht="15" x14ac:dyDescent="0.2">
      <c r="A297" s="149">
        <v>29617</v>
      </c>
      <c r="B297" s="142" t="s">
        <v>3207</v>
      </c>
      <c r="C297" s="142" t="s">
        <v>1139</v>
      </c>
      <c r="D297" s="142" t="s">
        <v>863</v>
      </c>
      <c r="E297" s="142" t="s">
        <v>1183</v>
      </c>
      <c r="F297" s="147">
        <v>43049</v>
      </c>
      <c r="G297" s="114"/>
    </row>
    <row r="298" spans="1:7" s="117" customFormat="1" ht="15" x14ac:dyDescent="0.2">
      <c r="A298" s="149">
        <v>29717</v>
      </c>
      <c r="B298" s="142" t="s">
        <v>3208</v>
      </c>
      <c r="C298" s="142" t="s">
        <v>146</v>
      </c>
      <c r="D298" s="142" t="s">
        <v>1198</v>
      </c>
      <c r="E298" s="142" t="s">
        <v>1213</v>
      </c>
      <c r="F298" s="147">
        <v>43049</v>
      </c>
      <c r="G298" s="114"/>
    </row>
    <row r="299" spans="1:7" s="117" customFormat="1" ht="15" x14ac:dyDescent="0.2">
      <c r="A299" s="149">
        <v>29817</v>
      </c>
      <c r="B299" s="142" t="s">
        <v>3209</v>
      </c>
      <c r="C299" s="142" t="s">
        <v>3200</v>
      </c>
      <c r="D299" s="142" t="s">
        <v>863</v>
      </c>
      <c r="E299" s="142" t="s">
        <v>870</v>
      </c>
      <c r="F299" s="147">
        <v>43052</v>
      </c>
      <c r="G299" s="114"/>
    </row>
    <row r="300" spans="1:7" s="117" customFormat="1" ht="15" x14ac:dyDescent="0.2">
      <c r="A300" s="149">
        <v>29917</v>
      </c>
      <c r="B300" s="142" t="s">
        <v>3210</v>
      </c>
      <c r="C300" s="142" t="s">
        <v>857</v>
      </c>
      <c r="D300" s="142" t="s">
        <v>1198</v>
      </c>
      <c r="E300" s="142" t="s">
        <v>1731</v>
      </c>
      <c r="F300" s="147">
        <v>43052</v>
      </c>
      <c r="G300" s="114"/>
    </row>
    <row r="301" spans="1:7" s="117" customFormat="1" ht="15" x14ac:dyDescent="0.2">
      <c r="A301" s="149">
        <v>30017</v>
      </c>
      <c r="B301" s="142" t="s">
        <v>3211</v>
      </c>
      <c r="C301" s="142" t="s">
        <v>1666</v>
      </c>
      <c r="D301" s="142" t="s">
        <v>863</v>
      </c>
      <c r="E301" s="142" t="s">
        <v>2332</v>
      </c>
      <c r="F301" s="147">
        <v>43052</v>
      </c>
      <c r="G301" s="114"/>
    </row>
    <row r="302" spans="1:7" s="117" customFormat="1" ht="15" x14ac:dyDescent="0.2">
      <c r="A302" s="149">
        <v>30117</v>
      </c>
      <c r="B302" s="142" t="s">
        <v>3213</v>
      </c>
      <c r="C302" s="142" t="s">
        <v>1447</v>
      </c>
      <c r="D302" s="142" t="s">
        <v>1198</v>
      </c>
      <c r="E302" s="142" t="s">
        <v>1716</v>
      </c>
      <c r="F302" s="147">
        <v>43053</v>
      </c>
      <c r="G302" s="114"/>
    </row>
    <row r="303" spans="1:7" s="117" customFormat="1" ht="15" x14ac:dyDescent="0.2">
      <c r="A303" s="149">
        <v>30217</v>
      </c>
      <c r="B303" s="133" t="s">
        <v>3212</v>
      </c>
      <c r="C303" s="133" t="s">
        <v>146</v>
      </c>
      <c r="D303" s="133" t="s">
        <v>1198</v>
      </c>
      <c r="E303" s="133" t="s">
        <v>1831</v>
      </c>
      <c r="F303" s="152">
        <v>43053</v>
      </c>
      <c r="G303" s="114"/>
    </row>
    <row r="304" spans="1:7" ht="15" x14ac:dyDescent="0.2">
      <c r="A304" s="149">
        <v>30317</v>
      </c>
      <c r="B304" s="133" t="s">
        <v>3214</v>
      </c>
      <c r="C304" s="133" t="s">
        <v>839</v>
      </c>
      <c r="D304" s="133" t="s">
        <v>863</v>
      </c>
      <c r="E304" s="133" t="s">
        <v>1183</v>
      </c>
      <c r="F304" s="152">
        <v>43053</v>
      </c>
    </row>
    <row r="305" spans="1:6" ht="15" x14ac:dyDescent="0.2">
      <c r="A305" s="149">
        <v>30417</v>
      </c>
      <c r="B305" s="133" t="s">
        <v>3215</v>
      </c>
      <c r="C305" s="133" t="s">
        <v>1460</v>
      </c>
      <c r="D305" s="133" t="s">
        <v>863</v>
      </c>
      <c r="E305" s="133" t="s">
        <v>816</v>
      </c>
      <c r="F305" s="152">
        <v>43053</v>
      </c>
    </row>
    <row r="306" spans="1:6" ht="15" x14ac:dyDescent="0.2">
      <c r="A306" s="149">
        <v>30517</v>
      </c>
      <c r="B306" s="133" t="s">
        <v>3216</v>
      </c>
      <c r="C306" s="133" t="s">
        <v>3217</v>
      </c>
      <c r="D306" s="133" t="s">
        <v>863</v>
      </c>
      <c r="E306" s="133" t="s">
        <v>816</v>
      </c>
      <c r="F306" s="152">
        <v>43053</v>
      </c>
    </row>
    <row r="307" spans="1:6" ht="15" x14ac:dyDescent="0.2">
      <c r="A307" s="149">
        <v>30617</v>
      </c>
      <c r="B307" s="133" t="s">
        <v>3218</v>
      </c>
      <c r="C307" s="133" t="s">
        <v>859</v>
      </c>
      <c r="D307" s="133" t="s">
        <v>863</v>
      </c>
      <c r="E307" s="133" t="s">
        <v>797</v>
      </c>
      <c r="F307" s="152">
        <v>43055</v>
      </c>
    </row>
    <row r="308" spans="1:6" ht="15" x14ac:dyDescent="0.2">
      <c r="A308" s="149">
        <v>30717</v>
      </c>
      <c r="B308" s="133" t="s">
        <v>3219</v>
      </c>
      <c r="C308" s="133" t="s">
        <v>3220</v>
      </c>
      <c r="D308" s="133" t="s">
        <v>863</v>
      </c>
      <c r="E308" s="133" t="s">
        <v>797</v>
      </c>
      <c r="F308" s="152">
        <v>43055</v>
      </c>
    </row>
    <row r="309" spans="1:6" ht="15" x14ac:dyDescent="0.2">
      <c r="A309" s="149">
        <v>30817</v>
      </c>
      <c r="B309" s="133" t="s">
        <v>3224</v>
      </c>
      <c r="C309" s="133" t="s">
        <v>3225</v>
      </c>
      <c r="D309" s="133" t="s">
        <v>863</v>
      </c>
      <c r="E309" s="133" t="s">
        <v>797</v>
      </c>
      <c r="F309" s="152">
        <v>43056</v>
      </c>
    </row>
    <row r="310" spans="1:6" ht="15" x14ac:dyDescent="0.2">
      <c r="A310" s="149">
        <v>30917</v>
      </c>
      <c r="B310" s="133" t="s">
        <v>3223</v>
      </c>
      <c r="C310" s="129" t="s">
        <v>3193</v>
      </c>
      <c r="D310" s="133" t="s">
        <v>3162</v>
      </c>
      <c r="E310" s="133" t="s">
        <v>194</v>
      </c>
      <c r="F310" s="152">
        <v>43056</v>
      </c>
    </row>
    <row r="311" spans="1:6" ht="15" x14ac:dyDescent="0.2">
      <c r="A311" s="149">
        <v>31017</v>
      </c>
      <c r="B311" s="133" t="s">
        <v>3226</v>
      </c>
      <c r="C311" s="133" t="s">
        <v>3227</v>
      </c>
      <c r="D311" s="133" t="s">
        <v>863</v>
      </c>
      <c r="E311" s="133" t="s">
        <v>1213</v>
      </c>
      <c r="F311" s="152">
        <v>43059</v>
      </c>
    </row>
    <row r="312" spans="1:6" ht="15" x14ac:dyDescent="0.2">
      <c r="A312" s="149">
        <v>31117</v>
      </c>
      <c r="B312" s="133" t="s">
        <v>3221</v>
      </c>
      <c r="C312" s="133" t="s">
        <v>3222</v>
      </c>
      <c r="D312" s="133" t="s">
        <v>863</v>
      </c>
      <c r="E312" s="133" t="s">
        <v>178</v>
      </c>
      <c r="F312" s="152">
        <v>43059</v>
      </c>
    </row>
    <row r="313" spans="1:6" ht="15" x14ac:dyDescent="0.2">
      <c r="A313" s="150">
        <v>31217</v>
      </c>
      <c r="B313" s="137" t="s">
        <v>2119</v>
      </c>
      <c r="C313" s="134" t="s">
        <v>1946</v>
      </c>
      <c r="D313" s="137" t="s">
        <v>3163</v>
      </c>
      <c r="E313" s="137" t="s">
        <v>2866</v>
      </c>
      <c r="F313" s="153">
        <v>43060</v>
      </c>
    </row>
    <row r="314" spans="1:6" ht="15" x14ac:dyDescent="0.2">
      <c r="A314" s="149">
        <v>31317</v>
      </c>
      <c r="B314" s="133" t="s">
        <v>3228</v>
      </c>
      <c r="C314" s="133" t="s">
        <v>3301</v>
      </c>
      <c r="D314" s="133" t="s">
        <v>863</v>
      </c>
      <c r="E314" s="133" t="s">
        <v>795</v>
      </c>
      <c r="F314" s="152">
        <v>43060</v>
      </c>
    </row>
    <row r="315" spans="1:6" ht="15" x14ac:dyDescent="0.2">
      <c r="A315" s="149">
        <v>31417</v>
      </c>
      <c r="B315" s="133" t="s">
        <v>3229</v>
      </c>
      <c r="C315" s="133" t="s">
        <v>3301</v>
      </c>
      <c r="D315" s="133" t="s">
        <v>863</v>
      </c>
      <c r="E315" s="133" t="s">
        <v>795</v>
      </c>
      <c r="F315" s="152">
        <v>43060</v>
      </c>
    </row>
    <row r="316" spans="1:6" ht="15" x14ac:dyDescent="0.2">
      <c r="A316" s="149">
        <v>31517</v>
      </c>
      <c r="B316" s="133" t="s">
        <v>3230</v>
      </c>
      <c r="C316" s="133" t="s">
        <v>3301</v>
      </c>
      <c r="D316" s="133" t="s">
        <v>863</v>
      </c>
      <c r="E316" s="133" t="s">
        <v>795</v>
      </c>
      <c r="F316" s="152">
        <v>43060</v>
      </c>
    </row>
    <row r="317" spans="1:6" ht="15" x14ac:dyDescent="0.2">
      <c r="A317" s="149">
        <v>31617</v>
      </c>
      <c r="B317" s="133" t="s">
        <v>3231</v>
      </c>
      <c r="C317" s="133" t="s">
        <v>3232</v>
      </c>
      <c r="D317" s="133" t="s">
        <v>863</v>
      </c>
      <c r="E317" s="133" t="s">
        <v>797</v>
      </c>
      <c r="F317" s="152">
        <v>43061</v>
      </c>
    </row>
    <row r="318" spans="1:6" ht="15" x14ac:dyDescent="0.2">
      <c r="A318" s="149">
        <v>31717</v>
      </c>
      <c r="B318" s="133" t="s">
        <v>3233</v>
      </c>
      <c r="C318" s="133" t="s">
        <v>1447</v>
      </c>
      <c r="D318" s="133" t="s">
        <v>1198</v>
      </c>
      <c r="E318" s="133" t="s">
        <v>3087</v>
      </c>
      <c r="F318" s="152">
        <v>43061</v>
      </c>
    </row>
    <row r="319" spans="1:6" ht="15" x14ac:dyDescent="0.2">
      <c r="A319" s="149">
        <v>31817</v>
      </c>
      <c r="B319" s="133" t="s">
        <v>3234</v>
      </c>
      <c r="C319" s="133" t="s">
        <v>1666</v>
      </c>
      <c r="D319" s="133" t="s">
        <v>1198</v>
      </c>
      <c r="E319" s="133" t="s">
        <v>2683</v>
      </c>
      <c r="F319" s="152">
        <v>43061</v>
      </c>
    </row>
    <row r="320" spans="1:6" ht="15" x14ac:dyDescent="0.2">
      <c r="A320" s="150">
        <v>31917</v>
      </c>
      <c r="B320" s="137" t="s">
        <v>3305</v>
      </c>
      <c r="C320" s="125" t="s">
        <v>724</v>
      </c>
      <c r="D320" s="137" t="s">
        <v>3163</v>
      </c>
      <c r="E320" s="137" t="s">
        <v>194</v>
      </c>
      <c r="F320" s="153">
        <v>43062</v>
      </c>
    </row>
    <row r="321" spans="1:8" ht="15" x14ac:dyDescent="0.2">
      <c r="A321" s="150">
        <v>32017</v>
      </c>
      <c r="B321" s="137" t="s">
        <v>3306</v>
      </c>
      <c r="C321" s="125" t="s">
        <v>724</v>
      </c>
      <c r="D321" s="137" t="s">
        <v>3163</v>
      </c>
      <c r="E321" s="137" t="s">
        <v>194</v>
      </c>
      <c r="F321" s="153">
        <v>43062</v>
      </c>
    </row>
    <row r="322" spans="1:8" ht="15" x14ac:dyDescent="0.2">
      <c r="A322" s="150">
        <v>32117</v>
      </c>
      <c r="B322" s="137" t="s">
        <v>3307</v>
      </c>
      <c r="C322" s="134" t="s">
        <v>1792</v>
      </c>
      <c r="D322" s="137" t="s">
        <v>3163</v>
      </c>
      <c r="E322" s="137" t="s">
        <v>194</v>
      </c>
      <c r="F322" s="153">
        <v>43063</v>
      </c>
    </row>
    <row r="323" spans="1:8" ht="15" x14ac:dyDescent="0.2">
      <c r="A323" s="150">
        <v>32217</v>
      </c>
      <c r="B323" s="137" t="s">
        <v>3308</v>
      </c>
      <c r="C323" s="134" t="s">
        <v>756</v>
      </c>
      <c r="D323" s="137" t="s">
        <v>3163</v>
      </c>
      <c r="E323" s="137" t="s">
        <v>194</v>
      </c>
      <c r="F323" s="153">
        <v>43063</v>
      </c>
    </row>
    <row r="324" spans="1:8" ht="15" x14ac:dyDescent="0.2">
      <c r="A324" s="150">
        <v>32317</v>
      </c>
      <c r="B324" s="137" t="s">
        <v>3309</v>
      </c>
      <c r="C324" s="134" t="s">
        <v>756</v>
      </c>
      <c r="D324" s="137" t="s">
        <v>3163</v>
      </c>
      <c r="E324" s="137" t="s">
        <v>194</v>
      </c>
      <c r="F324" s="153">
        <v>43063</v>
      </c>
    </row>
    <row r="325" spans="1:8" ht="15.75" x14ac:dyDescent="0.25">
      <c r="A325" s="150">
        <v>32417</v>
      </c>
      <c r="B325" s="137" t="s">
        <v>3310</v>
      </c>
      <c r="C325" s="134" t="s">
        <v>2440</v>
      </c>
      <c r="D325" s="137" t="s">
        <v>3163</v>
      </c>
      <c r="E325" s="137" t="s">
        <v>194</v>
      </c>
      <c r="F325" s="153">
        <v>43063</v>
      </c>
      <c r="H325" s="130"/>
    </row>
    <row r="326" spans="1:8" ht="15" x14ac:dyDescent="0.2">
      <c r="A326" s="150">
        <v>32517</v>
      </c>
      <c r="B326" s="137" t="s">
        <v>3235</v>
      </c>
      <c r="C326" s="134" t="s">
        <v>247</v>
      </c>
      <c r="D326" s="137" t="s">
        <v>3163</v>
      </c>
      <c r="E326" s="137" t="s">
        <v>194</v>
      </c>
      <c r="F326" s="153">
        <v>43063</v>
      </c>
    </row>
    <row r="327" spans="1:8" ht="15" x14ac:dyDescent="0.2">
      <c r="A327" s="150">
        <v>32617</v>
      </c>
      <c r="B327" s="137" t="s">
        <v>3311</v>
      </c>
      <c r="C327" s="125" t="s">
        <v>724</v>
      </c>
      <c r="D327" s="137" t="s">
        <v>3163</v>
      </c>
      <c r="E327" s="137" t="s">
        <v>1727</v>
      </c>
      <c r="F327" s="153">
        <v>43063</v>
      </c>
    </row>
    <row r="328" spans="1:8" ht="15" x14ac:dyDescent="0.2">
      <c r="A328" s="154">
        <v>32717</v>
      </c>
      <c r="B328" s="138" t="s">
        <v>3312</v>
      </c>
      <c r="C328" s="135" t="s">
        <v>2788</v>
      </c>
      <c r="D328" s="155" t="s">
        <v>3162</v>
      </c>
      <c r="E328" s="138" t="s">
        <v>803</v>
      </c>
      <c r="F328" s="156">
        <v>43068</v>
      </c>
    </row>
    <row r="329" spans="1:8" ht="15" x14ac:dyDescent="0.2">
      <c r="A329" s="149">
        <v>32817</v>
      </c>
      <c r="B329" s="133" t="s">
        <v>3313</v>
      </c>
      <c r="C329" s="129" t="s">
        <v>2788</v>
      </c>
      <c r="D329" s="142" t="s">
        <v>3162</v>
      </c>
      <c r="E329" s="133" t="s">
        <v>803</v>
      </c>
      <c r="F329" s="152">
        <v>43068</v>
      </c>
    </row>
    <row r="330" spans="1:8" ht="15" x14ac:dyDescent="0.2">
      <c r="A330" s="149">
        <v>32917</v>
      </c>
      <c r="B330" s="133" t="s">
        <v>3314</v>
      </c>
      <c r="C330" s="129" t="s">
        <v>2788</v>
      </c>
      <c r="D330" s="142" t="s">
        <v>3162</v>
      </c>
      <c r="E330" s="133" t="s">
        <v>803</v>
      </c>
      <c r="F330" s="152">
        <v>43068</v>
      </c>
    </row>
    <row r="331" spans="1:8" ht="15" hidden="1" x14ac:dyDescent="0.2">
      <c r="A331" s="149">
        <v>33017</v>
      </c>
      <c r="B331" s="133" t="s">
        <v>3236</v>
      </c>
      <c r="C331" s="133" t="s">
        <v>1890</v>
      </c>
      <c r="D331" s="133" t="s">
        <v>862</v>
      </c>
      <c r="E331" s="133" t="s">
        <v>3237</v>
      </c>
      <c r="F331" s="152">
        <v>43069</v>
      </c>
    </row>
    <row r="332" spans="1:8" ht="15" hidden="1" x14ac:dyDescent="0.2">
      <c r="A332" s="149">
        <v>33117</v>
      </c>
      <c r="B332" s="133" t="s">
        <v>3238</v>
      </c>
      <c r="C332" s="133" t="s">
        <v>1669</v>
      </c>
      <c r="D332" s="133" t="s">
        <v>862</v>
      </c>
      <c r="E332" s="133" t="s">
        <v>3239</v>
      </c>
      <c r="F332" s="152">
        <v>43069</v>
      </c>
    </row>
    <row r="333" spans="1:8" ht="15" x14ac:dyDescent="0.2">
      <c r="A333" s="149">
        <v>33217</v>
      </c>
      <c r="B333" s="133" t="s">
        <v>3240</v>
      </c>
      <c r="C333" s="133" t="s">
        <v>1146</v>
      </c>
      <c r="D333" s="133" t="s">
        <v>1198</v>
      </c>
      <c r="E333" s="133" t="s">
        <v>816</v>
      </c>
      <c r="F333" s="152">
        <v>43074</v>
      </c>
    </row>
    <row r="334" spans="1:8" ht="15" hidden="1" x14ac:dyDescent="0.2">
      <c r="A334" s="149">
        <v>33317</v>
      </c>
      <c r="B334" s="133" t="s">
        <v>3241</v>
      </c>
      <c r="C334" s="133" t="s">
        <v>1682</v>
      </c>
      <c r="D334" s="133" t="s">
        <v>862</v>
      </c>
      <c r="E334" s="133" t="s">
        <v>2332</v>
      </c>
      <c r="F334" s="152">
        <v>43075</v>
      </c>
    </row>
    <row r="335" spans="1:8" ht="15" hidden="1" x14ac:dyDescent="0.2">
      <c r="A335" s="149">
        <v>33417</v>
      </c>
      <c r="B335" s="133" t="s">
        <v>3242</v>
      </c>
      <c r="C335" s="133" t="s">
        <v>1682</v>
      </c>
      <c r="D335" s="133" t="s">
        <v>862</v>
      </c>
      <c r="E335" s="133" t="s">
        <v>720</v>
      </c>
      <c r="F335" s="152">
        <v>43075</v>
      </c>
    </row>
    <row r="336" spans="1:8" ht="15" hidden="1" x14ac:dyDescent="0.2">
      <c r="A336" s="149">
        <v>33517</v>
      </c>
      <c r="B336" s="133" t="s">
        <v>3243</v>
      </c>
      <c r="C336" s="133" t="s">
        <v>1682</v>
      </c>
      <c r="D336" s="133" t="s">
        <v>862</v>
      </c>
      <c r="E336" s="133" t="s">
        <v>1189</v>
      </c>
      <c r="F336" s="152">
        <v>43075</v>
      </c>
    </row>
    <row r="337" spans="1:6" ht="15" hidden="1" x14ac:dyDescent="0.2">
      <c r="A337" s="149">
        <v>33617</v>
      </c>
      <c r="B337" s="133" t="s">
        <v>3244</v>
      </c>
      <c r="C337" s="133" t="s">
        <v>991</v>
      </c>
      <c r="D337" s="133" t="s">
        <v>862</v>
      </c>
      <c r="E337" s="133" t="s">
        <v>3245</v>
      </c>
      <c r="F337" s="152">
        <v>43075</v>
      </c>
    </row>
    <row r="338" spans="1:6" ht="15" hidden="1" x14ac:dyDescent="0.2">
      <c r="A338" s="149">
        <v>33717</v>
      </c>
      <c r="B338" s="133" t="s">
        <v>3246</v>
      </c>
      <c r="C338" s="133" t="s">
        <v>991</v>
      </c>
      <c r="D338" s="133" t="s">
        <v>862</v>
      </c>
      <c r="E338" s="133" t="s">
        <v>1182</v>
      </c>
      <c r="F338" s="152">
        <v>43075</v>
      </c>
    </row>
    <row r="339" spans="1:6" ht="15" hidden="1" x14ac:dyDescent="0.2">
      <c r="A339" s="149">
        <v>33817</v>
      </c>
      <c r="B339" s="133" t="s">
        <v>3247</v>
      </c>
      <c r="C339" s="133" t="s">
        <v>991</v>
      </c>
      <c r="D339" s="133" t="s">
        <v>862</v>
      </c>
      <c r="E339" s="133" t="s">
        <v>1727</v>
      </c>
      <c r="F339" s="152">
        <v>43075</v>
      </c>
    </row>
    <row r="340" spans="1:6" ht="15" hidden="1" x14ac:dyDescent="0.2">
      <c r="A340" s="149">
        <v>33917</v>
      </c>
      <c r="B340" s="133" t="s">
        <v>3248</v>
      </c>
      <c r="C340" s="133" t="s">
        <v>1671</v>
      </c>
      <c r="D340" s="133" t="s">
        <v>862</v>
      </c>
      <c r="E340" s="133" t="s">
        <v>2420</v>
      </c>
      <c r="F340" s="152">
        <v>43075</v>
      </c>
    </row>
    <row r="341" spans="1:6" ht="15" hidden="1" x14ac:dyDescent="0.2">
      <c r="A341" s="149">
        <v>34017</v>
      </c>
      <c r="B341" s="133" t="s">
        <v>3249</v>
      </c>
      <c r="C341" s="133" t="s">
        <v>1671</v>
      </c>
      <c r="D341" s="133" t="s">
        <v>862</v>
      </c>
      <c r="E341" s="133" t="s">
        <v>2641</v>
      </c>
      <c r="F341" s="152">
        <v>43075</v>
      </c>
    </row>
    <row r="342" spans="1:6" ht="15" hidden="1" x14ac:dyDescent="0.2">
      <c r="A342" s="149">
        <v>34117</v>
      </c>
      <c r="B342" s="133" t="s">
        <v>3250</v>
      </c>
      <c r="C342" s="133" t="s">
        <v>1682</v>
      </c>
      <c r="D342" s="133" t="s">
        <v>862</v>
      </c>
      <c r="E342" s="133" t="s">
        <v>3251</v>
      </c>
      <c r="F342" s="152">
        <v>43075</v>
      </c>
    </row>
    <row r="343" spans="1:6" ht="15" hidden="1" x14ac:dyDescent="0.2">
      <c r="A343" s="149">
        <v>34217</v>
      </c>
      <c r="B343" s="133" t="s">
        <v>3354</v>
      </c>
      <c r="C343" s="133" t="s">
        <v>1666</v>
      </c>
      <c r="D343" s="133" t="s">
        <v>862</v>
      </c>
      <c r="E343" s="133" t="s">
        <v>3245</v>
      </c>
      <c r="F343" s="152">
        <v>43076</v>
      </c>
    </row>
    <row r="344" spans="1:6" ht="15" hidden="1" x14ac:dyDescent="0.2">
      <c r="A344" s="149">
        <v>34317</v>
      </c>
      <c r="B344" s="133" t="s">
        <v>3252</v>
      </c>
      <c r="C344" s="133" t="s">
        <v>1666</v>
      </c>
      <c r="D344" s="133" t="s">
        <v>862</v>
      </c>
      <c r="E344" s="133" t="s">
        <v>2336</v>
      </c>
      <c r="F344" s="152">
        <v>43076</v>
      </c>
    </row>
    <row r="345" spans="1:6" ht="15" hidden="1" x14ac:dyDescent="0.2">
      <c r="A345" s="149">
        <v>34417</v>
      </c>
      <c r="B345" s="133" t="s">
        <v>3253</v>
      </c>
      <c r="C345" s="133" t="s">
        <v>842</v>
      </c>
      <c r="D345" s="133" t="s">
        <v>862</v>
      </c>
      <c r="E345" s="133" t="s">
        <v>2430</v>
      </c>
      <c r="F345" s="152">
        <v>43076</v>
      </c>
    </row>
    <row r="346" spans="1:6" ht="15" hidden="1" x14ac:dyDescent="0.2">
      <c r="A346" s="149">
        <v>34517</v>
      </c>
      <c r="B346" s="133" t="s">
        <v>3254</v>
      </c>
      <c r="C346" s="133" t="s">
        <v>1460</v>
      </c>
      <c r="D346" s="133" t="s">
        <v>862</v>
      </c>
      <c r="E346" s="133" t="s">
        <v>1213</v>
      </c>
      <c r="F346" s="152">
        <v>43080</v>
      </c>
    </row>
    <row r="347" spans="1:6" ht="15" hidden="1" x14ac:dyDescent="0.2">
      <c r="A347" s="149">
        <v>34617</v>
      </c>
      <c r="B347" s="133" t="s">
        <v>3255</v>
      </c>
      <c r="C347" s="133" t="s">
        <v>1806</v>
      </c>
      <c r="D347" s="133" t="s">
        <v>862</v>
      </c>
      <c r="E347" s="133" t="s">
        <v>1716</v>
      </c>
      <c r="F347" s="152">
        <v>43080</v>
      </c>
    </row>
    <row r="348" spans="1:6" ht="15" hidden="1" x14ac:dyDescent="0.2">
      <c r="A348" s="149">
        <v>34717</v>
      </c>
      <c r="B348" s="133" t="s">
        <v>3256</v>
      </c>
      <c r="C348" s="133" t="s">
        <v>1806</v>
      </c>
      <c r="D348" s="133" t="s">
        <v>862</v>
      </c>
      <c r="E348" s="133" t="s">
        <v>1183</v>
      </c>
      <c r="F348" s="152">
        <v>43080</v>
      </c>
    </row>
    <row r="349" spans="1:6" ht="15" hidden="1" x14ac:dyDescent="0.2">
      <c r="A349" s="149">
        <v>34817</v>
      </c>
      <c r="B349" s="133" t="s">
        <v>3257</v>
      </c>
      <c r="C349" s="133" t="s">
        <v>1806</v>
      </c>
      <c r="D349" s="133" t="s">
        <v>862</v>
      </c>
      <c r="E349" s="133" t="s">
        <v>1189</v>
      </c>
      <c r="F349" s="152">
        <v>43081</v>
      </c>
    </row>
    <row r="350" spans="1:6" ht="15" hidden="1" x14ac:dyDescent="0.2">
      <c r="A350" s="149">
        <v>34917</v>
      </c>
      <c r="B350" s="133" t="s">
        <v>3258</v>
      </c>
      <c r="C350" s="133" t="s">
        <v>1806</v>
      </c>
      <c r="D350" s="133" t="s">
        <v>862</v>
      </c>
      <c r="E350" s="133" t="s">
        <v>1213</v>
      </c>
      <c r="F350" s="152">
        <v>43081</v>
      </c>
    </row>
    <row r="351" spans="1:6" ht="15" hidden="1" x14ac:dyDescent="0.2">
      <c r="A351" s="149">
        <v>35017</v>
      </c>
      <c r="B351" s="133" t="s">
        <v>3259</v>
      </c>
      <c r="C351" s="133" t="s">
        <v>1806</v>
      </c>
      <c r="D351" s="133" t="s">
        <v>862</v>
      </c>
      <c r="E351" s="133" t="s">
        <v>831</v>
      </c>
      <c r="F351" s="152">
        <v>43081</v>
      </c>
    </row>
    <row r="352" spans="1:6" ht="15" hidden="1" x14ac:dyDescent="0.2">
      <c r="A352" s="149">
        <v>35117</v>
      </c>
      <c r="B352" s="133" t="s">
        <v>3260</v>
      </c>
      <c r="C352" s="133" t="s">
        <v>1806</v>
      </c>
      <c r="D352" s="133" t="s">
        <v>862</v>
      </c>
      <c r="E352" s="133" t="s">
        <v>2641</v>
      </c>
      <c r="F352" s="152">
        <v>43081</v>
      </c>
    </row>
    <row r="353" spans="1:6" ht="15" hidden="1" x14ac:dyDescent="0.2">
      <c r="A353" s="149">
        <v>35217</v>
      </c>
      <c r="B353" s="133" t="s">
        <v>3261</v>
      </c>
      <c r="C353" s="133" t="s">
        <v>1806</v>
      </c>
      <c r="D353" s="133" t="s">
        <v>862</v>
      </c>
      <c r="E353" s="133" t="s">
        <v>1213</v>
      </c>
      <c r="F353" s="152">
        <v>43083</v>
      </c>
    </row>
    <row r="354" spans="1:6" ht="15" hidden="1" x14ac:dyDescent="0.2">
      <c r="A354" s="149">
        <v>35317</v>
      </c>
      <c r="B354" s="133" t="s">
        <v>3262</v>
      </c>
      <c r="C354" s="133" t="s">
        <v>1806</v>
      </c>
      <c r="D354" s="133" t="s">
        <v>862</v>
      </c>
      <c r="E354" s="133" t="s">
        <v>2868</v>
      </c>
      <c r="F354" s="152">
        <v>43083</v>
      </c>
    </row>
    <row r="355" spans="1:6" ht="15" hidden="1" x14ac:dyDescent="0.2">
      <c r="A355" s="149">
        <v>35417</v>
      </c>
      <c r="B355" s="133" t="s">
        <v>3263</v>
      </c>
      <c r="C355" s="133" t="s">
        <v>1806</v>
      </c>
      <c r="D355" s="133" t="s">
        <v>862</v>
      </c>
      <c r="E355" s="133" t="s">
        <v>1189</v>
      </c>
      <c r="F355" s="152">
        <v>43083</v>
      </c>
    </row>
    <row r="356" spans="1:6" ht="15" hidden="1" x14ac:dyDescent="0.2">
      <c r="A356" s="149">
        <v>35517</v>
      </c>
      <c r="B356" s="133" t="s">
        <v>3264</v>
      </c>
      <c r="C356" s="133" t="s">
        <v>1806</v>
      </c>
      <c r="D356" s="133" t="s">
        <v>862</v>
      </c>
      <c r="E356" s="133" t="s">
        <v>487</v>
      </c>
      <c r="F356" s="152">
        <v>43083</v>
      </c>
    </row>
    <row r="357" spans="1:6" ht="15" hidden="1" x14ac:dyDescent="0.2">
      <c r="A357" s="149">
        <v>35617</v>
      </c>
      <c r="B357" s="133" t="s">
        <v>3265</v>
      </c>
      <c r="C357" s="133" t="s">
        <v>839</v>
      </c>
      <c r="D357" s="133" t="s">
        <v>862</v>
      </c>
      <c r="E357" s="133" t="s">
        <v>720</v>
      </c>
      <c r="F357" s="152">
        <v>43083</v>
      </c>
    </row>
    <row r="358" spans="1:6" ht="15" hidden="1" x14ac:dyDescent="0.2">
      <c r="A358" s="149">
        <v>35717</v>
      </c>
      <c r="B358" s="133" t="s">
        <v>3266</v>
      </c>
      <c r="C358" s="133" t="s">
        <v>1806</v>
      </c>
      <c r="D358" s="133" t="s">
        <v>862</v>
      </c>
      <c r="E358" s="133" t="s">
        <v>814</v>
      </c>
      <c r="F358" s="152">
        <v>43083</v>
      </c>
    </row>
    <row r="359" spans="1:6" ht="15" hidden="1" x14ac:dyDescent="0.2">
      <c r="A359" s="149">
        <v>35817</v>
      </c>
      <c r="B359" s="133" t="s">
        <v>3267</v>
      </c>
      <c r="C359" s="133" t="s">
        <v>1806</v>
      </c>
      <c r="D359" s="133" t="s">
        <v>862</v>
      </c>
      <c r="E359" s="142" t="s">
        <v>3342</v>
      </c>
      <c r="F359" s="152">
        <v>43084</v>
      </c>
    </row>
    <row r="360" spans="1:6" ht="15" hidden="1" x14ac:dyDescent="0.2">
      <c r="A360" s="149">
        <v>35917</v>
      </c>
      <c r="B360" s="133" t="s">
        <v>3268</v>
      </c>
      <c r="C360" s="133" t="s">
        <v>1138</v>
      </c>
      <c r="D360" s="133" t="s">
        <v>862</v>
      </c>
      <c r="E360" s="133" t="s">
        <v>727</v>
      </c>
      <c r="F360" s="152">
        <v>43084</v>
      </c>
    </row>
    <row r="361" spans="1:6" ht="15" hidden="1" x14ac:dyDescent="0.2">
      <c r="A361" s="149">
        <v>36017</v>
      </c>
      <c r="B361" s="133" t="s">
        <v>3269</v>
      </c>
      <c r="C361" s="133" t="s">
        <v>839</v>
      </c>
      <c r="D361" s="133" t="s">
        <v>862</v>
      </c>
      <c r="E361" s="133" t="s">
        <v>2332</v>
      </c>
      <c r="F361" s="152">
        <v>43084</v>
      </c>
    </row>
    <row r="362" spans="1:6" ht="15" hidden="1" x14ac:dyDescent="0.2">
      <c r="A362" s="149">
        <v>36117</v>
      </c>
      <c r="B362" s="133" t="s">
        <v>3270</v>
      </c>
      <c r="C362" s="133" t="s">
        <v>327</v>
      </c>
      <c r="D362" s="133" t="s">
        <v>1199</v>
      </c>
      <c r="E362" s="133" t="s">
        <v>1183</v>
      </c>
      <c r="F362" s="152">
        <v>43084</v>
      </c>
    </row>
    <row r="363" spans="1:6" ht="15" hidden="1" x14ac:dyDescent="0.2">
      <c r="A363" s="149">
        <v>36217</v>
      </c>
      <c r="B363" s="133" t="s">
        <v>3271</v>
      </c>
      <c r="C363" s="133" t="s">
        <v>839</v>
      </c>
      <c r="D363" s="133" t="s">
        <v>862</v>
      </c>
      <c r="E363" s="133" t="s">
        <v>829</v>
      </c>
      <c r="F363" s="152">
        <v>43084</v>
      </c>
    </row>
    <row r="364" spans="1:6" ht="15" hidden="1" x14ac:dyDescent="0.2">
      <c r="A364" s="149">
        <v>36317</v>
      </c>
      <c r="B364" s="133" t="s">
        <v>3272</v>
      </c>
      <c r="C364" s="133" t="s">
        <v>839</v>
      </c>
      <c r="D364" s="133" t="s">
        <v>862</v>
      </c>
      <c r="E364" s="133" t="s">
        <v>831</v>
      </c>
      <c r="F364" s="152">
        <v>43084</v>
      </c>
    </row>
    <row r="365" spans="1:6" ht="15" hidden="1" x14ac:dyDescent="0.2">
      <c r="A365" s="149">
        <v>36417</v>
      </c>
      <c r="B365" s="133" t="s">
        <v>3273</v>
      </c>
      <c r="C365" s="133" t="s">
        <v>1669</v>
      </c>
      <c r="D365" s="133" t="s">
        <v>862</v>
      </c>
      <c r="E365" s="133" t="s">
        <v>831</v>
      </c>
      <c r="F365" s="152">
        <v>43088</v>
      </c>
    </row>
    <row r="366" spans="1:6" ht="15" hidden="1" x14ac:dyDescent="0.2">
      <c r="A366" s="149">
        <v>36517</v>
      </c>
      <c r="B366" s="133" t="s">
        <v>3274</v>
      </c>
      <c r="C366" s="133" t="s">
        <v>1669</v>
      </c>
      <c r="D366" s="133" t="s">
        <v>862</v>
      </c>
      <c r="E366" s="133" t="s">
        <v>2332</v>
      </c>
      <c r="F366" s="152">
        <v>43088</v>
      </c>
    </row>
    <row r="367" spans="1:6" ht="15" hidden="1" x14ac:dyDescent="0.2">
      <c r="A367" s="149">
        <v>36617</v>
      </c>
      <c r="B367" s="133" t="s">
        <v>3275</v>
      </c>
      <c r="C367" s="133" t="s">
        <v>1669</v>
      </c>
      <c r="D367" s="133" t="s">
        <v>862</v>
      </c>
      <c r="E367" s="133" t="s">
        <v>1716</v>
      </c>
      <c r="F367" s="152">
        <v>43088</v>
      </c>
    </row>
    <row r="368" spans="1:6" ht="15" hidden="1" x14ac:dyDescent="0.2">
      <c r="A368" s="149">
        <v>36717</v>
      </c>
      <c r="B368" s="133" t="s">
        <v>3276</v>
      </c>
      <c r="C368" s="133" t="s">
        <v>3277</v>
      </c>
      <c r="D368" s="133" t="s">
        <v>862</v>
      </c>
      <c r="E368" s="133" t="s">
        <v>686</v>
      </c>
      <c r="F368" s="152">
        <v>43089</v>
      </c>
    </row>
    <row r="369" spans="1:6" ht="15" x14ac:dyDescent="0.2">
      <c r="A369" s="149">
        <v>36817</v>
      </c>
      <c r="B369" s="133" t="s">
        <v>3278</v>
      </c>
      <c r="C369" s="133" t="s">
        <v>859</v>
      </c>
      <c r="D369" s="133" t="s">
        <v>1198</v>
      </c>
      <c r="E369" s="133" t="s">
        <v>720</v>
      </c>
      <c r="F369" s="152">
        <v>43089</v>
      </c>
    </row>
    <row r="370" spans="1:6" ht="15" hidden="1" x14ac:dyDescent="0.2">
      <c r="A370" s="149">
        <v>36917</v>
      </c>
      <c r="B370" s="133" t="s">
        <v>3279</v>
      </c>
      <c r="C370" s="133" t="s">
        <v>994</v>
      </c>
      <c r="D370" s="133" t="s">
        <v>862</v>
      </c>
      <c r="E370" s="133" t="s">
        <v>552</v>
      </c>
      <c r="F370" s="152">
        <v>43090</v>
      </c>
    </row>
    <row r="371" spans="1:6" ht="15" hidden="1" x14ac:dyDescent="0.2">
      <c r="A371" s="149">
        <v>37017</v>
      </c>
      <c r="B371" s="133" t="s">
        <v>3280</v>
      </c>
      <c r="C371" s="133" t="s">
        <v>1460</v>
      </c>
      <c r="D371" s="133" t="s">
        <v>862</v>
      </c>
      <c r="E371" s="133" t="s">
        <v>808</v>
      </c>
      <c r="F371" s="152">
        <v>43090</v>
      </c>
    </row>
    <row r="372" spans="1:6" ht="15" hidden="1" x14ac:dyDescent="0.2">
      <c r="A372" s="149">
        <v>37117</v>
      </c>
      <c r="B372" s="133" t="s">
        <v>3281</v>
      </c>
      <c r="C372" s="133" t="s">
        <v>1806</v>
      </c>
      <c r="D372" s="133" t="s">
        <v>862</v>
      </c>
      <c r="E372" s="133" t="s">
        <v>2683</v>
      </c>
      <c r="F372" s="152">
        <v>43090</v>
      </c>
    </row>
    <row r="373" spans="1:6" ht="15" x14ac:dyDescent="0.2">
      <c r="A373" s="149">
        <v>37217</v>
      </c>
      <c r="B373" s="133" t="s">
        <v>3282</v>
      </c>
      <c r="C373" s="133" t="s">
        <v>3283</v>
      </c>
      <c r="D373" s="133" t="s">
        <v>863</v>
      </c>
      <c r="E373" s="133" t="s">
        <v>795</v>
      </c>
      <c r="F373" s="152">
        <v>43090</v>
      </c>
    </row>
    <row r="374" spans="1:6" ht="15" x14ac:dyDescent="0.2">
      <c r="A374" s="149">
        <v>37317</v>
      </c>
      <c r="B374" s="133" t="s">
        <v>3284</v>
      </c>
      <c r="C374" s="133" t="s">
        <v>3283</v>
      </c>
      <c r="D374" s="133" t="s">
        <v>863</v>
      </c>
      <c r="E374" s="133" t="s">
        <v>795</v>
      </c>
      <c r="F374" s="152">
        <v>43090</v>
      </c>
    </row>
    <row r="375" spans="1:6" ht="15" x14ac:dyDescent="0.2">
      <c r="A375" s="149">
        <v>37417</v>
      </c>
      <c r="B375" s="133" t="s">
        <v>3285</v>
      </c>
      <c r="C375" s="133" t="s">
        <v>3283</v>
      </c>
      <c r="D375" s="133" t="s">
        <v>863</v>
      </c>
      <c r="E375" s="133" t="s">
        <v>795</v>
      </c>
      <c r="F375" s="152">
        <v>43090</v>
      </c>
    </row>
    <row r="376" spans="1:6" ht="15" x14ac:dyDescent="0.2">
      <c r="A376" s="149">
        <v>37517</v>
      </c>
      <c r="B376" s="133" t="s">
        <v>3286</v>
      </c>
      <c r="C376" s="133" t="s">
        <v>3287</v>
      </c>
      <c r="D376" s="133" t="s">
        <v>1198</v>
      </c>
      <c r="E376" s="133" t="s">
        <v>2034</v>
      </c>
      <c r="F376" s="152">
        <v>43090</v>
      </c>
    </row>
    <row r="377" spans="1:6" ht="15" x14ac:dyDescent="0.2">
      <c r="A377" s="149">
        <v>37617</v>
      </c>
      <c r="B377" s="133" t="s">
        <v>3288</v>
      </c>
      <c r="C377" s="133" t="s">
        <v>3287</v>
      </c>
      <c r="D377" s="133" t="s">
        <v>1198</v>
      </c>
      <c r="E377" s="133" t="s">
        <v>2034</v>
      </c>
      <c r="F377" s="152">
        <v>43090</v>
      </c>
    </row>
    <row r="378" spans="1:6" ht="15" x14ac:dyDescent="0.2">
      <c r="A378" s="149">
        <v>37717</v>
      </c>
      <c r="B378" s="133" t="s">
        <v>3290</v>
      </c>
      <c r="C378" s="133" t="s">
        <v>278</v>
      </c>
      <c r="D378" s="133" t="s">
        <v>1198</v>
      </c>
      <c r="E378" s="133" t="s">
        <v>1213</v>
      </c>
      <c r="F378" s="152">
        <v>43090</v>
      </c>
    </row>
    <row r="379" spans="1:6" ht="15" x14ac:dyDescent="0.2">
      <c r="A379" s="149">
        <v>37817</v>
      </c>
      <c r="B379" s="133" t="s">
        <v>3289</v>
      </c>
      <c r="C379" s="133" t="s">
        <v>2306</v>
      </c>
      <c r="D379" s="133" t="s">
        <v>1198</v>
      </c>
      <c r="E379" s="133" t="s">
        <v>1213</v>
      </c>
      <c r="F379" s="152">
        <v>43090</v>
      </c>
    </row>
    <row r="380" spans="1:6" ht="15" hidden="1" x14ac:dyDescent="0.2">
      <c r="A380" s="149">
        <v>37917</v>
      </c>
      <c r="B380" s="133" t="s">
        <v>3291</v>
      </c>
      <c r="C380" s="133" t="s">
        <v>1669</v>
      </c>
      <c r="D380" s="133" t="s">
        <v>862</v>
      </c>
      <c r="E380" s="133" t="s">
        <v>808</v>
      </c>
      <c r="F380" s="152">
        <v>43091</v>
      </c>
    </row>
    <row r="381" spans="1:6" ht="15" hidden="1" x14ac:dyDescent="0.2">
      <c r="A381" s="149">
        <v>38017</v>
      </c>
      <c r="B381" s="133" t="s">
        <v>3292</v>
      </c>
      <c r="C381" s="133" t="s">
        <v>1669</v>
      </c>
      <c r="D381" s="133" t="s">
        <v>862</v>
      </c>
      <c r="E381" s="133" t="s">
        <v>240</v>
      </c>
      <c r="F381" s="152">
        <v>43091</v>
      </c>
    </row>
    <row r="382" spans="1:6" ht="15" x14ac:dyDescent="0.2">
      <c r="A382" s="149">
        <v>38117</v>
      </c>
      <c r="B382" s="133" t="s">
        <v>3293</v>
      </c>
      <c r="C382" s="133" t="s">
        <v>2686</v>
      </c>
      <c r="D382" s="133" t="s">
        <v>1198</v>
      </c>
      <c r="E382" s="133" t="s">
        <v>2643</v>
      </c>
      <c r="F382" s="152">
        <v>43091</v>
      </c>
    </row>
    <row r="383" spans="1:6" ht="15" hidden="1" x14ac:dyDescent="0.2">
      <c r="A383" s="149">
        <v>38217</v>
      </c>
      <c r="B383" s="133" t="s">
        <v>3294</v>
      </c>
      <c r="C383" s="133" t="s">
        <v>1669</v>
      </c>
      <c r="D383" s="133" t="s">
        <v>862</v>
      </c>
      <c r="E383" s="133" t="s">
        <v>1213</v>
      </c>
      <c r="F383" s="152">
        <v>43091</v>
      </c>
    </row>
    <row r="384" spans="1:6" ht="15" hidden="1" x14ac:dyDescent="0.2">
      <c r="A384" s="149">
        <v>38317</v>
      </c>
      <c r="B384" s="133" t="s">
        <v>3295</v>
      </c>
      <c r="C384" s="133" t="s">
        <v>1138</v>
      </c>
      <c r="D384" s="133" t="s">
        <v>862</v>
      </c>
      <c r="E384" s="133" t="s">
        <v>2683</v>
      </c>
      <c r="F384" s="152">
        <v>43091</v>
      </c>
    </row>
    <row r="385" spans="1:6" ht="15" hidden="1" x14ac:dyDescent="0.2">
      <c r="A385" s="149">
        <v>38417</v>
      </c>
      <c r="B385" s="133" t="s">
        <v>3296</v>
      </c>
      <c r="C385" s="133" t="s">
        <v>1138</v>
      </c>
      <c r="D385" s="133" t="s">
        <v>862</v>
      </c>
      <c r="E385" s="133" t="s">
        <v>1857</v>
      </c>
      <c r="F385" s="152">
        <v>43091</v>
      </c>
    </row>
    <row r="386" spans="1:6" ht="15" hidden="1" x14ac:dyDescent="0.2">
      <c r="A386" s="149">
        <v>38517</v>
      </c>
      <c r="B386" s="133" t="s">
        <v>3297</v>
      </c>
      <c r="C386" s="133" t="s">
        <v>196</v>
      </c>
      <c r="D386" s="133" t="s">
        <v>862</v>
      </c>
      <c r="E386" s="133" t="s">
        <v>3298</v>
      </c>
      <c r="F386" s="152">
        <v>43091</v>
      </c>
    </row>
    <row r="387" spans="1:6" ht="15" x14ac:dyDescent="0.2">
      <c r="A387" s="149">
        <v>38617</v>
      </c>
      <c r="B387" s="133" t="s">
        <v>3299</v>
      </c>
      <c r="C387" s="133" t="s">
        <v>3301</v>
      </c>
      <c r="D387" s="142" t="s">
        <v>863</v>
      </c>
      <c r="E387" s="142" t="s">
        <v>795</v>
      </c>
      <c r="F387" s="147">
        <v>43091</v>
      </c>
    </row>
    <row r="388" spans="1:6" ht="15" x14ac:dyDescent="0.2">
      <c r="A388" s="149">
        <v>38717</v>
      </c>
      <c r="B388" s="133" t="s">
        <v>3300</v>
      </c>
      <c r="C388" s="133" t="s">
        <v>3301</v>
      </c>
      <c r="D388" s="133" t="s">
        <v>863</v>
      </c>
      <c r="E388" s="133" t="s">
        <v>795</v>
      </c>
      <c r="F388" s="152">
        <v>43091</v>
      </c>
    </row>
    <row r="389" spans="1:6" ht="15" hidden="1" x14ac:dyDescent="0.2">
      <c r="A389" s="149">
        <v>38817</v>
      </c>
      <c r="B389" s="133" t="s">
        <v>3302</v>
      </c>
      <c r="C389" s="133" t="s">
        <v>1669</v>
      </c>
      <c r="D389" s="133" t="s">
        <v>862</v>
      </c>
      <c r="E389" s="133" t="s">
        <v>740</v>
      </c>
      <c r="F389" s="152">
        <v>43095</v>
      </c>
    </row>
    <row r="390" spans="1:6" ht="15" x14ac:dyDescent="0.2">
      <c r="A390" s="149">
        <v>38917</v>
      </c>
      <c r="B390" s="133" t="s">
        <v>3303</v>
      </c>
      <c r="C390" s="133" t="s">
        <v>198</v>
      </c>
      <c r="D390" s="133" t="s">
        <v>1198</v>
      </c>
      <c r="E390" s="133" t="s">
        <v>816</v>
      </c>
      <c r="F390" s="152">
        <v>43095</v>
      </c>
    </row>
    <row r="391" spans="1:6" ht="15" x14ac:dyDescent="0.2">
      <c r="A391" s="149">
        <v>39017</v>
      </c>
      <c r="B391" s="133" t="s">
        <v>2125</v>
      </c>
      <c r="C391" s="139" t="s">
        <v>3075</v>
      </c>
      <c r="D391" s="133" t="s">
        <v>3162</v>
      </c>
      <c r="E391" s="133" t="s">
        <v>3147</v>
      </c>
      <c r="F391" s="152">
        <v>43096</v>
      </c>
    </row>
    <row r="392" spans="1:6" ht="15" x14ac:dyDescent="0.2">
      <c r="A392" s="149">
        <v>39117</v>
      </c>
      <c r="B392" s="133" t="s">
        <v>3328</v>
      </c>
      <c r="C392" s="133" t="s">
        <v>3329</v>
      </c>
      <c r="D392" s="133" t="s">
        <v>863</v>
      </c>
      <c r="E392" s="133" t="s">
        <v>803</v>
      </c>
      <c r="F392" s="152">
        <v>43096</v>
      </c>
    </row>
    <row r="393" spans="1:6" ht="15" x14ac:dyDescent="0.2">
      <c r="A393" s="149">
        <v>39217</v>
      </c>
      <c r="B393" s="133" t="s">
        <v>3330</v>
      </c>
      <c r="C393" s="133" t="s">
        <v>2245</v>
      </c>
      <c r="D393" s="133" t="s">
        <v>1198</v>
      </c>
      <c r="E393" s="133" t="s">
        <v>2430</v>
      </c>
      <c r="F393" s="152">
        <v>43096</v>
      </c>
    </row>
    <row r="394" spans="1:6" ht="15" x14ac:dyDescent="0.2">
      <c r="A394" s="149">
        <v>39317</v>
      </c>
      <c r="B394" s="133" t="s">
        <v>3331</v>
      </c>
      <c r="C394" s="133" t="s">
        <v>2245</v>
      </c>
      <c r="D394" s="133" t="s">
        <v>1198</v>
      </c>
      <c r="E394" s="133" t="s">
        <v>2430</v>
      </c>
      <c r="F394" s="152">
        <v>43096</v>
      </c>
    </row>
    <row r="395" spans="1:6" ht="15" x14ac:dyDescent="0.2">
      <c r="A395" s="149">
        <v>39417</v>
      </c>
      <c r="B395" s="133" t="s">
        <v>1931</v>
      </c>
      <c r="C395" s="133" t="s">
        <v>3332</v>
      </c>
      <c r="D395" s="133" t="s">
        <v>3162</v>
      </c>
      <c r="E395" s="133" t="s">
        <v>3333</v>
      </c>
      <c r="F395" s="152">
        <v>43097</v>
      </c>
    </row>
    <row r="396" spans="1:6" ht="15" x14ac:dyDescent="0.2">
      <c r="A396" s="149">
        <v>39517</v>
      </c>
      <c r="B396" s="133" t="s">
        <v>2117</v>
      </c>
      <c r="C396" s="133" t="s">
        <v>3334</v>
      </c>
      <c r="D396" s="133" t="s">
        <v>3162</v>
      </c>
      <c r="E396" s="133" t="s">
        <v>2866</v>
      </c>
      <c r="F396" s="152">
        <v>43097</v>
      </c>
    </row>
    <row r="397" spans="1:6" ht="15" x14ac:dyDescent="0.2">
      <c r="A397" s="149">
        <v>39617</v>
      </c>
      <c r="B397" s="133" t="s">
        <v>3335</v>
      </c>
      <c r="C397" s="133" t="s">
        <v>1429</v>
      </c>
      <c r="D397" s="133" t="s">
        <v>1198</v>
      </c>
      <c r="E397" s="133" t="s">
        <v>2683</v>
      </c>
      <c r="F397" s="152">
        <v>43097</v>
      </c>
    </row>
    <row r="398" spans="1:6" ht="15" x14ac:dyDescent="0.2">
      <c r="A398" s="149">
        <v>39717</v>
      </c>
      <c r="B398" s="133" t="s">
        <v>3336</v>
      </c>
      <c r="C398" s="133" t="s">
        <v>1138</v>
      </c>
      <c r="D398" s="133" t="s">
        <v>1198</v>
      </c>
      <c r="E398" s="133" t="s">
        <v>718</v>
      </c>
      <c r="F398" s="152">
        <v>43097</v>
      </c>
    </row>
    <row r="399" spans="1:6" ht="15" x14ac:dyDescent="0.2">
      <c r="A399" s="150">
        <v>39817</v>
      </c>
      <c r="B399" s="137" t="s">
        <v>3337</v>
      </c>
      <c r="C399" s="137" t="s">
        <v>3340</v>
      </c>
      <c r="D399" s="137" t="s">
        <v>3163</v>
      </c>
      <c r="E399" s="137" t="s">
        <v>1959</v>
      </c>
      <c r="F399" s="153">
        <v>43097</v>
      </c>
    </row>
    <row r="400" spans="1:6" ht="15" x14ac:dyDescent="0.2">
      <c r="A400" s="150">
        <v>39917</v>
      </c>
      <c r="B400" s="137" t="s">
        <v>3338</v>
      </c>
      <c r="C400" s="134" t="s">
        <v>756</v>
      </c>
      <c r="D400" s="137" t="s">
        <v>3163</v>
      </c>
      <c r="E400" s="137" t="s">
        <v>3339</v>
      </c>
      <c r="F400" s="153">
        <v>43097</v>
      </c>
    </row>
    <row r="401" spans="1:6" ht="15" x14ac:dyDescent="0.2">
      <c r="A401" s="149">
        <v>40017</v>
      </c>
      <c r="B401" s="133" t="s">
        <v>3341</v>
      </c>
      <c r="C401" s="133" t="s">
        <v>1695</v>
      </c>
      <c r="D401" s="133" t="s">
        <v>1198</v>
      </c>
      <c r="E401" s="133" t="s">
        <v>2430</v>
      </c>
      <c r="F401" s="152">
        <v>43098</v>
      </c>
    </row>
    <row r="402" spans="1:6" ht="15" x14ac:dyDescent="0.2">
      <c r="A402" s="149">
        <v>40117</v>
      </c>
      <c r="B402" s="133" t="s">
        <v>3343</v>
      </c>
      <c r="C402" s="133" t="s">
        <v>1695</v>
      </c>
      <c r="D402" s="133" t="s">
        <v>1198</v>
      </c>
      <c r="E402" s="133" t="s">
        <v>3342</v>
      </c>
      <c r="F402" s="152">
        <v>43098</v>
      </c>
    </row>
    <row r="403" spans="1:6" ht="15" x14ac:dyDescent="0.2">
      <c r="A403" s="149">
        <v>40217</v>
      </c>
      <c r="B403" s="133" t="s">
        <v>3344</v>
      </c>
      <c r="C403" s="133" t="s">
        <v>1695</v>
      </c>
      <c r="D403" s="133" t="s">
        <v>1198</v>
      </c>
      <c r="E403" s="133" t="s">
        <v>1182</v>
      </c>
      <c r="F403" s="152">
        <v>43068</v>
      </c>
    </row>
    <row r="404" spans="1:6" ht="15" x14ac:dyDescent="0.2">
      <c r="A404" s="150">
        <v>40317</v>
      </c>
      <c r="B404" s="137" t="s">
        <v>3345</v>
      </c>
      <c r="C404" s="134" t="s">
        <v>3346</v>
      </c>
      <c r="D404" s="137" t="s">
        <v>3163</v>
      </c>
      <c r="E404" s="137" t="s">
        <v>194</v>
      </c>
      <c r="F404" s="153">
        <v>43068</v>
      </c>
    </row>
    <row r="405" spans="1:6" ht="15" x14ac:dyDescent="0.2">
      <c r="A405" s="150">
        <v>40417</v>
      </c>
      <c r="B405" s="137" t="s">
        <v>3347</v>
      </c>
      <c r="C405" s="134" t="s">
        <v>3348</v>
      </c>
      <c r="D405" s="137" t="s">
        <v>3163</v>
      </c>
      <c r="E405" s="137" t="s">
        <v>3146</v>
      </c>
      <c r="F405" s="153">
        <v>43068</v>
      </c>
    </row>
    <row r="406" spans="1:6" ht="15.75" thickBot="1" x14ac:dyDescent="0.3">
      <c r="A406" s="157">
        <v>40517</v>
      </c>
      <c r="B406" s="158" t="s">
        <v>3349</v>
      </c>
      <c r="C406" s="159" t="s">
        <v>2323</v>
      </c>
      <c r="D406" s="158" t="s">
        <v>3163</v>
      </c>
      <c r="E406" s="158" t="s">
        <v>3350</v>
      </c>
      <c r="F406" s="160">
        <v>43068</v>
      </c>
    </row>
    <row r="407" spans="1:6" x14ac:dyDescent="0.2">
      <c r="B407" s="126"/>
      <c r="C407" s="126"/>
      <c r="D407" s="126"/>
      <c r="E407" s="126"/>
      <c r="F407" s="126"/>
    </row>
    <row r="408" spans="1:6" x14ac:dyDescent="0.2">
      <c r="B408" s="126"/>
      <c r="C408" s="126"/>
      <c r="D408" s="126"/>
      <c r="E408" s="126"/>
      <c r="F408" s="126"/>
    </row>
    <row r="409" spans="1:6" x14ac:dyDescent="0.2">
      <c r="B409" s="126"/>
      <c r="C409" s="126"/>
      <c r="D409" s="126"/>
      <c r="E409" s="126"/>
      <c r="F409" s="126"/>
    </row>
    <row r="410" spans="1:6" x14ac:dyDescent="0.2">
      <c r="B410" s="126"/>
      <c r="C410" s="126"/>
      <c r="D410" s="126"/>
      <c r="E410" s="126"/>
      <c r="F410" s="126"/>
    </row>
    <row r="411" spans="1:6" x14ac:dyDescent="0.2">
      <c r="B411" s="126"/>
      <c r="C411" s="126"/>
      <c r="D411" s="126"/>
      <c r="E411" s="126"/>
      <c r="F411" s="126"/>
    </row>
    <row r="412" spans="1:6" x14ac:dyDescent="0.2">
      <c r="B412" s="126"/>
      <c r="C412" s="126"/>
      <c r="D412" s="126"/>
      <c r="E412" s="126"/>
      <c r="F412" s="126"/>
    </row>
    <row r="413" spans="1:6" x14ac:dyDescent="0.2">
      <c r="B413" s="126"/>
      <c r="C413" s="126"/>
      <c r="D413" s="126"/>
      <c r="E413" s="126"/>
      <c r="F413" s="126"/>
    </row>
    <row r="414" spans="1:6" x14ac:dyDescent="0.2">
      <c r="B414" s="126"/>
      <c r="C414" s="126"/>
      <c r="D414" s="126"/>
      <c r="E414" s="126"/>
      <c r="F414" s="126"/>
    </row>
    <row r="415" spans="1:6" x14ac:dyDescent="0.2">
      <c r="B415" s="126"/>
      <c r="C415" s="126"/>
      <c r="D415" s="126"/>
      <c r="E415" s="126"/>
      <c r="F415" s="126"/>
    </row>
    <row r="416" spans="1:6" x14ac:dyDescent="0.2">
      <c r="B416" s="126"/>
      <c r="C416" s="126"/>
      <c r="D416" s="126"/>
      <c r="E416" s="126"/>
      <c r="F416" s="126"/>
    </row>
    <row r="417" spans="2:6" x14ac:dyDescent="0.2">
      <c r="B417" s="126"/>
      <c r="C417" s="126"/>
      <c r="D417" s="126"/>
      <c r="E417" s="126"/>
      <c r="F417" s="126"/>
    </row>
    <row r="418" spans="2:6" x14ac:dyDescent="0.2">
      <c r="B418" s="126"/>
      <c r="C418" s="126"/>
      <c r="D418" s="126"/>
      <c r="E418" s="126"/>
      <c r="F418" s="126"/>
    </row>
    <row r="419" spans="2:6" x14ac:dyDescent="0.2">
      <c r="B419" s="126"/>
      <c r="C419" s="126"/>
      <c r="D419" s="126"/>
      <c r="E419" s="126"/>
      <c r="F419" s="126"/>
    </row>
    <row r="420" spans="2:6" x14ac:dyDescent="0.2">
      <c r="B420" s="126"/>
      <c r="C420" s="126"/>
      <c r="D420" s="126"/>
      <c r="E420" s="126"/>
      <c r="F420" s="126"/>
    </row>
    <row r="421" spans="2:6" x14ac:dyDescent="0.2">
      <c r="B421" s="126"/>
      <c r="C421" s="126"/>
      <c r="D421" s="126"/>
      <c r="E421" s="126"/>
      <c r="F421" s="126"/>
    </row>
    <row r="422" spans="2:6" x14ac:dyDescent="0.2">
      <c r="B422" s="126"/>
      <c r="C422" s="126"/>
      <c r="D422" s="126"/>
      <c r="E422" s="126"/>
      <c r="F422" s="126"/>
    </row>
    <row r="423" spans="2:6" x14ac:dyDescent="0.2">
      <c r="B423" s="126"/>
      <c r="C423" s="126"/>
      <c r="D423" s="126"/>
      <c r="E423" s="126"/>
      <c r="F423" s="126"/>
    </row>
    <row r="424" spans="2:6" x14ac:dyDescent="0.2">
      <c r="B424" s="126"/>
      <c r="C424" s="126"/>
      <c r="D424" s="126"/>
      <c r="E424" s="126"/>
      <c r="F424" s="126"/>
    </row>
    <row r="425" spans="2:6" x14ac:dyDescent="0.2">
      <c r="B425" s="126"/>
      <c r="C425" s="126"/>
      <c r="D425" s="126"/>
      <c r="E425" s="126"/>
      <c r="F425" s="126"/>
    </row>
    <row r="426" spans="2:6" x14ac:dyDescent="0.2">
      <c r="B426" s="126"/>
      <c r="C426" s="126"/>
      <c r="D426" s="126"/>
      <c r="E426" s="126"/>
      <c r="F426" s="126"/>
    </row>
    <row r="427" spans="2:6" x14ac:dyDescent="0.2">
      <c r="B427" s="126"/>
      <c r="C427" s="126"/>
      <c r="D427" s="126"/>
      <c r="E427" s="126"/>
      <c r="F427" s="126"/>
    </row>
    <row r="428" spans="2:6" x14ac:dyDescent="0.2">
      <c r="B428" s="126"/>
      <c r="C428" s="126"/>
      <c r="D428" s="126"/>
      <c r="E428" s="126"/>
      <c r="F428" s="126"/>
    </row>
    <row r="429" spans="2:6" x14ac:dyDescent="0.2">
      <c r="B429" s="126"/>
      <c r="C429" s="126"/>
      <c r="D429" s="126"/>
      <c r="E429" s="126"/>
      <c r="F429" s="126"/>
    </row>
    <row r="430" spans="2:6" x14ac:dyDescent="0.2">
      <c r="B430" s="126"/>
      <c r="C430" s="126"/>
      <c r="D430" s="126"/>
      <c r="E430" s="126"/>
      <c r="F430" s="126"/>
    </row>
    <row r="431" spans="2:6" x14ac:dyDescent="0.2">
      <c r="B431" s="126"/>
      <c r="C431" s="126"/>
      <c r="D431" s="126"/>
      <c r="E431" s="126"/>
      <c r="F431" s="126"/>
    </row>
    <row r="432" spans="2:6" x14ac:dyDescent="0.2">
      <c r="B432" s="126"/>
      <c r="C432" s="126"/>
      <c r="D432" s="126"/>
      <c r="E432" s="126"/>
      <c r="F432" s="126"/>
    </row>
    <row r="433" spans="2:6" x14ac:dyDescent="0.2">
      <c r="B433" s="126"/>
      <c r="C433" s="126"/>
      <c r="D433" s="126"/>
      <c r="E433" s="126"/>
      <c r="F433" s="126"/>
    </row>
    <row r="434" spans="2:6" x14ac:dyDescent="0.2">
      <c r="B434" s="126"/>
      <c r="C434" s="126"/>
      <c r="D434" s="126"/>
      <c r="E434" s="126"/>
      <c r="F434" s="126"/>
    </row>
    <row r="435" spans="2:6" x14ac:dyDescent="0.2">
      <c r="B435" s="126"/>
      <c r="C435" s="126"/>
      <c r="D435" s="126"/>
      <c r="E435" s="126"/>
      <c r="F435" s="126"/>
    </row>
    <row r="436" spans="2:6" x14ac:dyDescent="0.2">
      <c r="B436" s="126"/>
      <c r="C436" s="126"/>
      <c r="D436" s="126"/>
      <c r="E436" s="126"/>
      <c r="F436" s="126"/>
    </row>
    <row r="437" spans="2:6" x14ac:dyDescent="0.2">
      <c r="B437" s="126"/>
      <c r="C437" s="126"/>
      <c r="D437" s="126"/>
      <c r="E437" s="126"/>
      <c r="F437" s="126"/>
    </row>
    <row r="438" spans="2:6" x14ac:dyDescent="0.2">
      <c r="B438" s="126"/>
      <c r="C438" s="126"/>
      <c r="D438" s="126"/>
      <c r="E438" s="126"/>
      <c r="F438" s="126"/>
    </row>
    <row r="439" spans="2:6" x14ac:dyDescent="0.2">
      <c r="B439" s="126"/>
      <c r="C439" s="126"/>
      <c r="D439" s="126"/>
      <c r="E439" s="126"/>
      <c r="F439" s="126"/>
    </row>
    <row r="440" spans="2:6" x14ac:dyDescent="0.2">
      <c r="B440" s="126"/>
      <c r="C440" s="126"/>
      <c r="D440" s="126"/>
      <c r="E440" s="126"/>
      <c r="F440" s="126"/>
    </row>
    <row r="441" spans="2:6" x14ac:dyDescent="0.2">
      <c r="B441" s="126"/>
      <c r="C441" s="126"/>
      <c r="D441" s="126"/>
      <c r="E441" s="126"/>
      <c r="F441" s="126"/>
    </row>
    <row r="442" spans="2:6" x14ac:dyDescent="0.2">
      <c r="B442" s="126"/>
      <c r="C442" s="126"/>
      <c r="D442" s="126"/>
      <c r="E442" s="126"/>
      <c r="F442" s="126"/>
    </row>
    <row r="443" spans="2:6" x14ac:dyDescent="0.2">
      <c r="B443" s="126"/>
      <c r="C443" s="126"/>
      <c r="D443" s="126"/>
      <c r="E443" s="126"/>
      <c r="F443" s="126"/>
    </row>
    <row r="444" spans="2:6" x14ac:dyDescent="0.2">
      <c r="B444" s="126"/>
      <c r="C444" s="126"/>
      <c r="D444" s="126"/>
      <c r="E444" s="126"/>
      <c r="F444" s="126"/>
    </row>
    <row r="445" spans="2:6" x14ac:dyDescent="0.2">
      <c r="B445" s="126"/>
      <c r="C445" s="126"/>
      <c r="D445" s="126"/>
      <c r="E445" s="126"/>
      <c r="F445" s="126"/>
    </row>
    <row r="446" spans="2:6" x14ac:dyDescent="0.2">
      <c r="B446" s="126"/>
      <c r="C446" s="126"/>
      <c r="D446" s="126"/>
      <c r="E446" s="126"/>
      <c r="F446" s="126"/>
    </row>
    <row r="447" spans="2:6" x14ac:dyDescent="0.2">
      <c r="B447" s="126"/>
      <c r="C447" s="126"/>
      <c r="D447" s="126"/>
      <c r="E447" s="126"/>
      <c r="F447" s="126"/>
    </row>
    <row r="448" spans="2:6" x14ac:dyDescent="0.2">
      <c r="B448" s="126"/>
      <c r="C448" s="126"/>
      <c r="D448" s="126"/>
      <c r="E448" s="126"/>
      <c r="F448" s="126"/>
    </row>
    <row r="449" spans="2:6" x14ac:dyDescent="0.2">
      <c r="B449" s="126"/>
      <c r="C449" s="126"/>
      <c r="D449" s="126"/>
      <c r="E449" s="126"/>
      <c r="F449" s="126"/>
    </row>
    <row r="450" spans="2:6" x14ac:dyDescent="0.2">
      <c r="B450" s="126"/>
      <c r="C450" s="126"/>
      <c r="D450" s="126"/>
      <c r="E450" s="126"/>
      <c r="F450" s="126"/>
    </row>
    <row r="451" spans="2:6" x14ac:dyDescent="0.2">
      <c r="B451" s="126"/>
      <c r="C451" s="126"/>
      <c r="D451" s="126"/>
      <c r="E451" s="126"/>
      <c r="F451" s="126"/>
    </row>
    <row r="452" spans="2:6" x14ac:dyDescent="0.2">
      <c r="B452" s="126"/>
      <c r="C452" s="126"/>
      <c r="D452" s="126"/>
      <c r="E452" s="126"/>
      <c r="F452" s="126"/>
    </row>
    <row r="453" spans="2:6" x14ac:dyDescent="0.2">
      <c r="B453" s="126"/>
      <c r="C453" s="126"/>
      <c r="D453" s="126"/>
      <c r="E453" s="126"/>
      <c r="F453" s="126"/>
    </row>
    <row r="454" spans="2:6" x14ac:dyDescent="0.2">
      <c r="B454" s="126"/>
      <c r="C454" s="126"/>
      <c r="D454" s="126"/>
      <c r="E454" s="126"/>
      <c r="F454" s="126"/>
    </row>
    <row r="455" spans="2:6" x14ac:dyDescent="0.2">
      <c r="B455" s="126"/>
      <c r="C455" s="126"/>
      <c r="D455" s="126"/>
      <c r="E455" s="126"/>
      <c r="F455" s="126"/>
    </row>
    <row r="456" spans="2:6" x14ac:dyDescent="0.2">
      <c r="B456" s="126"/>
      <c r="C456" s="126"/>
      <c r="D456" s="126"/>
      <c r="E456" s="126"/>
      <c r="F456" s="126"/>
    </row>
    <row r="457" spans="2:6" x14ac:dyDescent="0.2">
      <c r="B457" s="126"/>
      <c r="C457" s="126"/>
      <c r="D457" s="126"/>
      <c r="E457" s="126"/>
      <c r="F457" s="126"/>
    </row>
    <row r="458" spans="2:6" x14ac:dyDescent="0.2">
      <c r="B458" s="126"/>
      <c r="C458" s="126"/>
      <c r="D458" s="126"/>
      <c r="E458" s="126"/>
      <c r="F458" s="126"/>
    </row>
    <row r="459" spans="2:6" x14ac:dyDescent="0.2">
      <c r="B459" s="126"/>
      <c r="C459" s="126"/>
      <c r="D459" s="126"/>
      <c r="E459" s="126"/>
      <c r="F459" s="126"/>
    </row>
    <row r="460" spans="2:6" x14ac:dyDescent="0.2">
      <c r="B460" s="126"/>
      <c r="C460" s="126"/>
      <c r="D460" s="126"/>
      <c r="E460" s="126"/>
      <c r="F460" s="126"/>
    </row>
    <row r="461" spans="2:6" x14ac:dyDescent="0.2">
      <c r="B461" s="126"/>
      <c r="C461" s="126"/>
      <c r="D461" s="126"/>
      <c r="E461" s="126"/>
      <c r="F461" s="126"/>
    </row>
    <row r="462" spans="2:6" x14ac:dyDescent="0.2">
      <c r="B462" s="126"/>
      <c r="C462" s="126"/>
      <c r="D462" s="126"/>
      <c r="E462" s="126"/>
      <c r="F462" s="126"/>
    </row>
    <row r="463" spans="2:6" x14ac:dyDescent="0.2">
      <c r="B463" s="126"/>
      <c r="C463" s="126"/>
      <c r="D463" s="126"/>
      <c r="E463" s="126"/>
      <c r="F463" s="126"/>
    </row>
    <row r="464" spans="2:6" x14ac:dyDescent="0.2">
      <c r="B464" s="126"/>
      <c r="C464" s="126"/>
      <c r="D464" s="126"/>
      <c r="E464" s="126"/>
      <c r="F464" s="126"/>
    </row>
    <row r="465" spans="2:6" x14ac:dyDescent="0.2">
      <c r="B465" s="126"/>
      <c r="C465" s="126"/>
      <c r="D465" s="126"/>
      <c r="E465" s="126"/>
      <c r="F465" s="126"/>
    </row>
    <row r="466" spans="2:6" x14ac:dyDescent="0.2">
      <c r="B466" s="126"/>
      <c r="C466" s="126"/>
      <c r="D466" s="126"/>
      <c r="E466" s="126"/>
      <c r="F466" s="126"/>
    </row>
    <row r="467" spans="2:6" x14ac:dyDescent="0.2">
      <c r="B467" s="126"/>
      <c r="C467" s="126"/>
      <c r="D467" s="126"/>
      <c r="E467" s="126"/>
      <c r="F467" s="126"/>
    </row>
    <row r="468" spans="2:6" x14ac:dyDescent="0.2">
      <c r="B468" s="126"/>
      <c r="C468" s="126"/>
      <c r="D468" s="126"/>
      <c r="E468" s="126"/>
      <c r="F468" s="126"/>
    </row>
    <row r="469" spans="2:6" x14ac:dyDescent="0.2">
      <c r="B469" s="126"/>
      <c r="C469" s="126"/>
      <c r="D469" s="126"/>
      <c r="E469" s="126"/>
      <c r="F469" s="126"/>
    </row>
    <row r="470" spans="2:6" x14ac:dyDescent="0.2">
      <c r="B470" s="126"/>
      <c r="C470" s="126"/>
      <c r="D470" s="126"/>
      <c r="E470" s="126"/>
      <c r="F470" s="126"/>
    </row>
    <row r="471" spans="2:6" x14ac:dyDescent="0.2">
      <c r="B471" s="126"/>
      <c r="C471" s="126"/>
      <c r="D471" s="126"/>
      <c r="E471" s="126"/>
      <c r="F471" s="126"/>
    </row>
    <row r="472" spans="2:6" x14ac:dyDescent="0.2">
      <c r="B472" s="126"/>
      <c r="C472" s="126"/>
      <c r="D472" s="126"/>
      <c r="E472" s="126"/>
      <c r="F472" s="126"/>
    </row>
    <row r="473" spans="2:6" x14ac:dyDescent="0.2">
      <c r="B473" s="126"/>
      <c r="C473" s="126"/>
      <c r="D473" s="126"/>
      <c r="E473" s="126"/>
      <c r="F473" s="126"/>
    </row>
    <row r="474" spans="2:6" x14ac:dyDescent="0.2">
      <c r="B474" s="126"/>
      <c r="C474" s="126"/>
      <c r="D474" s="126"/>
      <c r="E474" s="126"/>
      <c r="F474" s="126"/>
    </row>
    <row r="475" spans="2:6" x14ac:dyDescent="0.2">
      <c r="B475" s="126"/>
      <c r="C475" s="126"/>
      <c r="D475" s="126"/>
      <c r="E475" s="126"/>
      <c r="F475" s="126"/>
    </row>
    <row r="476" spans="2:6" x14ac:dyDescent="0.2">
      <c r="B476" s="126"/>
      <c r="C476" s="126"/>
      <c r="D476" s="126"/>
      <c r="E476" s="126"/>
      <c r="F476" s="126"/>
    </row>
    <row r="477" spans="2:6" x14ac:dyDescent="0.2">
      <c r="B477" s="126"/>
      <c r="C477" s="126"/>
      <c r="D477" s="126"/>
      <c r="E477" s="126"/>
      <c r="F477" s="126"/>
    </row>
    <row r="478" spans="2:6" x14ac:dyDescent="0.2">
      <c r="B478" s="126"/>
      <c r="C478" s="126"/>
      <c r="D478" s="126"/>
      <c r="E478" s="126"/>
      <c r="F478" s="126"/>
    </row>
    <row r="479" spans="2:6" x14ac:dyDescent="0.2">
      <c r="B479" s="126"/>
      <c r="C479" s="126"/>
      <c r="D479" s="126"/>
      <c r="E479" s="126"/>
      <c r="F479" s="126"/>
    </row>
    <row r="480" spans="2:6" x14ac:dyDescent="0.2">
      <c r="B480" s="126"/>
      <c r="C480" s="126"/>
      <c r="D480" s="126"/>
      <c r="E480" s="126"/>
      <c r="F480" s="126"/>
    </row>
    <row r="481" spans="2:6" x14ac:dyDescent="0.2">
      <c r="B481" s="126"/>
      <c r="C481" s="126"/>
      <c r="D481" s="126"/>
      <c r="E481" s="126"/>
      <c r="F481" s="126"/>
    </row>
    <row r="482" spans="2:6" x14ac:dyDescent="0.2">
      <c r="B482" s="126"/>
      <c r="C482" s="126"/>
      <c r="D482" s="126"/>
      <c r="E482" s="126"/>
      <c r="F482" s="126"/>
    </row>
    <row r="483" spans="2:6" x14ac:dyDescent="0.2">
      <c r="B483" s="126"/>
      <c r="C483" s="126"/>
      <c r="D483" s="126"/>
      <c r="E483" s="126"/>
      <c r="F483" s="126"/>
    </row>
    <row r="484" spans="2:6" x14ac:dyDescent="0.2">
      <c r="B484" s="126"/>
      <c r="C484" s="126"/>
      <c r="D484" s="126"/>
      <c r="E484" s="126"/>
      <c r="F484" s="126"/>
    </row>
    <row r="485" spans="2:6" x14ac:dyDescent="0.2">
      <c r="B485" s="126"/>
      <c r="C485" s="126"/>
      <c r="D485" s="126"/>
      <c r="E485" s="126"/>
      <c r="F485" s="126"/>
    </row>
    <row r="486" spans="2:6" x14ac:dyDescent="0.2">
      <c r="B486" s="126"/>
      <c r="C486" s="126"/>
      <c r="D486" s="126"/>
      <c r="E486" s="126"/>
      <c r="F486" s="126"/>
    </row>
    <row r="487" spans="2:6" x14ac:dyDescent="0.2">
      <c r="B487" s="126"/>
      <c r="C487" s="126"/>
      <c r="D487" s="126"/>
      <c r="E487" s="126"/>
      <c r="F487" s="126"/>
    </row>
    <row r="488" spans="2:6" x14ac:dyDescent="0.2">
      <c r="B488" s="126"/>
      <c r="C488" s="126"/>
      <c r="D488" s="126"/>
      <c r="E488" s="126"/>
      <c r="F488" s="126"/>
    </row>
    <row r="489" spans="2:6" x14ac:dyDescent="0.2">
      <c r="B489" s="126"/>
      <c r="C489" s="126"/>
      <c r="D489" s="126"/>
      <c r="E489" s="126"/>
      <c r="F489" s="126"/>
    </row>
    <row r="490" spans="2:6" x14ac:dyDescent="0.2">
      <c r="B490" s="126"/>
      <c r="C490" s="126"/>
      <c r="D490" s="126"/>
      <c r="E490" s="126"/>
      <c r="F490" s="126"/>
    </row>
    <row r="491" spans="2:6" x14ac:dyDescent="0.2">
      <c r="B491" s="126"/>
      <c r="C491" s="126"/>
      <c r="D491" s="126"/>
      <c r="E491" s="126"/>
      <c r="F491" s="126"/>
    </row>
    <row r="492" spans="2:6" x14ac:dyDescent="0.2">
      <c r="B492" s="126"/>
      <c r="C492" s="126"/>
      <c r="D492" s="126"/>
      <c r="E492" s="126"/>
      <c r="F492" s="126"/>
    </row>
    <row r="493" spans="2:6" x14ac:dyDescent="0.2">
      <c r="B493" s="126"/>
      <c r="C493" s="126"/>
      <c r="D493" s="126"/>
      <c r="E493" s="126"/>
      <c r="F493" s="126"/>
    </row>
    <row r="494" spans="2:6" x14ac:dyDescent="0.2">
      <c r="B494" s="126"/>
      <c r="C494" s="126"/>
      <c r="D494" s="126"/>
      <c r="E494" s="126"/>
      <c r="F494" s="126"/>
    </row>
    <row r="495" spans="2:6" x14ac:dyDescent="0.2">
      <c r="B495" s="126"/>
      <c r="C495" s="126"/>
      <c r="D495" s="126"/>
      <c r="E495" s="126"/>
      <c r="F495" s="126"/>
    </row>
    <row r="496" spans="2:6" x14ac:dyDescent="0.2">
      <c r="B496" s="126"/>
      <c r="C496" s="126"/>
      <c r="D496" s="126"/>
      <c r="E496" s="126"/>
      <c r="F496" s="126"/>
    </row>
    <row r="497" spans="2:6" x14ac:dyDescent="0.2">
      <c r="B497" s="126"/>
      <c r="C497" s="126"/>
      <c r="D497" s="126"/>
      <c r="E497" s="126"/>
      <c r="F497" s="126"/>
    </row>
    <row r="498" spans="2:6" x14ac:dyDescent="0.2">
      <c r="B498" s="126"/>
      <c r="C498" s="126"/>
      <c r="D498" s="126"/>
      <c r="E498" s="126"/>
      <c r="F498" s="126"/>
    </row>
    <row r="499" spans="2:6" x14ac:dyDescent="0.2">
      <c r="B499" s="126"/>
      <c r="C499" s="126"/>
      <c r="D499" s="126"/>
      <c r="E499" s="126"/>
      <c r="F499" s="126"/>
    </row>
    <row r="500" spans="2:6" x14ac:dyDescent="0.2">
      <c r="B500" s="126"/>
      <c r="C500" s="126"/>
      <c r="D500" s="126"/>
      <c r="E500" s="126"/>
      <c r="F500" s="126"/>
    </row>
    <row r="501" spans="2:6" x14ac:dyDescent="0.2">
      <c r="B501" s="126"/>
      <c r="C501" s="126"/>
      <c r="D501" s="126"/>
      <c r="E501" s="126"/>
      <c r="F501" s="126"/>
    </row>
    <row r="502" spans="2:6" x14ac:dyDescent="0.2">
      <c r="B502" s="126"/>
      <c r="C502" s="126"/>
      <c r="D502" s="126"/>
      <c r="E502" s="126"/>
      <c r="F502" s="126"/>
    </row>
    <row r="503" spans="2:6" x14ac:dyDescent="0.2">
      <c r="B503" s="126"/>
      <c r="C503" s="126"/>
      <c r="D503" s="126"/>
      <c r="E503" s="126"/>
      <c r="F503" s="126"/>
    </row>
    <row r="504" spans="2:6" x14ac:dyDescent="0.2">
      <c r="B504" s="126"/>
      <c r="C504" s="126"/>
      <c r="D504" s="126"/>
      <c r="E504" s="126"/>
      <c r="F504" s="126"/>
    </row>
    <row r="505" spans="2:6" x14ac:dyDescent="0.2">
      <c r="B505" s="126"/>
      <c r="C505" s="126"/>
      <c r="D505" s="126"/>
      <c r="E505" s="126"/>
      <c r="F505" s="126"/>
    </row>
    <row r="506" spans="2:6" x14ac:dyDescent="0.2">
      <c r="B506" s="126"/>
      <c r="C506" s="126"/>
      <c r="D506" s="126"/>
      <c r="E506" s="126"/>
      <c r="F506" s="126"/>
    </row>
    <row r="507" spans="2:6" x14ac:dyDescent="0.2">
      <c r="B507" s="126"/>
      <c r="C507" s="126"/>
      <c r="D507" s="126"/>
      <c r="E507" s="126"/>
      <c r="F507" s="126"/>
    </row>
    <row r="508" spans="2:6" x14ac:dyDescent="0.2">
      <c r="B508" s="126"/>
      <c r="C508" s="126"/>
      <c r="D508" s="126"/>
      <c r="E508" s="126"/>
      <c r="F508" s="126"/>
    </row>
    <row r="509" spans="2:6" x14ac:dyDescent="0.2">
      <c r="B509" s="126"/>
      <c r="C509" s="126"/>
      <c r="D509" s="126"/>
      <c r="E509" s="126"/>
      <c r="F509" s="126"/>
    </row>
    <row r="510" spans="2:6" x14ac:dyDescent="0.2">
      <c r="B510" s="126"/>
      <c r="C510" s="126"/>
      <c r="D510" s="126"/>
      <c r="E510" s="126"/>
      <c r="F510" s="126"/>
    </row>
    <row r="511" spans="2:6" x14ac:dyDescent="0.2">
      <c r="B511" s="126"/>
      <c r="C511" s="126"/>
      <c r="D511" s="126"/>
      <c r="E511" s="126"/>
      <c r="F511" s="126"/>
    </row>
    <row r="512" spans="2:6" x14ac:dyDescent="0.2">
      <c r="B512" s="126"/>
      <c r="C512" s="126"/>
      <c r="D512" s="126"/>
      <c r="E512" s="126"/>
      <c r="F512" s="126"/>
    </row>
    <row r="513" spans="2:6" x14ac:dyDescent="0.2">
      <c r="B513" s="126"/>
      <c r="C513" s="126"/>
      <c r="D513" s="126"/>
      <c r="E513" s="126"/>
      <c r="F513" s="126"/>
    </row>
    <row r="514" spans="2:6" x14ac:dyDescent="0.2">
      <c r="B514" s="126"/>
      <c r="C514" s="126"/>
      <c r="D514" s="126"/>
      <c r="E514" s="126"/>
      <c r="F514" s="126"/>
    </row>
    <row r="515" spans="2:6" x14ac:dyDescent="0.2">
      <c r="B515" s="126"/>
      <c r="C515" s="126"/>
      <c r="D515" s="126"/>
      <c r="E515" s="126"/>
      <c r="F515" s="126"/>
    </row>
    <row r="516" spans="2:6" x14ac:dyDescent="0.2">
      <c r="B516" s="126"/>
      <c r="C516" s="126"/>
      <c r="D516" s="126"/>
      <c r="E516" s="126"/>
      <c r="F516" s="126"/>
    </row>
    <row r="517" spans="2:6" x14ac:dyDescent="0.2">
      <c r="B517" s="126"/>
      <c r="C517" s="126"/>
      <c r="D517" s="126"/>
      <c r="E517" s="126"/>
      <c r="F517" s="126"/>
    </row>
    <row r="518" spans="2:6" x14ac:dyDescent="0.2">
      <c r="B518" s="126"/>
      <c r="C518" s="126"/>
      <c r="D518" s="126"/>
      <c r="E518" s="126"/>
      <c r="F518" s="126"/>
    </row>
    <row r="519" spans="2:6" x14ac:dyDescent="0.2">
      <c r="B519" s="126"/>
      <c r="C519" s="126"/>
      <c r="D519" s="126"/>
      <c r="E519" s="126"/>
      <c r="F519" s="126"/>
    </row>
    <row r="520" spans="2:6" x14ac:dyDescent="0.2">
      <c r="B520" s="126"/>
      <c r="C520" s="126"/>
      <c r="D520" s="126"/>
      <c r="E520" s="126"/>
      <c r="F520" s="126"/>
    </row>
    <row r="521" spans="2:6" x14ac:dyDescent="0.2">
      <c r="B521" s="126"/>
      <c r="C521" s="126"/>
      <c r="D521" s="126"/>
      <c r="E521" s="126"/>
      <c r="F521" s="126"/>
    </row>
    <row r="522" spans="2:6" x14ac:dyDescent="0.2">
      <c r="B522" s="126"/>
      <c r="C522" s="126"/>
      <c r="D522" s="126"/>
      <c r="E522" s="126"/>
      <c r="F522" s="126"/>
    </row>
    <row r="523" spans="2:6" x14ac:dyDescent="0.2">
      <c r="B523" s="126"/>
      <c r="C523" s="126"/>
      <c r="D523" s="126"/>
      <c r="E523" s="126"/>
      <c r="F523" s="126"/>
    </row>
    <row r="524" spans="2:6" x14ac:dyDescent="0.2">
      <c r="B524" s="126"/>
      <c r="C524" s="126"/>
      <c r="D524" s="126"/>
      <c r="E524" s="126"/>
      <c r="F524" s="126"/>
    </row>
    <row r="525" spans="2:6" x14ac:dyDescent="0.2">
      <c r="B525" s="126"/>
      <c r="C525" s="126"/>
      <c r="D525" s="126"/>
      <c r="E525" s="126"/>
      <c r="F525" s="126"/>
    </row>
    <row r="526" spans="2:6" x14ac:dyDescent="0.2">
      <c r="B526" s="126"/>
      <c r="C526" s="126"/>
      <c r="D526" s="126"/>
      <c r="E526" s="126"/>
      <c r="F526" s="126"/>
    </row>
    <row r="527" spans="2:6" x14ac:dyDescent="0.2">
      <c r="B527" s="126"/>
      <c r="C527" s="126"/>
      <c r="D527" s="126"/>
      <c r="E527" s="126"/>
      <c r="F527" s="126"/>
    </row>
    <row r="528" spans="2:6" x14ac:dyDescent="0.2">
      <c r="B528" s="126"/>
      <c r="C528" s="126"/>
      <c r="D528" s="126"/>
      <c r="E528" s="126"/>
      <c r="F528" s="126"/>
    </row>
    <row r="529" spans="2:6" x14ac:dyDescent="0.2">
      <c r="B529" s="126"/>
      <c r="C529" s="126"/>
      <c r="D529" s="126"/>
      <c r="E529" s="126"/>
      <c r="F529" s="126"/>
    </row>
    <row r="530" spans="2:6" x14ac:dyDescent="0.2">
      <c r="B530" s="126"/>
      <c r="C530" s="126"/>
      <c r="D530" s="126"/>
      <c r="E530" s="126"/>
      <c r="F530" s="126"/>
    </row>
    <row r="531" spans="2:6" x14ac:dyDescent="0.2">
      <c r="B531" s="126"/>
      <c r="C531" s="126"/>
      <c r="D531" s="126"/>
      <c r="E531" s="126"/>
      <c r="F531" s="126"/>
    </row>
    <row r="532" spans="2:6" x14ac:dyDescent="0.2">
      <c r="B532" s="126"/>
      <c r="C532" s="126"/>
      <c r="D532" s="126"/>
      <c r="E532" s="126"/>
      <c r="F532" s="126"/>
    </row>
    <row r="533" spans="2:6" x14ac:dyDescent="0.2">
      <c r="B533" s="126"/>
      <c r="C533" s="126"/>
      <c r="D533" s="126"/>
      <c r="E533" s="126"/>
      <c r="F533" s="126"/>
    </row>
    <row r="534" spans="2:6" x14ac:dyDescent="0.2">
      <c r="B534" s="126"/>
      <c r="C534" s="126"/>
      <c r="D534" s="126"/>
      <c r="E534" s="126"/>
      <c r="F534" s="126"/>
    </row>
    <row r="535" spans="2:6" x14ac:dyDescent="0.2">
      <c r="B535" s="126"/>
      <c r="C535" s="126"/>
      <c r="D535" s="126"/>
      <c r="E535" s="126"/>
      <c r="F535" s="126"/>
    </row>
    <row r="536" spans="2:6" x14ac:dyDescent="0.2">
      <c r="B536" s="126"/>
      <c r="C536" s="126"/>
      <c r="D536" s="126"/>
      <c r="E536" s="126"/>
      <c r="F536" s="126"/>
    </row>
    <row r="537" spans="2:6" x14ac:dyDescent="0.2">
      <c r="B537" s="126"/>
      <c r="C537" s="126"/>
      <c r="D537" s="126"/>
      <c r="E537" s="126"/>
      <c r="F537" s="126"/>
    </row>
    <row r="538" spans="2:6" x14ac:dyDescent="0.2">
      <c r="B538" s="126"/>
      <c r="C538" s="126"/>
      <c r="D538" s="126"/>
      <c r="E538" s="126"/>
      <c r="F538" s="126"/>
    </row>
    <row r="539" spans="2:6" x14ac:dyDescent="0.2">
      <c r="B539" s="126"/>
      <c r="C539" s="126"/>
      <c r="D539" s="126"/>
      <c r="E539" s="126"/>
      <c r="F539" s="126"/>
    </row>
    <row r="540" spans="2:6" x14ac:dyDescent="0.2">
      <c r="B540" s="126"/>
      <c r="C540" s="126"/>
      <c r="D540" s="126"/>
      <c r="E540" s="126"/>
      <c r="F540" s="126"/>
    </row>
    <row r="541" spans="2:6" x14ac:dyDescent="0.2">
      <c r="B541" s="126"/>
      <c r="C541" s="126"/>
      <c r="D541" s="126"/>
      <c r="E541" s="126"/>
      <c r="F541" s="126"/>
    </row>
    <row r="542" spans="2:6" x14ac:dyDescent="0.2">
      <c r="B542" s="126"/>
      <c r="C542" s="126"/>
      <c r="D542" s="126"/>
      <c r="E542" s="126"/>
      <c r="F542" s="126"/>
    </row>
    <row r="543" spans="2:6" x14ac:dyDescent="0.2">
      <c r="B543" s="126"/>
      <c r="C543" s="126"/>
      <c r="D543" s="126"/>
      <c r="E543" s="126"/>
      <c r="F543" s="126"/>
    </row>
    <row r="544" spans="2:6" x14ac:dyDescent="0.2">
      <c r="B544" s="126"/>
      <c r="C544" s="126"/>
      <c r="D544" s="126"/>
      <c r="E544" s="126"/>
      <c r="F544" s="126"/>
    </row>
    <row r="545" spans="2:6" x14ac:dyDescent="0.2">
      <c r="B545" s="126"/>
      <c r="C545" s="126"/>
      <c r="D545" s="126"/>
      <c r="E545" s="126"/>
      <c r="F545" s="126"/>
    </row>
    <row r="546" spans="2:6" x14ac:dyDescent="0.2">
      <c r="B546" s="126"/>
      <c r="C546" s="126"/>
      <c r="D546" s="126"/>
      <c r="E546" s="126"/>
      <c r="F546" s="126"/>
    </row>
    <row r="547" spans="2:6" x14ac:dyDescent="0.2">
      <c r="B547" s="126"/>
      <c r="C547" s="126"/>
      <c r="D547" s="126"/>
      <c r="E547" s="126"/>
      <c r="F547" s="126"/>
    </row>
    <row r="548" spans="2:6" x14ac:dyDescent="0.2">
      <c r="B548" s="126"/>
      <c r="C548" s="126"/>
      <c r="D548" s="126"/>
      <c r="E548" s="126"/>
      <c r="F548" s="126"/>
    </row>
    <row r="549" spans="2:6" x14ac:dyDescent="0.2">
      <c r="B549" s="126"/>
      <c r="C549" s="126"/>
      <c r="D549" s="126"/>
      <c r="E549" s="126"/>
      <c r="F549" s="126"/>
    </row>
    <row r="550" spans="2:6" x14ac:dyDescent="0.2">
      <c r="B550" s="126"/>
      <c r="C550" s="126"/>
      <c r="D550" s="126"/>
      <c r="E550" s="126"/>
      <c r="F550" s="126"/>
    </row>
    <row r="551" spans="2:6" x14ac:dyDescent="0.2">
      <c r="B551" s="126"/>
      <c r="C551" s="126"/>
      <c r="D551" s="126"/>
      <c r="E551" s="126"/>
      <c r="F551" s="126"/>
    </row>
    <row r="552" spans="2:6" x14ac:dyDescent="0.2">
      <c r="B552" s="126"/>
      <c r="C552" s="126"/>
      <c r="D552" s="126"/>
      <c r="E552" s="126"/>
      <c r="F552" s="126"/>
    </row>
    <row r="553" spans="2:6" x14ac:dyDescent="0.2">
      <c r="B553" s="126"/>
      <c r="C553" s="126"/>
      <c r="D553" s="126"/>
      <c r="E553" s="126"/>
      <c r="F553" s="126"/>
    </row>
    <row r="554" spans="2:6" x14ac:dyDescent="0.2">
      <c r="B554" s="126"/>
      <c r="C554" s="126"/>
      <c r="D554" s="126"/>
      <c r="E554" s="126"/>
      <c r="F554" s="126"/>
    </row>
    <row r="555" spans="2:6" x14ac:dyDescent="0.2">
      <c r="B555" s="126"/>
      <c r="C555" s="126"/>
      <c r="D555" s="126"/>
      <c r="E555" s="126"/>
      <c r="F555" s="126"/>
    </row>
    <row r="556" spans="2:6" x14ac:dyDescent="0.2">
      <c r="B556" s="126"/>
      <c r="C556" s="126"/>
      <c r="D556" s="126"/>
      <c r="E556" s="126"/>
      <c r="F556" s="126"/>
    </row>
    <row r="557" spans="2:6" x14ac:dyDescent="0.2">
      <c r="B557" s="126"/>
      <c r="C557" s="126"/>
      <c r="D557" s="126"/>
      <c r="E557" s="126"/>
      <c r="F557" s="126"/>
    </row>
    <row r="558" spans="2:6" x14ac:dyDescent="0.2">
      <c r="B558" s="126"/>
      <c r="C558" s="126"/>
      <c r="D558" s="126"/>
      <c r="E558" s="126"/>
      <c r="F558" s="126"/>
    </row>
    <row r="559" spans="2:6" x14ac:dyDescent="0.2">
      <c r="B559" s="126"/>
      <c r="C559" s="126"/>
      <c r="D559" s="126"/>
      <c r="E559" s="126"/>
      <c r="F559" s="126"/>
    </row>
    <row r="560" spans="2:6" x14ac:dyDescent="0.2">
      <c r="B560" s="126"/>
      <c r="C560" s="126"/>
      <c r="D560" s="126"/>
      <c r="E560" s="126"/>
      <c r="F560" s="126"/>
    </row>
    <row r="561" spans="2:6" x14ac:dyDescent="0.2">
      <c r="B561" s="126"/>
      <c r="C561" s="126"/>
      <c r="D561" s="126"/>
      <c r="E561" s="126"/>
      <c r="F561" s="126"/>
    </row>
    <row r="562" spans="2:6" x14ac:dyDescent="0.2">
      <c r="B562" s="126"/>
      <c r="C562" s="126"/>
      <c r="D562" s="126"/>
      <c r="E562" s="126"/>
      <c r="F562" s="126"/>
    </row>
    <row r="563" spans="2:6" x14ac:dyDescent="0.2">
      <c r="B563" s="126"/>
      <c r="C563" s="126"/>
      <c r="D563" s="126"/>
      <c r="E563" s="126"/>
      <c r="F563" s="126"/>
    </row>
    <row r="564" spans="2:6" x14ac:dyDescent="0.2">
      <c r="B564" s="126"/>
      <c r="C564" s="126"/>
      <c r="D564" s="126"/>
      <c r="E564" s="126"/>
      <c r="F564" s="126"/>
    </row>
    <row r="565" spans="2:6" x14ac:dyDescent="0.2">
      <c r="B565" s="126"/>
      <c r="C565" s="126"/>
      <c r="D565" s="126"/>
      <c r="E565" s="126"/>
      <c r="F565" s="126"/>
    </row>
    <row r="566" spans="2:6" x14ac:dyDescent="0.2">
      <c r="B566" s="126"/>
      <c r="C566" s="126"/>
      <c r="D566" s="126"/>
      <c r="E566" s="126"/>
      <c r="F566" s="126"/>
    </row>
    <row r="567" spans="2:6" x14ac:dyDescent="0.2">
      <c r="B567" s="126"/>
      <c r="C567" s="126"/>
      <c r="D567" s="126"/>
      <c r="E567" s="126"/>
      <c r="F567" s="126"/>
    </row>
    <row r="568" spans="2:6" x14ac:dyDescent="0.2">
      <c r="B568" s="126"/>
      <c r="C568" s="126"/>
      <c r="D568" s="126"/>
      <c r="E568" s="126"/>
      <c r="F568" s="126"/>
    </row>
    <row r="569" spans="2:6" x14ac:dyDescent="0.2">
      <c r="B569" s="126"/>
      <c r="C569" s="126"/>
      <c r="D569" s="126"/>
      <c r="E569" s="126"/>
      <c r="F569" s="126"/>
    </row>
    <row r="570" spans="2:6" x14ac:dyDescent="0.2">
      <c r="B570" s="126"/>
      <c r="C570" s="126"/>
      <c r="D570" s="126"/>
      <c r="E570" s="126"/>
      <c r="F570" s="126"/>
    </row>
    <row r="571" spans="2:6" x14ac:dyDescent="0.2">
      <c r="B571" s="126"/>
      <c r="C571" s="126"/>
      <c r="D571" s="126"/>
      <c r="E571" s="126"/>
      <c r="F571" s="126"/>
    </row>
    <row r="572" spans="2:6" x14ac:dyDescent="0.2">
      <c r="B572" s="126"/>
      <c r="C572" s="126"/>
      <c r="D572" s="126"/>
      <c r="E572" s="126"/>
      <c r="F572" s="126"/>
    </row>
    <row r="573" spans="2:6" x14ac:dyDescent="0.2">
      <c r="B573" s="126"/>
      <c r="C573" s="126"/>
      <c r="D573" s="126"/>
      <c r="E573" s="126"/>
      <c r="F573" s="126"/>
    </row>
    <row r="574" spans="2:6" x14ac:dyDescent="0.2">
      <c r="B574" s="126"/>
      <c r="C574" s="126"/>
      <c r="D574" s="126"/>
      <c r="E574" s="126"/>
      <c r="F574" s="126"/>
    </row>
    <row r="575" spans="2:6" x14ac:dyDescent="0.2">
      <c r="B575" s="126"/>
      <c r="C575" s="126"/>
      <c r="D575" s="126"/>
      <c r="E575" s="126"/>
      <c r="F575" s="126"/>
    </row>
    <row r="576" spans="2:6" x14ac:dyDescent="0.2">
      <c r="B576" s="126"/>
      <c r="C576" s="126"/>
      <c r="D576" s="126"/>
      <c r="E576" s="126"/>
      <c r="F576" s="126"/>
    </row>
    <row r="577" spans="2:6" x14ac:dyDescent="0.2">
      <c r="B577" s="126"/>
      <c r="C577" s="126"/>
      <c r="D577" s="126"/>
      <c r="E577" s="126"/>
      <c r="F577" s="126"/>
    </row>
    <row r="578" spans="2:6" x14ac:dyDescent="0.2">
      <c r="B578" s="126"/>
      <c r="C578" s="126"/>
      <c r="D578" s="126"/>
      <c r="E578" s="126"/>
      <c r="F578" s="126"/>
    </row>
    <row r="579" spans="2:6" x14ac:dyDescent="0.2">
      <c r="B579" s="126"/>
      <c r="C579" s="126"/>
      <c r="D579" s="126"/>
      <c r="E579" s="126"/>
      <c r="F579" s="126"/>
    </row>
    <row r="580" spans="2:6" x14ac:dyDescent="0.2">
      <c r="B580" s="126"/>
      <c r="C580" s="126"/>
      <c r="D580" s="126"/>
      <c r="E580" s="126"/>
      <c r="F580" s="126"/>
    </row>
    <row r="581" spans="2:6" x14ac:dyDescent="0.2">
      <c r="B581" s="126"/>
      <c r="C581" s="126"/>
      <c r="D581" s="126"/>
      <c r="E581" s="126"/>
      <c r="F581" s="126"/>
    </row>
    <row r="582" spans="2:6" x14ac:dyDescent="0.2">
      <c r="B582" s="126"/>
      <c r="C582" s="126"/>
      <c r="D582" s="126"/>
      <c r="E582" s="126"/>
      <c r="F582" s="126"/>
    </row>
    <row r="583" spans="2:6" x14ac:dyDescent="0.2">
      <c r="B583" s="126"/>
      <c r="C583" s="126"/>
      <c r="D583" s="126"/>
      <c r="E583" s="126"/>
      <c r="F583" s="126"/>
    </row>
    <row r="584" spans="2:6" x14ac:dyDescent="0.2">
      <c r="B584" s="126"/>
      <c r="C584" s="126"/>
      <c r="D584" s="126"/>
      <c r="E584" s="126"/>
      <c r="F584" s="126"/>
    </row>
    <row r="585" spans="2:6" x14ac:dyDescent="0.2">
      <c r="B585" s="126"/>
      <c r="C585" s="126"/>
      <c r="D585" s="126"/>
      <c r="E585" s="126"/>
      <c r="F585" s="126"/>
    </row>
    <row r="586" spans="2:6" x14ac:dyDescent="0.2">
      <c r="B586" s="126"/>
      <c r="C586" s="126"/>
      <c r="D586" s="126"/>
      <c r="E586" s="126"/>
      <c r="F586" s="126"/>
    </row>
    <row r="587" spans="2:6" x14ac:dyDescent="0.2">
      <c r="B587" s="126"/>
      <c r="C587" s="126"/>
      <c r="D587" s="126"/>
      <c r="E587" s="126"/>
      <c r="F587" s="126"/>
    </row>
    <row r="588" spans="2:6" x14ac:dyDescent="0.2">
      <c r="B588" s="126"/>
      <c r="C588" s="126"/>
      <c r="D588" s="126"/>
      <c r="E588" s="126"/>
      <c r="F588" s="126"/>
    </row>
    <row r="589" spans="2:6" x14ac:dyDescent="0.2">
      <c r="B589" s="126"/>
      <c r="C589" s="126"/>
      <c r="D589" s="126"/>
      <c r="E589" s="126"/>
      <c r="F589" s="126"/>
    </row>
    <row r="590" spans="2:6" x14ac:dyDescent="0.2">
      <c r="B590" s="126"/>
      <c r="C590" s="126"/>
      <c r="D590" s="126"/>
      <c r="E590" s="126"/>
      <c r="F590" s="126"/>
    </row>
    <row r="591" spans="2:6" x14ac:dyDescent="0.2">
      <c r="B591" s="126"/>
      <c r="C591" s="126"/>
      <c r="D591" s="126"/>
      <c r="E591" s="126"/>
      <c r="F591" s="126"/>
    </row>
    <row r="592" spans="2:6" x14ac:dyDescent="0.2">
      <c r="B592" s="126"/>
      <c r="C592" s="126"/>
      <c r="D592" s="126"/>
      <c r="E592" s="126"/>
      <c r="F592" s="126"/>
    </row>
    <row r="593" spans="2:6" x14ac:dyDescent="0.2">
      <c r="B593" s="126"/>
      <c r="C593" s="126"/>
      <c r="D593" s="126"/>
      <c r="E593" s="126"/>
      <c r="F593" s="126"/>
    </row>
    <row r="594" spans="2:6" x14ac:dyDescent="0.2">
      <c r="B594" s="126"/>
      <c r="C594" s="126"/>
      <c r="D594" s="126"/>
      <c r="E594" s="126"/>
      <c r="F594" s="126"/>
    </row>
    <row r="595" spans="2:6" x14ac:dyDescent="0.2">
      <c r="B595" s="126"/>
      <c r="C595" s="126"/>
      <c r="D595" s="126"/>
      <c r="E595" s="126"/>
      <c r="F595" s="126"/>
    </row>
    <row r="596" spans="2:6" x14ac:dyDescent="0.2">
      <c r="B596" s="126"/>
      <c r="C596" s="126"/>
      <c r="D596" s="126"/>
      <c r="E596" s="126"/>
      <c r="F596" s="126"/>
    </row>
    <row r="65280" spans="6:6" x14ac:dyDescent="0.2">
      <c r="F65280" s="132"/>
    </row>
  </sheetData>
  <autoFilter ref="A1:F406">
    <filterColumn colId="3">
      <filters>
        <filter val="Bio"/>
        <filter val="Bio/Org"/>
        <filter val="PF"/>
        <filter val="PF/PTE"/>
      </filters>
    </filterColumn>
  </autoFilter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184" zoomScale="85" zoomScaleNormal="85" workbookViewId="0">
      <selection activeCell="B201" sqref="B20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05" t="s">
        <v>833</v>
      </c>
      <c r="C1" s="205"/>
      <c r="D1" s="205"/>
      <c r="E1" s="205"/>
      <c r="F1" s="10"/>
      <c r="G1" s="100"/>
      <c r="H1" s="100"/>
      <c r="I1" s="5"/>
    </row>
    <row r="2" spans="1:10" ht="15" x14ac:dyDescent="0.25">
      <c r="A2" s="1"/>
      <c r="B2" s="205" t="s">
        <v>834</v>
      </c>
      <c r="C2" s="205"/>
      <c r="D2" s="205"/>
      <c r="E2" s="205"/>
      <c r="F2" s="10"/>
      <c r="G2" s="100"/>
      <c r="H2" s="100"/>
      <c r="I2" s="6"/>
    </row>
    <row r="3" spans="1:10" ht="15" x14ac:dyDescent="0.25">
      <c r="A3" s="1"/>
      <c r="B3" s="205" t="s">
        <v>835</v>
      </c>
      <c r="C3" s="205"/>
      <c r="D3" s="205"/>
      <c r="E3" s="205"/>
      <c r="F3" s="10"/>
      <c r="G3" s="100"/>
      <c r="H3" s="100"/>
      <c r="I3" s="7"/>
    </row>
    <row r="4" spans="1:10" x14ac:dyDescent="0.2">
      <c r="A4" s="1"/>
      <c r="B4" s="205" t="s">
        <v>2495</v>
      </c>
      <c r="C4" s="205"/>
      <c r="D4" s="205"/>
      <c r="E4" s="205"/>
      <c r="F4" s="10"/>
      <c r="G4" s="100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0"/>
      <c r="H5" s="100"/>
      <c r="I5" s="8"/>
    </row>
    <row r="6" spans="1:10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10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</row>
    <row r="9" spans="1:10" x14ac:dyDescent="0.2">
      <c r="A9" s="88">
        <v>116</v>
      </c>
      <c r="B9" s="87" t="s">
        <v>2485</v>
      </c>
      <c r="C9" s="87" t="s">
        <v>2537</v>
      </c>
      <c r="D9" s="87" t="s">
        <v>1198</v>
      </c>
      <c r="E9" s="87" t="s">
        <v>831</v>
      </c>
      <c r="F9" s="89">
        <v>42376</v>
      </c>
      <c r="G9" s="103"/>
    </row>
    <row r="10" spans="1:10" ht="13.5" thickBot="1" x14ac:dyDescent="0.25">
      <c r="A10" s="88">
        <v>216</v>
      </c>
      <c r="B10" s="87" t="s">
        <v>2486</v>
      </c>
      <c r="C10" s="87" t="s">
        <v>1663</v>
      </c>
      <c r="D10" s="87" t="s">
        <v>862</v>
      </c>
      <c r="E10" s="105" t="s">
        <v>2683</v>
      </c>
      <c r="F10" s="89">
        <v>42395</v>
      </c>
      <c r="G10" s="103"/>
    </row>
    <row r="11" spans="1:10" ht="13.5" thickBot="1" x14ac:dyDescent="0.25">
      <c r="A11" s="88">
        <v>316</v>
      </c>
      <c r="B11" s="87" t="s">
        <v>2487</v>
      </c>
      <c r="C11" s="87" t="s">
        <v>848</v>
      </c>
      <c r="D11" s="87" t="s">
        <v>862</v>
      </c>
      <c r="E11" s="87" t="s">
        <v>1213</v>
      </c>
      <c r="F11" s="89">
        <v>42396</v>
      </c>
      <c r="G11" s="103"/>
      <c r="I11" s="107" t="s">
        <v>1203</v>
      </c>
      <c r="J11" s="107">
        <f>COUNTIF($D$9:$D$4767,"PTE")</f>
        <v>160</v>
      </c>
    </row>
    <row r="12" spans="1:10" ht="13.5" thickBot="1" x14ac:dyDescent="0.25">
      <c r="A12" s="88">
        <v>416</v>
      </c>
      <c r="B12" s="9" t="s">
        <v>2488</v>
      </c>
      <c r="C12" s="87" t="s">
        <v>1663</v>
      </c>
      <c r="D12" s="87" t="s">
        <v>862</v>
      </c>
      <c r="E12" s="87" t="s">
        <v>675</v>
      </c>
      <c r="F12" s="89">
        <v>42397</v>
      </c>
      <c r="G12" s="103"/>
      <c r="I12" s="107" t="s">
        <v>1202</v>
      </c>
      <c r="J12" s="107">
        <f>COUNTIF($D$9:$D$4767,"PT")</f>
        <v>2</v>
      </c>
    </row>
    <row r="13" spans="1:10" ht="27" thickBot="1" x14ac:dyDescent="0.3">
      <c r="A13" s="88">
        <v>516</v>
      </c>
      <c r="B13" s="9" t="s">
        <v>2489</v>
      </c>
      <c r="C13" s="87" t="s">
        <v>2538</v>
      </c>
      <c r="D13" s="87" t="s">
        <v>1198</v>
      </c>
      <c r="E13" s="87" t="s">
        <v>878</v>
      </c>
      <c r="F13" s="89">
        <v>42397</v>
      </c>
      <c r="G13" s="103" t="s">
        <v>2553</v>
      </c>
      <c r="H13" s="101"/>
      <c r="I13" s="107" t="s">
        <v>1201</v>
      </c>
      <c r="J13" s="107">
        <f>COUNTIF($D$9:$D$4767,"PF")</f>
        <v>28</v>
      </c>
    </row>
    <row r="14" spans="1:10" ht="13.5" thickBot="1" x14ac:dyDescent="0.25">
      <c r="A14" s="88">
        <v>616</v>
      </c>
      <c r="B14" s="9" t="s">
        <v>2490</v>
      </c>
      <c r="C14" s="87" t="s">
        <v>1663</v>
      </c>
      <c r="D14" s="87" t="s">
        <v>862</v>
      </c>
      <c r="E14" s="87" t="s">
        <v>1183</v>
      </c>
      <c r="F14" s="89">
        <v>42398</v>
      </c>
      <c r="G14" s="103"/>
      <c r="I14" s="107" t="s">
        <v>1200</v>
      </c>
      <c r="J14" s="107">
        <f>COUNTIF($D$9:$D$4767,"PF/PTE")</f>
        <v>47</v>
      </c>
    </row>
    <row r="15" spans="1:10" ht="13.5" thickBot="1" x14ac:dyDescent="0.25">
      <c r="A15" s="88">
        <v>716</v>
      </c>
      <c r="B15" s="9" t="s">
        <v>2491</v>
      </c>
      <c r="C15" s="87" t="s">
        <v>1663</v>
      </c>
      <c r="D15" s="87" t="s">
        <v>862</v>
      </c>
      <c r="E15" s="105" t="s">
        <v>2683</v>
      </c>
      <c r="F15" s="89">
        <v>42398</v>
      </c>
      <c r="G15" s="103"/>
      <c r="I15" s="107" t="s">
        <v>1199</v>
      </c>
      <c r="J15" s="107">
        <f>COUNTIF($D$9:$D$4767,"Pré-Mistura")</f>
        <v>1</v>
      </c>
    </row>
    <row r="16" spans="1:10" ht="13.5" thickBot="1" x14ac:dyDescent="0.25">
      <c r="A16" s="88">
        <v>816</v>
      </c>
      <c r="B16" s="87" t="s">
        <v>2492</v>
      </c>
      <c r="C16" s="87" t="s">
        <v>854</v>
      </c>
      <c r="D16" s="87" t="s">
        <v>1198</v>
      </c>
      <c r="E16" s="87" t="s">
        <v>808</v>
      </c>
      <c r="F16" s="89">
        <v>42405</v>
      </c>
      <c r="G16" s="103"/>
      <c r="I16" s="107" t="s">
        <v>254</v>
      </c>
      <c r="J16" s="107">
        <f>COUNTIF($D$9:$D$4767,"Biológicos")</f>
        <v>14</v>
      </c>
    </row>
    <row r="17" spans="1:10" ht="15.75" thickBot="1" x14ac:dyDescent="0.3">
      <c r="A17" s="88">
        <v>916</v>
      </c>
      <c r="B17" s="87" t="s">
        <v>1962</v>
      </c>
      <c r="C17" s="63" t="s">
        <v>1833</v>
      </c>
      <c r="D17" s="87" t="s">
        <v>254</v>
      </c>
      <c r="E17" s="87" t="s">
        <v>812</v>
      </c>
      <c r="F17" s="89">
        <v>42405</v>
      </c>
      <c r="G17" s="103" t="s">
        <v>2546</v>
      </c>
      <c r="H17" s="101"/>
      <c r="I17" s="107" t="s">
        <v>2441</v>
      </c>
      <c r="J17" s="107">
        <f>COUNTIF($D$9:$D$4767,"Extrato/Org")</f>
        <v>0</v>
      </c>
    </row>
    <row r="18" spans="1:10" ht="13.5" thickBot="1" x14ac:dyDescent="0.25">
      <c r="A18" s="88">
        <v>1016</v>
      </c>
      <c r="B18" s="87" t="s">
        <v>2493</v>
      </c>
      <c r="C18" s="87" t="s">
        <v>1833</v>
      </c>
      <c r="D18" s="87" t="s">
        <v>254</v>
      </c>
      <c r="E18" s="87" t="s">
        <v>569</v>
      </c>
      <c r="F18" s="89">
        <v>42410</v>
      </c>
      <c r="G18" s="103"/>
      <c r="I18" s="106" t="s">
        <v>2781</v>
      </c>
      <c r="J18" s="106">
        <f>COUNTIF($D$9:$D$4767,"Extrato")</f>
        <v>1</v>
      </c>
    </row>
    <row r="19" spans="1:10" ht="13.5" thickBot="1" x14ac:dyDescent="0.25">
      <c r="A19" s="88">
        <v>1116</v>
      </c>
      <c r="B19" s="87" t="s">
        <v>2494</v>
      </c>
      <c r="C19" s="87" t="s">
        <v>2539</v>
      </c>
      <c r="D19" s="87" t="s">
        <v>863</v>
      </c>
      <c r="E19" s="87" t="s">
        <v>812</v>
      </c>
      <c r="F19" s="89">
        <v>42412</v>
      </c>
      <c r="G19" s="103"/>
      <c r="I19" s="107" t="s">
        <v>2361</v>
      </c>
      <c r="J19" s="107">
        <f>COUNTIF($D$9:$D$4767,"Biológicos/Org")</f>
        <v>24</v>
      </c>
    </row>
    <row r="20" spans="1:10" ht="13.5" thickBot="1" x14ac:dyDescent="0.25">
      <c r="A20" s="88">
        <v>1216</v>
      </c>
      <c r="B20" s="87" t="s">
        <v>2496</v>
      </c>
      <c r="C20" s="87" t="s">
        <v>195</v>
      </c>
      <c r="D20" s="87" t="s">
        <v>1198</v>
      </c>
      <c r="E20" s="87" t="s">
        <v>1189</v>
      </c>
      <c r="F20" s="90">
        <v>42419</v>
      </c>
      <c r="G20" s="103"/>
      <c r="I20" s="110"/>
      <c r="J20" s="110"/>
    </row>
    <row r="21" spans="1:10" ht="13.5" thickBot="1" x14ac:dyDescent="0.25">
      <c r="A21" s="83">
        <v>1316</v>
      </c>
      <c r="B21" s="85" t="s">
        <v>2497</v>
      </c>
      <c r="C21" s="141" t="s">
        <v>724</v>
      </c>
      <c r="D21" s="85" t="s">
        <v>2361</v>
      </c>
      <c r="E21" s="85" t="s">
        <v>2206</v>
      </c>
      <c r="F21" s="86">
        <v>42422</v>
      </c>
      <c r="G21" s="103"/>
      <c r="I21" s="108" t="s">
        <v>1205</v>
      </c>
      <c r="J21" s="109">
        <f>SUM(J11:J19)</f>
        <v>277</v>
      </c>
    </row>
    <row r="22" spans="1:10" x14ac:dyDescent="0.2">
      <c r="A22" s="83">
        <v>1416</v>
      </c>
      <c r="B22" s="85" t="s">
        <v>2498</v>
      </c>
      <c r="C22" s="141" t="s">
        <v>724</v>
      </c>
      <c r="D22" s="85" t="s">
        <v>2361</v>
      </c>
      <c r="E22" s="85" t="s">
        <v>2206</v>
      </c>
      <c r="F22" s="86">
        <v>42422</v>
      </c>
      <c r="G22" s="103"/>
    </row>
    <row r="23" spans="1:10" x14ac:dyDescent="0.2">
      <c r="A23" s="83">
        <v>1516</v>
      </c>
      <c r="B23" s="85" t="s">
        <v>2499</v>
      </c>
      <c r="C23" s="141" t="s">
        <v>2709</v>
      </c>
      <c r="D23" s="85" t="s">
        <v>2361</v>
      </c>
      <c r="E23" s="85" t="s">
        <v>2535</v>
      </c>
      <c r="F23" s="86">
        <v>42425</v>
      </c>
      <c r="G23" s="103"/>
    </row>
    <row r="24" spans="1:10" x14ac:dyDescent="0.2">
      <c r="A24" s="88">
        <v>1616</v>
      </c>
      <c r="B24" s="87" t="s">
        <v>2544</v>
      </c>
      <c r="C24" s="87" t="s">
        <v>2500</v>
      </c>
      <c r="D24" s="87" t="s">
        <v>1026</v>
      </c>
      <c r="E24" s="87" t="s">
        <v>803</v>
      </c>
      <c r="F24" s="90">
        <v>42432</v>
      </c>
      <c r="G24" s="103"/>
    </row>
    <row r="25" spans="1:10" x14ac:dyDescent="0.2">
      <c r="A25" s="88">
        <v>1716</v>
      </c>
      <c r="B25" s="87" t="s">
        <v>2501</v>
      </c>
      <c r="C25" s="87" t="s">
        <v>196</v>
      </c>
      <c r="D25" s="87" t="s">
        <v>862</v>
      </c>
      <c r="E25" s="105" t="s">
        <v>2683</v>
      </c>
      <c r="F25" s="90">
        <v>42436</v>
      </c>
      <c r="G25" s="103"/>
    </row>
    <row r="26" spans="1:10" x14ac:dyDescent="0.2">
      <c r="A26" s="88">
        <v>1816</v>
      </c>
      <c r="B26" s="87" t="s">
        <v>2502</v>
      </c>
      <c r="C26" s="87" t="s">
        <v>1453</v>
      </c>
      <c r="D26" s="87" t="s">
        <v>862</v>
      </c>
      <c r="E26" s="87" t="s">
        <v>827</v>
      </c>
      <c r="F26" s="90">
        <v>42436</v>
      </c>
      <c r="G26" s="103"/>
    </row>
    <row r="27" spans="1:10" x14ac:dyDescent="0.2">
      <c r="A27" s="88">
        <v>1916</v>
      </c>
      <c r="B27" s="87" t="s">
        <v>2503</v>
      </c>
      <c r="C27" s="87" t="s">
        <v>1146</v>
      </c>
      <c r="D27" s="87" t="s">
        <v>862</v>
      </c>
      <c r="E27" s="87" t="s">
        <v>808</v>
      </c>
      <c r="F27" s="90">
        <v>42437</v>
      </c>
      <c r="G27" s="103"/>
    </row>
    <row r="28" spans="1:10" x14ac:dyDescent="0.2">
      <c r="A28" s="88">
        <v>2016</v>
      </c>
      <c r="B28" s="87" t="s">
        <v>2504</v>
      </c>
      <c r="C28" s="87" t="s">
        <v>2458</v>
      </c>
      <c r="D28" s="87" t="s">
        <v>862</v>
      </c>
      <c r="E28" s="87" t="s">
        <v>814</v>
      </c>
      <c r="F28" s="90">
        <v>42437</v>
      </c>
      <c r="G28" s="103"/>
    </row>
    <row r="29" spans="1:10" x14ac:dyDescent="0.2">
      <c r="A29" s="88">
        <v>2116</v>
      </c>
      <c r="B29" s="87" t="s">
        <v>2505</v>
      </c>
      <c r="C29" s="87" t="s">
        <v>2458</v>
      </c>
      <c r="D29" s="87" t="s">
        <v>862</v>
      </c>
      <c r="E29" s="87" t="s">
        <v>2332</v>
      </c>
      <c r="F29" s="90">
        <v>42438</v>
      </c>
      <c r="G29" s="103"/>
    </row>
    <row r="30" spans="1:10" x14ac:dyDescent="0.2">
      <c r="A30" s="88">
        <v>2216</v>
      </c>
      <c r="B30" s="87" t="s">
        <v>2506</v>
      </c>
      <c r="C30" s="87" t="s">
        <v>1460</v>
      </c>
      <c r="D30" s="87" t="s">
        <v>862</v>
      </c>
      <c r="E30" s="105" t="s">
        <v>2683</v>
      </c>
      <c r="F30" s="90">
        <v>42438</v>
      </c>
      <c r="G30" s="103"/>
    </row>
    <row r="31" spans="1:10" x14ac:dyDescent="0.2">
      <c r="A31" s="88">
        <v>2316</v>
      </c>
      <c r="B31" s="87" t="s">
        <v>2507</v>
      </c>
      <c r="C31" s="87" t="s">
        <v>1460</v>
      </c>
      <c r="D31" s="87" t="s">
        <v>862</v>
      </c>
      <c r="E31" s="105" t="s">
        <v>2683</v>
      </c>
      <c r="F31" s="90">
        <v>42438</v>
      </c>
      <c r="G31" s="103"/>
    </row>
    <row r="32" spans="1:10" x14ac:dyDescent="0.2">
      <c r="A32" s="88">
        <v>2416</v>
      </c>
      <c r="B32" s="87" t="s">
        <v>2508</v>
      </c>
      <c r="C32" s="87" t="s">
        <v>1460</v>
      </c>
      <c r="D32" s="87" t="s">
        <v>862</v>
      </c>
      <c r="E32" s="105" t="s">
        <v>2683</v>
      </c>
      <c r="F32" s="90">
        <v>42438</v>
      </c>
      <c r="G32" s="103"/>
    </row>
    <row r="33" spans="1:8" x14ac:dyDescent="0.2">
      <c r="A33" s="88">
        <v>2516</v>
      </c>
      <c r="B33" s="87" t="s">
        <v>2509</v>
      </c>
      <c r="C33" s="87" t="s">
        <v>1146</v>
      </c>
      <c r="D33" s="87" t="s">
        <v>862</v>
      </c>
      <c r="E33" s="105" t="s">
        <v>2683</v>
      </c>
      <c r="F33" s="90">
        <v>42438</v>
      </c>
      <c r="G33" s="103"/>
    </row>
    <row r="34" spans="1:8" x14ac:dyDescent="0.2">
      <c r="A34" s="88">
        <v>2616</v>
      </c>
      <c r="B34" s="87" t="s">
        <v>2510</v>
      </c>
      <c r="C34" s="105" t="s">
        <v>1447</v>
      </c>
      <c r="D34" s="87" t="s">
        <v>862</v>
      </c>
      <c r="E34" s="105" t="s">
        <v>2430</v>
      </c>
      <c r="F34" s="90">
        <v>42438</v>
      </c>
      <c r="G34" s="103"/>
    </row>
    <row r="35" spans="1:8" x14ac:dyDescent="0.2">
      <c r="A35" s="88">
        <v>2716</v>
      </c>
      <c r="B35" s="87" t="s">
        <v>2512</v>
      </c>
      <c r="C35" s="87" t="s">
        <v>599</v>
      </c>
      <c r="D35" s="87" t="s">
        <v>862</v>
      </c>
      <c r="E35" s="87" t="s">
        <v>2536</v>
      </c>
      <c r="F35" s="90">
        <v>42443</v>
      </c>
      <c r="G35" s="103"/>
    </row>
    <row r="36" spans="1:8" x14ac:dyDescent="0.2">
      <c r="A36" s="88">
        <v>2816</v>
      </c>
      <c r="B36" s="87" t="s">
        <v>2511</v>
      </c>
      <c r="C36" s="87" t="s">
        <v>599</v>
      </c>
      <c r="D36" s="87" t="s">
        <v>862</v>
      </c>
      <c r="E36" s="87" t="s">
        <v>1213</v>
      </c>
      <c r="F36" s="90">
        <v>42443</v>
      </c>
      <c r="G36" s="103"/>
    </row>
    <row r="37" spans="1:8" x14ac:dyDescent="0.2">
      <c r="A37" s="88">
        <v>2916</v>
      </c>
      <c r="B37" s="87" t="s">
        <v>2513</v>
      </c>
      <c r="C37" s="87" t="s">
        <v>1146</v>
      </c>
      <c r="D37" s="87" t="s">
        <v>862</v>
      </c>
      <c r="E37" s="105" t="s">
        <v>2683</v>
      </c>
      <c r="F37" s="90">
        <v>42444</v>
      </c>
      <c r="G37" s="103"/>
    </row>
    <row r="38" spans="1:8" x14ac:dyDescent="0.2">
      <c r="A38" s="88">
        <v>3016</v>
      </c>
      <c r="B38" s="87" t="s">
        <v>2514</v>
      </c>
      <c r="C38" s="87" t="s">
        <v>848</v>
      </c>
      <c r="D38" s="87" t="s">
        <v>862</v>
      </c>
      <c r="E38" s="105" t="s">
        <v>2430</v>
      </c>
      <c r="F38" s="90">
        <v>42445</v>
      </c>
      <c r="G38" s="103"/>
    </row>
    <row r="39" spans="1:8" x14ac:dyDescent="0.2">
      <c r="A39" s="88">
        <v>3116</v>
      </c>
      <c r="B39" s="87" t="s">
        <v>2515</v>
      </c>
      <c r="C39" s="87" t="s">
        <v>2500</v>
      </c>
      <c r="D39" s="87" t="s">
        <v>863</v>
      </c>
      <c r="E39" s="87" t="s">
        <v>803</v>
      </c>
      <c r="F39" s="90">
        <v>42445</v>
      </c>
      <c r="G39" s="103"/>
    </row>
    <row r="40" spans="1:8" x14ac:dyDescent="0.2">
      <c r="A40" s="88">
        <v>3216</v>
      </c>
      <c r="B40" s="87" t="s">
        <v>2516</v>
      </c>
      <c r="C40" s="87" t="s">
        <v>1460</v>
      </c>
      <c r="D40" s="87" t="s">
        <v>862</v>
      </c>
      <c r="E40" s="105" t="s">
        <v>2683</v>
      </c>
      <c r="F40" s="90">
        <v>42445</v>
      </c>
      <c r="G40" s="103"/>
    </row>
    <row r="41" spans="1:8" x14ac:dyDescent="0.2">
      <c r="A41" s="88">
        <v>3316</v>
      </c>
      <c r="B41" s="87" t="s">
        <v>2517</v>
      </c>
      <c r="C41" s="87" t="s">
        <v>1460</v>
      </c>
      <c r="D41" s="87" t="s">
        <v>862</v>
      </c>
      <c r="E41" s="105" t="s">
        <v>2683</v>
      </c>
      <c r="F41" s="90">
        <v>42445</v>
      </c>
      <c r="G41" s="103"/>
    </row>
    <row r="42" spans="1:8" x14ac:dyDescent="0.2">
      <c r="A42" s="88">
        <v>3416</v>
      </c>
      <c r="B42" s="87" t="s">
        <v>2518</v>
      </c>
      <c r="C42" s="87" t="s">
        <v>1138</v>
      </c>
      <c r="D42" s="87" t="s">
        <v>1198</v>
      </c>
      <c r="E42" s="87" t="s">
        <v>1183</v>
      </c>
      <c r="F42" s="90">
        <v>42457</v>
      </c>
      <c r="G42" s="103"/>
    </row>
    <row r="43" spans="1:8" x14ac:dyDescent="0.2">
      <c r="A43" s="88">
        <v>3516</v>
      </c>
      <c r="B43" s="87" t="s">
        <v>2519</v>
      </c>
      <c r="C43" s="87" t="s">
        <v>2458</v>
      </c>
      <c r="D43" s="87" t="s">
        <v>1198</v>
      </c>
      <c r="E43" s="105" t="s">
        <v>2683</v>
      </c>
      <c r="F43" s="90">
        <v>42458</v>
      </c>
      <c r="G43" s="103"/>
    </row>
    <row r="44" spans="1:8" ht="26.25" x14ac:dyDescent="0.25">
      <c r="A44" s="88">
        <v>3616</v>
      </c>
      <c r="B44" s="87" t="s">
        <v>2520</v>
      </c>
      <c r="C44" s="87" t="s">
        <v>2540</v>
      </c>
      <c r="D44" s="87" t="s">
        <v>863</v>
      </c>
      <c r="E44" s="87" t="s">
        <v>1722</v>
      </c>
      <c r="F44" s="90">
        <v>42459</v>
      </c>
      <c r="G44" s="103" t="s">
        <v>2545</v>
      </c>
      <c r="H44" s="101"/>
    </row>
    <row r="45" spans="1:8" x14ac:dyDescent="0.2">
      <c r="A45" s="83">
        <v>3716</v>
      </c>
      <c r="B45" s="85" t="s">
        <v>2521</v>
      </c>
      <c r="C45" s="141" t="s">
        <v>724</v>
      </c>
      <c r="D45" s="85" t="s">
        <v>2361</v>
      </c>
      <c r="E45" s="85" t="s">
        <v>1959</v>
      </c>
      <c r="F45" s="86">
        <v>42459</v>
      </c>
      <c r="G45" s="103"/>
    </row>
    <row r="46" spans="1:8" x14ac:dyDescent="0.2">
      <c r="A46" s="83">
        <v>3816</v>
      </c>
      <c r="B46" s="85" t="s">
        <v>2522</v>
      </c>
      <c r="C46" s="141" t="s">
        <v>756</v>
      </c>
      <c r="D46" s="85" t="s">
        <v>2361</v>
      </c>
      <c r="E46" s="85" t="s">
        <v>1959</v>
      </c>
      <c r="F46" s="86">
        <v>42459</v>
      </c>
      <c r="G46" s="103"/>
    </row>
    <row r="47" spans="1:8" x14ac:dyDescent="0.2">
      <c r="A47" s="88">
        <v>3916</v>
      </c>
      <c r="B47" s="87" t="s">
        <v>2523</v>
      </c>
      <c r="C47" s="87" t="s">
        <v>2541</v>
      </c>
      <c r="D47" s="87" t="s">
        <v>863</v>
      </c>
      <c r="E47" s="87" t="s">
        <v>1722</v>
      </c>
      <c r="F47" s="90">
        <v>42459</v>
      </c>
      <c r="G47" s="103"/>
    </row>
    <row r="48" spans="1:8" x14ac:dyDescent="0.2">
      <c r="A48" s="88">
        <v>4016</v>
      </c>
      <c r="B48" s="87" t="s">
        <v>2524</v>
      </c>
      <c r="C48" s="87" t="s">
        <v>1138</v>
      </c>
      <c r="D48" s="87" t="s">
        <v>1198</v>
      </c>
      <c r="E48" s="87" t="s">
        <v>1182</v>
      </c>
      <c r="F48" s="90">
        <v>42471</v>
      </c>
      <c r="G48" s="103"/>
    </row>
    <row r="49" spans="1:8" x14ac:dyDescent="0.2">
      <c r="A49" s="88">
        <v>4116</v>
      </c>
      <c r="B49" s="87" t="s">
        <v>2525</v>
      </c>
      <c r="C49" s="87" t="s">
        <v>2542</v>
      </c>
      <c r="D49" s="87" t="s">
        <v>1198</v>
      </c>
      <c r="E49" s="87" t="s">
        <v>1183</v>
      </c>
      <c r="F49" s="90">
        <v>42471</v>
      </c>
      <c r="G49" s="103"/>
    </row>
    <row r="50" spans="1:8" x14ac:dyDescent="0.2">
      <c r="A50" s="88">
        <v>4216</v>
      </c>
      <c r="B50" s="87" t="s">
        <v>2157</v>
      </c>
      <c r="C50" s="87" t="s">
        <v>1859</v>
      </c>
      <c r="D50" s="87" t="s">
        <v>863</v>
      </c>
      <c r="E50" s="87" t="s">
        <v>878</v>
      </c>
      <c r="F50" s="90">
        <v>42473</v>
      </c>
      <c r="G50" s="103"/>
    </row>
    <row r="51" spans="1:8" x14ac:dyDescent="0.2">
      <c r="A51" s="88">
        <v>4316</v>
      </c>
      <c r="B51" s="87" t="s">
        <v>2526</v>
      </c>
      <c r="C51" s="87" t="s">
        <v>1138</v>
      </c>
      <c r="D51" s="87" t="s">
        <v>863</v>
      </c>
      <c r="E51" s="9" t="s">
        <v>797</v>
      </c>
      <c r="F51" s="90">
        <v>42473</v>
      </c>
      <c r="G51" s="103"/>
    </row>
    <row r="52" spans="1:8" x14ac:dyDescent="0.2">
      <c r="A52" s="88">
        <v>4416</v>
      </c>
      <c r="B52" s="87" t="s">
        <v>2527</v>
      </c>
      <c r="C52" s="87" t="s">
        <v>2500</v>
      </c>
      <c r="D52" s="87" t="s">
        <v>863</v>
      </c>
      <c r="E52" s="87" t="s">
        <v>803</v>
      </c>
      <c r="F52" s="90">
        <v>42473</v>
      </c>
      <c r="G52" s="103"/>
    </row>
    <row r="53" spans="1:8" ht="26.25" x14ac:dyDescent="0.25">
      <c r="A53" s="88">
        <v>4516</v>
      </c>
      <c r="B53" s="87" t="s">
        <v>2528</v>
      </c>
      <c r="C53" s="87" t="s">
        <v>310</v>
      </c>
      <c r="D53" s="87" t="s">
        <v>1198</v>
      </c>
      <c r="E53" s="87" t="s">
        <v>1716</v>
      </c>
      <c r="F53" s="89">
        <v>42474</v>
      </c>
      <c r="G53" s="103" t="s">
        <v>2550</v>
      </c>
      <c r="H53" s="101"/>
    </row>
    <row r="54" spans="1:8" x14ac:dyDescent="0.2">
      <c r="A54" s="88">
        <v>4616</v>
      </c>
      <c r="B54" s="87" t="s">
        <v>2529</v>
      </c>
      <c r="C54" s="87" t="s">
        <v>843</v>
      </c>
      <c r="D54" s="87" t="s">
        <v>862</v>
      </c>
      <c r="E54" s="87" t="s">
        <v>1188</v>
      </c>
      <c r="F54" s="89">
        <v>42474</v>
      </c>
      <c r="G54" s="103"/>
    </row>
    <row r="55" spans="1:8" x14ac:dyDescent="0.2">
      <c r="A55" s="83">
        <v>4716</v>
      </c>
      <c r="B55" s="85" t="s">
        <v>2530</v>
      </c>
      <c r="C55" s="141" t="s">
        <v>756</v>
      </c>
      <c r="D55" s="85" t="s">
        <v>2361</v>
      </c>
      <c r="E55" s="85" t="s">
        <v>2742</v>
      </c>
      <c r="F55" s="96">
        <v>42480</v>
      </c>
      <c r="G55" s="103"/>
    </row>
    <row r="56" spans="1:8" x14ac:dyDescent="0.2">
      <c r="A56" s="88">
        <v>4816</v>
      </c>
      <c r="B56" s="87" t="s">
        <v>2531</v>
      </c>
      <c r="C56" s="87" t="s">
        <v>1946</v>
      </c>
      <c r="D56" s="87" t="s">
        <v>254</v>
      </c>
      <c r="E56" s="87" t="s">
        <v>1959</v>
      </c>
      <c r="F56" s="89">
        <v>42480</v>
      </c>
      <c r="G56" s="103"/>
    </row>
    <row r="57" spans="1:8" x14ac:dyDescent="0.2">
      <c r="A57" s="88">
        <v>4916</v>
      </c>
      <c r="B57" s="87" t="s">
        <v>2532</v>
      </c>
      <c r="C57" s="87" t="s">
        <v>1682</v>
      </c>
      <c r="D57" s="87" t="s">
        <v>863</v>
      </c>
      <c r="E57" s="87" t="s">
        <v>878</v>
      </c>
      <c r="F57" s="89">
        <v>42480</v>
      </c>
      <c r="G57" s="103" t="s">
        <v>2551</v>
      </c>
    </row>
    <row r="58" spans="1:8" x14ac:dyDescent="0.2">
      <c r="A58" s="88">
        <v>5016</v>
      </c>
      <c r="B58" s="87" t="s">
        <v>2533</v>
      </c>
      <c r="C58" s="87" t="s">
        <v>2331</v>
      </c>
      <c r="D58" s="87" t="s">
        <v>863</v>
      </c>
      <c r="E58" s="87" t="s">
        <v>2741</v>
      </c>
      <c r="F58" s="89">
        <v>42485</v>
      </c>
      <c r="G58" s="103"/>
    </row>
    <row r="59" spans="1:8" x14ac:dyDescent="0.2">
      <c r="A59" s="88">
        <v>5116</v>
      </c>
      <c r="B59" s="87" t="s">
        <v>2534</v>
      </c>
      <c r="C59" s="87" t="s">
        <v>2543</v>
      </c>
      <c r="D59" s="87" t="s">
        <v>863</v>
      </c>
      <c r="E59" s="87" t="s">
        <v>2741</v>
      </c>
      <c r="F59" s="89">
        <v>42485</v>
      </c>
      <c r="G59" s="103"/>
    </row>
    <row r="60" spans="1:8" s="9" customFormat="1" x14ac:dyDescent="0.2">
      <c r="A60" s="88">
        <v>5216</v>
      </c>
      <c r="B60" s="87" t="s">
        <v>2555</v>
      </c>
      <c r="C60" s="87" t="s">
        <v>1429</v>
      </c>
      <c r="D60" s="87" t="s">
        <v>862</v>
      </c>
      <c r="E60" s="87" t="s">
        <v>1725</v>
      </c>
      <c r="F60" s="89">
        <v>42488</v>
      </c>
      <c r="G60" s="103"/>
    </row>
    <row r="61" spans="1:8" x14ac:dyDescent="0.2">
      <c r="A61" s="88">
        <v>5316</v>
      </c>
      <c r="B61" s="87" t="s">
        <v>2556</v>
      </c>
      <c r="C61" s="87" t="s">
        <v>2476</v>
      </c>
      <c r="D61" s="87" t="s">
        <v>863</v>
      </c>
      <c r="E61" s="87" t="s">
        <v>1721</v>
      </c>
      <c r="F61" s="90">
        <v>42488</v>
      </c>
      <c r="G61" s="103"/>
    </row>
    <row r="62" spans="1:8" x14ac:dyDescent="0.2">
      <c r="A62" s="88">
        <v>5416</v>
      </c>
      <c r="B62" s="87" t="s">
        <v>2557</v>
      </c>
      <c r="C62" s="87" t="s">
        <v>1666</v>
      </c>
      <c r="D62" s="87" t="s">
        <v>1198</v>
      </c>
      <c r="E62" s="87" t="s">
        <v>808</v>
      </c>
      <c r="F62" s="90">
        <v>42496</v>
      </c>
      <c r="G62" s="103"/>
    </row>
    <row r="63" spans="1:8" x14ac:dyDescent="0.2">
      <c r="A63" s="88">
        <v>5516</v>
      </c>
      <c r="B63" s="87" t="s">
        <v>2558</v>
      </c>
      <c r="C63" s="87" t="s">
        <v>1685</v>
      </c>
      <c r="D63" s="87" t="s">
        <v>862</v>
      </c>
      <c r="E63" s="87" t="s">
        <v>816</v>
      </c>
      <c r="F63" s="90">
        <v>42496</v>
      </c>
      <c r="G63" s="103"/>
    </row>
    <row r="64" spans="1:8" x14ac:dyDescent="0.2">
      <c r="A64" s="88">
        <v>5616</v>
      </c>
      <c r="B64" s="87" t="s">
        <v>2559</v>
      </c>
      <c r="C64" s="87" t="s">
        <v>195</v>
      </c>
      <c r="D64" s="87" t="s">
        <v>1198</v>
      </c>
      <c r="E64" s="87" t="s">
        <v>684</v>
      </c>
      <c r="F64" s="90">
        <v>42496</v>
      </c>
      <c r="G64" s="103"/>
    </row>
    <row r="65" spans="1:7" x14ac:dyDescent="0.2">
      <c r="A65" s="88">
        <v>5716</v>
      </c>
      <c r="B65" s="87" t="s">
        <v>2560</v>
      </c>
      <c r="C65" s="9" t="s">
        <v>1685</v>
      </c>
      <c r="D65" s="87" t="s">
        <v>862</v>
      </c>
      <c r="E65" s="87" t="s">
        <v>1213</v>
      </c>
      <c r="F65" s="90">
        <v>42499</v>
      </c>
      <c r="G65" s="103"/>
    </row>
    <row r="66" spans="1:7" x14ac:dyDescent="0.2">
      <c r="A66" s="88">
        <v>5816</v>
      </c>
      <c r="B66" s="87" t="s">
        <v>2561</v>
      </c>
      <c r="C66" s="87" t="s">
        <v>2576</v>
      </c>
      <c r="D66" s="87" t="s">
        <v>254</v>
      </c>
      <c r="E66" s="87" t="s">
        <v>2581</v>
      </c>
      <c r="F66" s="90">
        <v>42500</v>
      </c>
      <c r="G66" s="103"/>
    </row>
    <row r="67" spans="1:7" ht="25.5" x14ac:dyDescent="0.2">
      <c r="A67" s="88">
        <v>5916</v>
      </c>
      <c r="B67" s="87" t="s">
        <v>2577</v>
      </c>
      <c r="C67" s="104" t="s">
        <v>2578</v>
      </c>
      <c r="D67" s="87" t="s">
        <v>863</v>
      </c>
      <c r="E67" s="87" t="s">
        <v>878</v>
      </c>
      <c r="F67" s="90">
        <v>42500</v>
      </c>
      <c r="G67" s="103" t="s">
        <v>2545</v>
      </c>
    </row>
    <row r="68" spans="1:7" x14ac:dyDescent="0.2">
      <c r="A68" s="88">
        <v>6016</v>
      </c>
      <c r="B68" s="87" t="s">
        <v>2562</v>
      </c>
      <c r="C68" s="87" t="s">
        <v>2574</v>
      </c>
      <c r="D68" s="87" t="s">
        <v>862</v>
      </c>
      <c r="E68" s="87" t="s">
        <v>684</v>
      </c>
      <c r="F68" s="90">
        <v>42501</v>
      </c>
      <c r="G68" s="103"/>
    </row>
    <row r="69" spans="1:7" x14ac:dyDescent="0.2">
      <c r="A69" s="88">
        <v>6116</v>
      </c>
      <c r="B69" s="87" t="s">
        <v>2563</v>
      </c>
      <c r="C69" s="87" t="s">
        <v>2574</v>
      </c>
      <c r="D69" s="87" t="s">
        <v>862</v>
      </c>
      <c r="E69" s="87" t="s">
        <v>1189</v>
      </c>
      <c r="F69" s="90">
        <v>42501</v>
      </c>
      <c r="G69" s="103"/>
    </row>
    <row r="70" spans="1:7" x14ac:dyDescent="0.2">
      <c r="A70" s="88">
        <v>6216</v>
      </c>
      <c r="B70" s="9" t="s">
        <v>2585</v>
      </c>
      <c r="C70" s="87" t="s">
        <v>2574</v>
      </c>
      <c r="D70" s="87" t="s">
        <v>862</v>
      </c>
      <c r="E70" s="87" t="s">
        <v>814</v>
      </c>
      <c r="F70" s="90">
        <v>42501</v>
      </c>
      <c r="G70" s="103"/>
    </row>
    <row r="71" spans="1:7" x14ac:dyDescent="0.2">
      <c r="A71" s="88">
        <v>6316</v>
      </c>
      <c r="B71" s="9" t="s">
        <v>2564</v>
      </c>
      <c r="C71" s="87" t="s">
        <v>2574</v>
      </c>
      <c r="D71" s="87" t="s">
        <v>862</v>
      </c>
      <c r="E71" s="87" t="s">
        <v>2420</v>
      </c>
      <c r="F71" s="90">
        <v>42501</v>
      </c>
      <c r="G71" s="103"/>
    </row>
    <row r="72" spans="1:7" x14ac:dyDescent="0.2">
      <c r="A72" s="88">
        <v>6416</v>
      </c>
      <c r="B72" s="9" t="s">
        <v>2565</v>
      </c>
      <c r="C72" s="87" t="s">
        <v>2574</v>
      </c>
      <c r="D72" s="87" t="s">
        <v>862</v>
      </c>
      <c r="E72" s="87" t="s">
        <v>2579</v>
      </c>
      <c r="F72" s="90">
        <v>42502</v>
      </c>
      <c r="G72" s="103"/>
    </row>
    <row r="73" spans="1:7" x14ac:dyDescent="0.2">
      <c r="A73" s="88">
        <v>6516</v>
      </c>
      <c r="B73" s="9" t="s">
        <v>2566</v>
      </c>
      <c r="C73" s="87" t="s">
        <v>2574</v>
      </c>
      <c r="D73" s="87" t="s">
        <v>862</v>
      </c>
      <c r="E73" s="87" t="s">
        <v>1183</v>
      </c>
      <c r="F73" s="90">
        <v>42502</v>
      </c>
      <c r="G73" s="103"/>
    </row>
    <row r="74" spans="1:7" x14ac:dyDescent="0.2">
      <c r="A74" s="88">
        <v>6616</v>
      </c>
      <c r="B74" s="9" t="s">
        <v>2567</v>
      </c>
      <c r="C74" s="87" t="s">
        <v>2574</v>
      </c>
      <c r="D74" s="87" t="s">
        <v>862</v>
      </c>
      <c r="E74" s="87" t="s">
        <v>2580</v>
      </c>
      <c r="F74" s="90">
        <v>42502</v>
      </c>
      <c r="G74" s="103"/>
    </row>
    <row r="75" spans="1:7" x14ac:dyDescent="0.2">
      <c r="A75" s="88">
        <v>6716</v>
      </c>
      <c r="B75" s="9" t="s">
        <v>2568</v>
      </c>
      <c r="C75" s="87" t="s">
        <v>864</v>
      </c>
      <c r="D75" s="87" t="s">
        <v>862</v>
      </c>
      <c r="E75" s="87" t="s">
        <v>487</v>
      </c>
      <c r="F75" s="90">
        <v>42502</v>
      </c>
      <c r="G75" s="103"/>
    </row>
    <row r="76" spans="1:7" x14ac:dyDescent="0.2">
      <c r="A76" s="88">
        <v>6816</v>
      </c>
      <c r="B76" s="9" t="s">
        <v>2569</v>
      </c>
      <c r="C76" s="87" t="s">
        <v>1671</v>
      </c>
      <c r="D76" s="87" t="s">
        <v>862</v>
      </c>
      <c r="E76" s="87" t="s">
        <v>1189</v>
      </c>
      <c r="F76" s="90">
        <v>42502</v>
      </c>
      <c r="G76" s="103"/>
    </row>
    <row r="77" spans="1:7" x14ac:dyDescent="0.2">
      <c r="A77" s="88">
        <v>6916</v>
      </c>
      <c r="B77" s="9" t="s">
        <v>2570</v>
      </c>
      <c r="C77" s="87" t="s">
        <v>195</v>
      </c>
      <c r="D77" s="87" t="s">
        <v>862</v>
      </c>
      <c r="E77" s="87" t="s">
        <v>814</v>
      </c>
      <c r="F77" s="90">
        <v>42502</v>
      </c>
      <c r="G77" s="103"/>
    </row>
    <row r="78" spans="1:7" x14ac:dyDescent="0.2">
      <c r="A78" s="88">
        <v>7016</v>
      </c>
      <c r="B78" s="9" t="s">
        <v>2571</v>
      </c>
      <c r="C78" s="87" t="s">
        <v>2575</v>
      </c>
      <c r="D78" s="87" t="s">
        <v>862</v>
      </c>
      <c r="E78" s="87" t="s">
        <v>798</v>
      </c>
      <c r="F78" s="90">
        <v>42503</v>
      </c>
      <c r="G78" s="103"/>
    </row>
    <row r="79" spans="1:7" ht="25.5" x14ac:dyDescent="0.2">
      <c r="A79" s="88">
        <v>7116</v>
      </c>
      <c r="B79" s="9" t="s">
        <v>2572</v>
      </c>
      <c r="C79" s="87" t="s">
        <v>2476</v>
      </c>
      <c r="D79" s="87" t="s">
        <v>863</v>
      </c>
      <c r="E79" s="87" t="s">
        <v>1722</v>
      </c>
      <c r="F79" s="90">
        <v>42503</v>
      </c>
      <c r="G79" s="103" t="s">
        <v>2582</v>
      </c>
    </row>
    <row r="80" spans="1:7" x14ac:dyDescent="0.2">
      <c r="A80" s="88">
        <v>7216</v>
      </c>
      <c r="B80" s="9" t="s">
        <v>2573</v>
      </c>
      <c r="C80" s="87" t="s">
        <v>1146</v>
      </c>
      <c r="D80" s="87" t="s">
        <v>862</v>
      </c>
      <c r="E80" s="87" t="s">
        <v>1183</v>
      </c>
      <c r="F80" s="90">
        <v>42506</v>
      </c>
      <c r="G80" s="103"/>
    </row>
    <row r="81" spans="1:7" x14ac:dyDescent="0.2">
      <c r="A81" s="88">
        <v>7316</v>
      </c>
      <c r="B81" s="9" t="s">
        <v>2586</v>
      </c>
      <c r="C81" s="87" t="s">
        <v>1138</v>
      </c>
      <c r="D81" s="87" t="s">
        <v>1198</v>
      </c>
      <c r="E81" s="9" t="s">
        <v>1183</v>
      </c>
      <c r="F81" s="90">
        <v>42513</v>
      </c>
      <c r="G81" s="103"/>
    </row>
    <row r="82" spans="1:7" x14ac:dyDescent="0.2">
      <c r="A82" s="88">
        <v>7416</v>
      </c>
      <c r="B82" s="9" t="s">
        <v>2587</v>
      </c>
      <c r="C82" s="87" t="s">
        <v>1138</v>
      </c>
      <c r="D82" s="87" t="s">
        <v>862</v>
      </c>
      <c r="E82" s="105" t="s">
        <v>2683</v>
      </c>
      <c r="F82" s="90">
        <v>42513</v>
      </c>
      <c r="G82" s="103"/>
    </row>
    <row r="83" spans="1:7" x14ac:dyDescent="0.2">
      <c r="A83" s="88">
        <v>7516</v>
      </c>
      <c r="B83" s="9" t="s">
        <v>1920</v>
      </c>
      <c r="C83" s="87" t="s">
        <v>1833</v>
      </c>
      <c r="D83" s="87" t="s">
        <v>254</v>
      </c>
      <c r="E83" s="9" t="s">
        <v>624</v>
      </c>
      <c r="F83" s="90">
        <v>42514</v>
      </c>
      <c r="G83" s="103"/>
    </row>
    <row r="84" spans="1:7" x14ac:dyDescent="0.2">
      <c r="A84" s="88">
        <v>7616</v>
      </c>
      <c r="B84" s="9" t="s">
        <v>2588</v>
      </c>
      <c r="C84" s="9" t="s">
        <v>1685</v>
      </c>
      <c r="D84" s="87" t="s">
        <v>862</v>
      </c>
      <c r="E84" s="9" t="s">
        <v>1183</v>
      </c>
      <c r="F84" s="90">
        <v>42514</v>
      </c>
      <c r="G84" s="103"/>
    </row>
    <row r="85" spans="1:7" x14ac:dyDescent="0.2">
      <c r="A85" s="83">
        <v>7716</v>
      </c>
      <c r="B85" s="84" t="s">
        <v>2589</v>
      </c>
      <c r="C85" s="141" t="s">
        <v>724</v>
      </c>
      <c r="D85" s="85" t="s">
        <v>2361</v>
      </c>
      <c r="E85" s="84" t="s">
        <v>2742</v>
      </c>
      <c r="F85" s="86">
        <v>42521</v>
      </c>
      <c r="G85" s="103"/>
    </row>
    <row r="86" spans="1:7" x14ac:dyDescent="0.2">
      <c r="A86" s="83">
        <v>7816</v>
      </c>
      <c r="B86" s="84" t="s">
        <v>2590</v>
      </c>
      <c r="C86" s="141" t="s">
        <v>756</v>
      </c>
      <c r="D86" s="85" t="s">
        <v>2361</v>
      </c>
      <c r="E86" s="84" t="s">
        <v>2206</v>
      </c>
      <c r="F86" s="86">
        <v>42521</v>
      </c>
      <c r="G86" s="103"/>
    </row>
    <row r="87" spans="1:7" x14ac:dyDescent="0.2">
      <c r="A87" s="83">
        <v>7916</v>
      </c>
      <c r="B87" s="84" t="s">
        <v>2591</v>
      </c>
      <c r="C87" s="141" t="s">
        <v>724</v>
      </c>
      <c r="D87" s="85" t="s">
        <v>2361</v>
      </c>
      <c r="E87" s="84" t="s">
        <v>2603</v>
      </c>
      <c r="F87" s="86">
        <v>42523</v>
      </c>
      <c r="G87" s="103"/>
    </row>
    <row r="88" spans="1:7" x14ac:dyDescent="0.2">
      <c r="A88" s="88">
        <v>8016</v>
      </c>
      <c r="B88" s="9" t="s">
        <v>2592</v>
      </c>
      <c r="C88" s="87" t="s">
        <v>1833</v>
      </c>
      <c r="D88" s="87" t="s">
        <v>254</v>
      </c>
      <c r="E88" s="9" t="s">
        <v>2604</v>
      </c>
      <c r="F88" s="90">
        <v>42523</v>
      </c>
    </row>
    <row r="89" spans="1:7" x14ac:dyDescent="0.2">
      <c r="A89" s="88">
        <v>8116</v>
      </c>
      <c r="B89" s="9" t="s">
        <v>2593</v>
      </c>
      <c r="C89" s="87" t="s">
        <v>864</v>
      </c>
      <c r="D89" s="87" t="s">
        <v>862</v>
      </c>
      <c r="E89" s="9" t="s">
        <v>814</v>
      </c>
      <c r="F89" s="90">
        <v>42529</v>
      </c>
    </row>
    <row r="90" spans="1:7" x14ac:dyDescent="0.2">
      <c r="A90" s="88">
        <v>8216</v>
      </c>
      <c r="B90" s="9" t="s">
        <v>2594</v>
      </c>
      <c r="C90" s="87" t="s">
        <v>1669</v>
      </c>
      <c r="D90" s="87" t="s">
        <v>1198</v>
      </c>
      <c r="E90" s="9" t="s">
        <v>2602</v>
      </c>
      <c r="F90" s="90">
        <v>42529</v>
      </c>
    </row>
    <row r="91" spans="1:7" x14ac:dyDescent="0.2">
      <c r="A91" s="88">
        <v>8316</v>
      </c>
      <c r="B91" s="87" t="s">
        <v>2595</v>
      </c>
      <c r="C91" s="87" t="s">
        <v>1138</v>
      </c>
      <c r="D91" s="87" t="s">
        <v>1198</v>
      </c>
      <c r="E91" s="9" t="s">
        <v>814</v>
      </c>
      <c r="F91" s="90">
        <v>42530</v>
      </c>
    </row>
    <row r="92" spans="1:7" x14ac:dyDescent="0.2">
      <c r="A92" s="83">
        <v>8416</v>
      </c>
      <c r="B92" s="84" t="s">
        <v>2596</v>
      </c>
      <c r="C92" s="141" t="s">
        <v>724</v>
      </c>
      <c r="D92" s="85" t="s">
        <v>2361</v>
      </c>
      <c r="E92" s="84" t="s">
        <v>2208</v>
      </c>
      <c r="F92" s="86">
        <v>42530</v>
      </c>
    </row>
    <row r="93" spans="1:7" x14ac:dyDescent="0.2">
      <c r="A93" s="83">
        <v>8516</v>
      </c>
      <c r="B93" s="84" t="s">
        <v>2597</v>
      </c>
      <c r="C93" s="141" t="s">
        <v>2709</v>
      </c>
      <c r="D93" s="85" t="s">
        <v>2361</v>
      </c>
      <c r="E93" s="84" t="s">
        <v>2605</v>
      </c>
      <c r="F93" s="86">
        <v>42530</v>
      </c>
    </row>
    <row r="94" spans="1:7" x14ac:dyDescent="0.2">
      <c r="A94" s="88">
        <v>8616</v>
      </c>
      <c r="B94" s="9" t="s">
        <v>2606</v>
      </c>
      <c r="C94" s="87" t="s">
        <v>1171</v>
      </c>
      <c r="D94" s="87" t="s">
        <v>862</v>
      </c>
      <c r="E94" s="9" t="s">
        <v>808</v>
      </c>
      <c r="F94" s="90">
        <v>42530</v>
      </c>
    </row>
    <row r="95" spans="1:7" x14ac:dyDescent="0.2">
      <c r="A95" s="88">
        <v>8716</v>
      </c>
      <c r="B95" s="9" t="s">
        <v>2598</v>
      </c>
      <c r="C95" s="87" t="s">
        <v>2600</v>
      </c>
      <c r="D95" s="87" t="s">
        <v>862</v>
      </c>
      <c r="E95" s="9" t="s">
        <v>1213</v>
      </c>
      <c r="F95" s="90">
        <v>42531</v>
      </c>
    </row>
    <row r="96" spans="1:7" x14ac:dyDescent="0.2">
      <c r="A96" s="88">
        <v>8816</v>
      </c>
      <c r="B96" s="9" t="s">
        <v>2601</v>
      </c>
      <c r="C96" s="87" t="s">
        <v>1171</v>
      </c>
      <c r="D96" s="87" t="s">
        <v>862</v>
      </c>
      <c r="E96" s="9" t="s">
        <v>1213</v>
      </c>
      <c r="F96" s="90">
        <v>42535</v>
      </c>
    </row>
    <row r="97" spans="1:6" x14ac:dyDescent="0.2">
      <c r="A97" s="88">
        <v>8916</v>
      </c>
      <c r="B97" s="9" t="s">
        <v>2599</v>
      </c>
      <c r="C97" s="87" t="s">
        <v>1171</v>
      </c>
      <c r="D97" s="87" t="s">
        <v>862</v>
      </c>
      <c r="E97" s="9" t="s">
        <v>805</v>
      </c>
      <c r="F97" s="90">
        <v>42535</v>
      </c>
    </row>
    <row r="98" spans="1:6" x14ac:dyDescent="0.2">
      <c r="A98" s="88">
        <v>9016</v>
      </c>
      <c r="B98" s="87" t="s">
        <v>2607</v>
      </c>
      <c r="C98" s="105" t="s">
        <v>1447</v>
      </c>
      <c r="D98" s="87" t="s">
        <v>862</v>
      </c>
      <c r="E98" s="9" t="s">
        <v>1727</v>
      </c>
      <c r="F98" s="90">
        <v>42535</v>
      </c>
    </row>
    <row r="99" spans="1:6" x14ac:dyDescent="0.2">
      <c r="A99" s="88">
        <v>9116</v>
      </c>
      <c r="B99" s="1" t="s">
        <v>2608</v>
      </c>
      <c r="C99" s="1" t="s">
        <v>2600</v>
      </c>
      <c r="D99" s="87" t="s">
        <v>862</v>
      </c>
      <c r="E99" s="9" t="s">
        <v>2420</v>
      </c>
      <c r="F99" s="90">
        <v>42550</v>
      </c>
    </row>
    <row r="100" spans="1:6" x14ac:dyDescent="0.2">
      <c r="A100" s="88">
        <v>9216</v>
      </c>
      <c r="B100" s="1" t="s">
        <v>2609</v>
      </c>
      <c r="C100" s="1" t="s">
        <v>2600</v>
      </c>
      <c r="D100" s="87" t="s">
        <v>862</v>
      </c>
      <c r="E100" s="9" t="s">
        <v>831</v>
      </c>
      <c r="F100" s="90">
        <v>42550</v>
      </c>
    </row>
    <row r="101" spans="1:6" x14ac:dyDescent="0.2">
      <c r="A101" s="88">
        <v>9316</v>
      </c>
      <c r="B101" s="9" t="s">
        <v>2610</v>
      </c>
      <c r="C101" s="1" t="s">
        <v>2619</v>
      </c>
      <c r="D101" s="87" t="s">
        <v>862</v>
      </c>
      <c r="E101" s="9" t="s">
        <v>814</v>
      </c>
      <c r="F101" s="90">
        <v>42550</v>
      </c>
    </row>
    <row r="102" spans="1:6" x14ac:dyDescent="0.2">
      <c r="A102" s="88">
        <v>9416</v>
      </c>
      <c r="B102" s="9" t="s">
        <v>2611</v>
      </c>
      <c r="C102" s="1" t="s">
        <v>2619</v>
      </c>
      <c r="D102" s="87" t="s">
        <v>862</v>
      </c>
      <c r="E102" s="9" t="s">
        <v>1213</v>
      </c>
      <c r="F102" s="90">
        <v>42550</v>
      </c>
    </row>
    <row r="103" spans="1:6" x14ac:dyDescent="0.2">
      <c r="A103" s="88">
        <v>9516</v>
      </c>
      <c r="B103" s="9" t="s">
        <v>2612</v>
      </c>
      <c r="C103" s="1" t="s">
        <v>2619</v>
      </c>
      <c r="D103" s="87" t="s">
        <v>862</v>
      </c>
      <c r="E103" s="9" t="s">
        <v>889</v>
      </c>
      <c r="F103" s="90">
        <v>42550</v>
      </c>
    </row>
    <row r="104" spans="1:6" x14ac:dyDescent="0.2">
      <c r="A104" s="88">
        <v>9616</v>
      </c>
      <c r="B104" s="9" t="s">
        <v>2613</v>
      </c>
      <c r="C104" s="1" t="s">
        <v>2619</v>
      </c>
      <c r="D104" s="87" t="s">
        <v>862</v>
      </c>
      <c r="E104" s="9" t="s">
        <v>831</v>
      </c>
      <c r="F104" s="90">
        <v>42550</v>
      </c>
    </row>
    <row r="105" spans="1:6" x14ac:dyDescent="0.2">
      <c r="A105" s="88">
        <v>9716</v>
      </c>
      <c r="B105" s="9" t="s">
        <v>2614</v>
      </c>
      <c r="C105" s="1" t="s">
        <v>2619</v>
      </c>
      <c r="D105" s="87" t="s">
        <v>862</v>
      </c>
      <c r="E105" s="9" t="s">
        <v>2620</v>
      </c>
      <c r="F105" s="90">
        <v>42551</v>
      </c>
    </row>
    <row r="106" spans="1:6" x14ac:dyDescent="0.2">
      <c r="A106" s="88">
        <v>9816</v>
      </c>
      <c r="B106" s="9" t="s">
        <v>2615</v>
      </c>
      <c r="C106" s="1" t="s">
        <v>2619</v>
      </c>
      <c r="D106" s="87" t="s">
        <v>862</v>
      </c>
      <c r="E106" s="9" t="s">
        <v>1189</v>
      </c>
      <c r="F106" s="90">
        <v>42551</v>
      </c>
    </row>
    <row r="107" spans="1:6" x14ac:dyDescent="0.2">
      <c r="A107" s="88">
        <v>9916</v>
      </c>
      <c r="B107" s="9" t="s">
        <v>2616</v>
      </c>
      <c r="C107" s="87" t="s">
        <v>1675</v>
      </c>
      <c r="D107" s="87" t="s">
        <v>1198</v>
      </c>
      <c r="E107" s="9" t="s">
        <v>718</v>
      </c>
      <c r="F107" s="90">
        <v>42551</v>
      </c>
    </row>
    <row r="108" spans="1:6" x14ac:dyDescent="0.2">
      <c r="A108" s="88">
        <v>10016</v>
      </c>
      <c r="B108" s="9" t="s">
        <v>2617</v>
      </c>
      <c r="C108" s="87" t="s">
        <v>310</v>
      </c>
      <c r="D108" s="87" t="s">
        <v>862</v>
      </c>
      <c r="E108" s="105" t="s">
        <v>2683</v>
      </c>
      <c r="F108" s="90">
        <v>42551</v>
      </c>
    </row>
    <row r="109" spans="1:6" x14ac:dyDescent="0.2">
      <c r="A109" s="88">
        <v>10116</v>
      </c>
      <c r="B109" s="9" t="s">
        <v>2618</v>
      </c>
      <c r="C109" s="87" t="s">
        <v>1460</v>
      </c>
      <c r="D109" s="87" t="s">
        <v>862</v>
      </c>
      <c r="E109" s="105" t="s">
        <v>2683</v>
      </c>
      <c r="F109" s="90">
        <v>42551</v>
      </c>
    </row>
    <row r="110" spans="1:6" x14ac:dyDescent="0.2">
      <c r="A110" s="88">
        <v>10216</v>
      </c>
      <c r="B110" s="9" t="s">
        <v>2621</v>
      </c>
      <c r="C110" s="87" t="s">
        <v>1138</v>
      </c>
      <c r="D110" s="87" t="s">
        <v>862</v>
      </c>
      <c r="E110" s="9" t="s">
        <v>814</v>
      </c>
      <c r="F110" s="90">
        <v>42533</v>
      </c>
    </row>
    <row r="111" spans="1:6" x14ac:dyDescent="0.2">
      <c r="A111" s="88">
        <v>10316</v>
      </c>
      <c r="B111" s="9" t="s">
        <v>2622</v>
      </c>
      <c r="C111" s="87" t="s">
        <v>1138</v>
      </c>
      <c r="D111" s="87" t="s">
        <v>862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2623</v>
      </c>
      <c r="C112" s="87" t="s">
        <v>2624</v>
      </c>
      <c r="D112" s="87" t="s">
        <v>863</v>
      </c>
      <c r="E112" s="9" t="s">
        <v>1189</v>
      </c>
      <c r="F112" s="90">
        <v>42578</v>
      </c>
    </row>
    <row r="113" spans="1:6" x14ac:dyDescent="0.2">
      <c r="A113" s="88">
        <v>10516</v>
      </c>
      <c r="B113" s="9" t="s">
        <v>2625</v>
      </c>
      <c r="C113" s="9" t="s">
        <v>1138</v>
      </c>
      <c r="D113" s="87" t="s">
        <v>862</v>
      </c>
      <c r="E113" s="87" t="s">
        <v>684</v>
      </c>
      <c r="F113" s="90">
        <v>42580</v>
      </c>
    </row>
    <row r="114" spans="1:6" x14ac:dyDescent="0.2">
      <c r="A114" s="88">
        <v>10616</v>
      </c>
      <c r="B114" s="9" t="s">
        <v>2626</v>
      </c>
      <c r="C114" s="105" t="s">
        <v>469</v>
      </c>
      <c r="D114" s="87" t="s">
        <v>1198</v>
      </c>
      <c r="E114" s="87" t="s">
        <v>1189</v>
      </c>
      <c r="F114" s="90">
        <v>42578</v>
      </c>
    </row>
    <row r="115" spans="1:6" x14ac:dyDescent="0.2">
      <c r="A115" s="88">
        <v>10716</v>
      </c>
      <c r="B115" s="9" t="s">
        <v>2627</v>
      </c>
      <c r="C115" s="9" t="s">
        <v>1453</v>
      </c>
      <c r="D115" s="87" t="s">
        <v>1198</v>
      </c>
      <c r="E115" s="9" t="s">
        <v>808</v>
      </c>
      <c r="F115" s="90">
        <v>42583</v>
      </c>
    </row>
    <row r="116" spans="1:6" x14ac:dyDescent="0.2">
      <c r="A116" s="88">
        <v>10816</v>
      </c>
      <c r="B116" s="9" t="s">
        <v>2628</v>
      </c>
      <c r="C116" s="9" t="s">
        <v>1666</v>
      </c>
      <c r="D116" s="9" t="s">
        <v>1198</v>
      </c>
      <c r="E116" s="9" t="s">
        <v>1189</v>
      </c>
      <c r="F116" s="90">
        <v>42591</v>
      </c>
    </row>
    <row r="117" spans="1:6" x14ac:dyDescent="0.2">
      <c r="A117" s="88">
        <v>10916</v>
      </c>
      <c r="B117" s="9" t="s">
        <v>2629</v>
      </c>
      <c r="C117" s="9" t="s">
        <v>2630</v>
      </c>
      <c r="D117" s="87" t="s">
        <v>862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2631</v>
      </c>
      <c r="C118" s="9" t="s">
        <v>2630</v>
      </c>
      <c r="D118" s="87" t="s">
        <v>862</v>
      </c>
      <c r="E118" s="9" t="s">
        <v>2332</v>
      </c>
      <c r="F118" s="90">
        <v>42600</v>
      </c>
    </row>
    <row r="119" spans="1:6" x14ac:dyDescent="0.2">
      <c r="A119" s="88">
        <v>11116</v>
      </c>
      <c r="B119" s="9" t="s">
        <v>2632</v>
      </c>
      <c r="C119" s="9" t="s">
        <v>2633</v>
      </c>
      <c r="D119" s="87" t="s">
        <v>862</v>
      </c>
      <c r="E119" s="9" t="s">
        <v>1213</v>
      </c>
      <c r="F119" s="90">
        <v>42598</v>
      </c>
    </row>
    <row r="120" spans="1:6" x14ac:dyDescent="0.2">
      <c r="A120" s="88">
        <v>11216</v>
      </c>
      <c r="B120" s="9" t="s">
        <v>2634</v>
      </c>
      <c r="C120" s="9" t="s">
        <v>2578</v>
      </c>
      <c r="D120" s="87" t="s">
        <v>863</v>
      </c>
      <c r="E120" s="9" t="s">
        <v>878</v>
      </c>
      <c r="F120" s="90">
        <v>42607</v>
      </c>
    </row>
    <row r="121" spans="1:6" x14ac:dyDescent="0.2">
      <c r="A121" s="88">
        <v>11316</v>
      </c>
      <c r="B121" s="9" t="s">
        <v>2635</v>
      </c>
      <c r="C121" s="9" t="s">
        <v>2071</v>
      </c>
      <c r="D121" s="87" t="s">
        <v>862</v>
      </c>
      <c r="E121" s="9" t="s">
        <v>1189</v>
      </c>
      <c r="F121" s="90">
        <v>42607</v>
      </c>
    </row>
    <row r="122" spans="1:6" x14ac:dyDescent="0.2">
      <c r="A122" s="88">
        <v>11416</v>
      </c>
      <c r="B122" s="9" t="s">
        <v>2636</v>
      </c>
      <c r="C122" s="9" t="s">
        <v>2071</v>
      </c>
      <c r="D122" s="87" t="s">
        <v>862</v>
      </c>
      <c r="E122" s="9" t="s">
        <v>1189</v>
      </c>
      <c r="F122" s="90">
        <v>42622</v>
      </c>
    </row>
    <row r="123" spans="1:6" x14ac:dyDescent="0.2">
      <c r="A123" s="88">
        <v>11516</v>
      </c>
      <c r="B123" s="9" t="s">
        <v>2637</v>
      </c>
      <c r="C123" s="9" t="s">
        <v>2638</v>
      </c>
      <c r="D123" s="87" t="s">
        <v>863</v>
      </c>
      <c r="E123" s="9" t="s">
        <v>797</v>
      </c>
      <c r="F123" s="90">
        <v>42607</v>
      </c>
    </row>
    <row r="124" spans="1:6" x14ac:dyDescent="0.2">
      <c r="A124" s="88">
        <v>11616</v>
      </c>
      <c r="B124" s="9" t="s">
        <v>2639</v>
      </c>
      <c r="C124" s="9" t="s">
        <v>2071</v>
      </c>
      <c r="D124" s="87" t="s">
        <v>862</v>
      </c>
      <c r="E124" s="9" t="s">
        <v>2620</v>
      </c>
      <c r="F124" s="90">
        <v>42607</v>
      </c>
    </row>
    <row r="125" spans="1:6" x14ac:dyDescent="0.2">
      <c r="A125" s="88">
        <v>11716</v>
      </c>
      <c r="B125" s="9" t="s">
        <v>2640</v>
      </c>
      <c r="C125" s="9" t="s">
        <v>2071</v>
      </c>
      <c r="D125" s="87" t="s">
        <v>862</v>
      </c>
      <c r="E125" s="9" t="s">
        <v>2641</v>
      </c>
      <c r="F125" s="90">
        <v>42607</v>
      </c>
    </row>
    <row r="126" spans="1:6" x14ac:dyDescent="0.2">
      <c r="A126" s="88">
        <v>11816</v>
      </c>
      <c r="B126" s="9" t="s">
        <v>2642</v>
      </c>
      <c r="C126" s="9" t="s">
        <v>2600</v>
      </c>
      <c r="D126" s="87" t="s">
        <v>862</v>
      </c>
      <c r="E126" s="9" t="s">
        <v>2643</v>
      </c>
      <c r="F126" s="90">
        <v>42607</v>
      </c>
    </row>
    <row r="127" spans="1:6" x14ac:dyDescent="0.2">
      <c r="A127" s="88">
        <v>11916</v>
      </c>
      <c r="B127" s="9" t="s">
        <v>2644</v>
      </c>
      <c r="C127" s="9" t="s">
        <v>2578</v>
      </c>
      <c r="D127" s="87" t="s">
        <v>863</v>
      </c>
      <c r="E127" s="9" t="s">
        <v>878</v>
      </c>
      <c r="F127" s="90">
        <v>42607</v>
      </c>
    </row>
    <row r="128" spans="1:6" x14ac:dyDescent="0.2">
      <c r="A128" s="88">
        <v>12016</v>
      </c>
      <c r="B128" s="9" t="s">
        <v>2645</v>
      </c>
      <c r="C128" s="9" t="s">
        <v>2646</v>
      </c>
      <c r="D128" s="87" t="s">
        <v>254</v>
      </c>
      <c r="E128" s="9" t="s">
        <v>1959</v>
      </c>
      <c r="F128" s="90">
        <v>42608</v>
      </c>
    </row>
    <row r="129" spans="1:6" x14ac:dyDescent="0.2">
      <c r="A129" s="88">
        <v>12116</v>
      </c>
      <c r="B129" s="9" t="s">
        <v>2647</v>
      </c>
      <c r="C129" s="9" t="s">
        <v>2071</v>
      </c>
      <c r="D129" s="87" t="s">
        <v>862</v>
      </c>
      <c r="E129" s="105" t="s">
        <v>2683</v>
      </c>
      <c r="F129" s="90">
        <v>42608</v>
      </c>
    </row>
    <row r="130" spans="1:6" x14ac:dyDescent="0.2">
      <c r="A130" s="83">
        <v>12216</v>
      </c>
      <c r="B130" s="84" t="s">
        <v>2648</v>
      </c>
      <c r="C130" s="84" t="s">
        <v>724</v>
      </c>
      <c r="D130" s="85" t="s">
        <v>2361</v>
      </c>
      <c r="E130" s="85" t="s">
        <v>2649</v>
      </c>
      <c r="F130" s="86">
        <v>42611</v>
      </c>
    </row>
    <row r="131" spans="1:6" x14ac:dyDescent="0.2">
      <c r="A131" s="83">
        <v>12316</v>
      </c>
      <c r="B131" s="85" t="s">
        <v>2650</v>
      </c>
      <c r="C131" s="141" t="s">
        <v>2651</v>
      </c>
      <c r="D131" s="85" t="s">
        <v>2361</v>
      </c>
      <c r="E131" s="85" t="s">
        <v>664</v>
      </c>
      <c r="F131" s="86">
        <v>42612</v>
      </c>
    </row>
    <row r="132" spans="1:6" x14ac:dyDescent="0.2">
      <c r="A132" s="83">
        <v>12416</v>
      </c>
      <c r="B132" s="85" t="s">
        <v>2652</v>
      </c>
      <c r="C132" s="84" t="s">
        <v>724</v>
      </c>
      <c r="D132" s="85" t="s">
        <v>2361</v>
      </c>
      <c r="E132" s="85" t="s">
        <v>2653</v>
      </c>
      <c r="F132" s="86">
        <v>42612</v>
      </c>
    </row>
    <row r="133" spans="1:6" x14ac:dyDescent="0.2">
      <c r="A133" s="83">
        <v>12516</v>
      </c>
      <c r="B133" s="85" t="s">
        <v>2654</v>
      </c>
      <c r="C133" s="141" t="s">
        <v>756</v>
      </c>
      <c r="D133" s="85" t="s">
        <v>2361</v>
      </c>
      <c r="E133" s="85" t="s">
        <v>2655</v>
      </c>
      <c r="F133" s="86">
        <v>42612</v>
      </c>
    </row>
    <row r="134" spans="1:6" x14ac:dyDescent="0.2">
      <c r="A134" s="83">
        <v>12616</v>
      </c>
      <c r="B134" s="85" t="s">
        <v>2656</v>
      </c>
      <c r="C134" s="141" t="s">
        <v>648</v>
      </c>
      <c r="D134" s="85" t="s">
        <v>2361</v>
      </c>
      <c r="E134" s="85" t="s">
        <v>2649</v>
      </c>
      <c r="F134" s="86">
        <v>42612</v>
      </c>
    </row>
    <row r="135" spans="1:6" x14ac:dyDescent="0.2">
      <c r="A135" s="88">
        <v>12716</v>
      </c>
      <c r="B135" s="87" t="s">
        <v>2657</v>
      </c>
      <c r="C135" s="87" t="s">
        <v>2638</v>
      </c>
      <c r="D135" s="87" t="s">
        <v>863</v>
      </c>
      <c r="E135" s="87" t="s">
        <v>797</v>
      </c>
      <c r="F135" s="90">
        <v>42615</v>
      </c>
    </row>
    <row r="136" spans="1:6" x14ac:dyDescent="0.2">
      <c r="A136" s="83">
        <v>12816</v>
      </c>
      <c r="B136" s="85" t="s">
        <v>2658</v>
      </c>
      <c r="C136" s="141" t="s">
        <v>724</v>
      </c>
      <c r="D136" s="85" t="s">
        <v>2361</v>
      </c>
      <c r="E136" s="85" t="s">
        <v>2655</v>
      </c>
      <c r="F136" s="86">
        <v>42615</v>
      </c>
    </row>
    <row r="137" spans="1:6" x14ac:dyDescent="0.2">
      <c r="A137" s="88">
        <v>12916</v>
      </c>
      <c r="B137" s="87" t="s">
        <v>2659</v>
      </c>
      <c r="C137" s="87" t="s">
        <v>2660</v>
      </c>
      <c r="D137" s="87" t="s">
        <v>863</v>
      </c>
      <c r="E137" s="87" t="s">
        <v>812</v>
      </c>
      <c r="F137" s="90">
        <v>42619</v>
      </c>
    </row>
    <row r="138" spans="1:6" x14ac:dyDescent="0.2">
      <c r="A138" s="88">
        <v>13016</v>
      </c>
      <c r="B138" s="87" t="s">
        <v>2661</v>
      </c>
      <c r="C138" s="87" t="s">
        <v>1138</v>
      </c>
      <c r="D138" s="87" t="s">
        <v>862</v>
      </c>
      <c r="E138" s="87" t="s">
        <v>1716</v>
      </c>
      <c r="F138" s="90">
        <v>42619</v>
      </c>
    </row>
    <row r="139" spans="1:6" x14ac:dyDescent="0.2">
      <c r="A139" s="88">
        <v>13116</v>
      </c>
      <c r="B139" s="87" t="s">
        <v>2662</v>
      </c>
      <c r="C139" s="87" t="s">
        <v>1138</v>
      </c>
      <c r="D139" s="87" t="s">
        <v>862</v>
      </c>
      <c r="E139" s="87" t="s">
        <v>2663</v>
      </c>
      <c r="F139" s="90">
        <v>42646</v>
      </c>
    </row>
    <row r="140" spans="1:6" x14ac:dyDescent="0.2">
      <c r="A140" s="88">
        <v>13216</v>
      </c>
      <c r="B140" s="87" t="s">
        <v>2664</v>
      </c>
      <c r="C140" s="87" t="s">
        <v>1138</v>
      </c>
      <c r="D140" s="87" t="s">
        <v>862</v>
      </c>
      <c r="E140" s="87" t="s">
        <v>625</v>
      </c>
      <c r="F140" s="90">
        <v>42646</v>
      </c>
    </row>
    <row r="141" spans="1:6" x14ac:dyDescent="0.2">
      <c r="A141" s="88">
        <v>13316</v>
      </c>
      <c r="B141" s="87" t="s">
        <v>2665</v>
      </c>
      <c r="C141" s="87" t="s">
        <v>1138</v>
      </c>
      <c r="D141" s="87" t="s">
        <v>862</v>
      </c>
      <c r="E141" s="87" t="s">
        <v>1182</v>
      </c>
      <c r="F141" s="90">
        <v>42619</v>
      </c>
    </row>
    <row r="142" spans="1:6" x14ac:dyDescent="0.2">
      <c r="A142" s="88">
        <v>13416</v>
      </c>
      <c r="B142" s="87" t="s">
        <v>2666</v>
      </c>
      <c r="C142" s="87" t="s">
        <v>1835</v>
      </c>
      <c r="D142" s="87" t="s">
        <v>862</v>
      </c>
      <c r="E142" s="9" t="s">
        <v>1213</v>
      </c>
      <c r="F142" s="90">
        <v>42622</v>
      </c>
    </row>
    <row r="143" spans="1:6" x14ac:dyDescent="0.2">
      <c r="A143" s="88">
        <v>13516</v>
      </c>
      <c r="B143" s="9" t="s">
        <v>2667</v>
      </c>
      <c r="C143" s="9" t="s">
        <v>2668</v>
      </c>
      <c r="D143" s="87" t="s">
        <v>1198</v>
      </c>
      <c r="E143" s="9" t="s">
        <v>808</v>
      </c>
      <c r="F143" s="90">
        <v>42622</v>
      </c>
    </row>
    <row r="144" spans="1:6" x14ac:dyDescent="0.2">
      <c r="A144" s="88">
        <v>13616</v>
      </c>
      <c r="B144" s="9" t="s">
        <v>2669</v>
      </c>
      <c r="C144" s="9" t="s">
        <v>2670</v>
      </c>
      <c r="D144" s="9" t="s">
        <v>863</v>
      </c>
      <c r="E144" s="9" t="s">
        <v>878</v>
      </c>
      <c r="F144" s="90">
        <v>42622</v>
      </c>
    </row>
    <row r="145" spans="1:6" x14ac:dyDescent="0.2">
      <c r="A145" s="88">
        <v>13716</v>
      </c>
      <c r="B145" s="9" t="s">
        <v>2671</v>
      </c>
      <c r="C145" s="9" t="s">
        <v>310</v>
      </c>
      <c r="D145" s="87" t="s">
        <v>1198</v>
      </c>
      <c r="E145" s="9" t="s">
        <v>805</v>
      </c>
      <c r="F145" s="90">
        <v>42622</v>
      </c>
    </row>
    <row r="146" spans="1:6" x14ac:dyDescent="0.2">
      <c r="A146" s="88">
        <v>13816</v>
      </c>
      <c r="B146" s="9" t="s">
        <v>2672</v>
      </c>
      <c r="C146" s="9" t="s">
        <v>1138</v>
      </c>
      <c r="D146" s="87" t="s">
        <v>862</v>
      </c>
      <c r="E146" s="87" t="s">
        <v>2741</v>
      </c>
      <c r="F146" s="90">
        <v>42622</v>
      </c>
    </row>
    <row r="147" spans="1:6" x14ac:dyDescent="0.2">
      <c r="A147" s="88">
        <v>13916</v>
      </c>
      <c r="B147" s="9" t="s">
        <v>2673</v>
      </c>
      <c r="C147" s="9" t="s">
        <v>2071</v>
      </c>
      <c r="D147" s="9" t="s">
        <v>862</v>
      </c>
      <c r="E147" s="9" t="s">
        <v>814</v>
      </c>
      <c r="F147" s="90">
        <v>42622</v>
      </c>
    </row>
    <row r="148" spans="1:6" x14ac:dyDescent="0.2">
      <c r="A148" s="88">
        <v>14016</v>
      </c>
      <c r="B148" s="9" t="s">
        <v>2674</v>
      </c>
      <c r="C148" s="9" t="s">
        <v>2071</v>
      </c>
      <c r="D148" s="9" t="s">
        <v>862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2675</v>
      </c>
      <c r="C149" s="1" t="s">
        <v>2676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8">
        <v>14216</v>
      </c>
      <c r="B150" s="1" t="s">
        <v>2677</v>
      </c>
      <c r="C150" s="1" t="s">
        <v>2676</v>
      </c>
      <c r="D150" s="1" t="s">
        <v>862</v>
      </c>
      <c r="E150" s="1" t="s">
        <v>2641</v>
      </c>
      <c r="F150" s="62">
        <v>42625</v>
      </c>
    </row>
    <row r="151" spans="1:6" x14ac:dyDescent="0.2">
      <c r="A151" s="88">
        <v>14316</v>
      </c>
      <c r="B151" s="1" t="s">
        <v>2678</v>
      </c>
      <c r="C151" s="1" t="s">
        <v>2676</v>
      </c>
      <c r="D151" s="1" t="s">
        <v>862</v>
      </c>
      <c r="E151" s="1" t="s">
        <v>2620</v>
      </c>
      <c r="F151" s="62">
        <v>42625</v>
      </c>
    </row>
    <row r="152" spans="1:6" x14ac:dyDescent="0.2">
      <c r="A152" s="88">
        <v>14416</v>
      </c>
      <c r="B152" s="1" t="s">
        <v>2679</v>
      </c>
      <c r="C152" s="1" t="s">
        <v>2630</v>
      </c>
      <c r="D152" s="1" t="s">
        <v>862</v>
      </c>
      <c r="E152" s="1" t="s">
        <v>1189</v>
      </c>
      <c r="F152" s="62">
        <v>42626</v>
      </c>
    </row>
    <row r="153" spans="1:6" x14ac:dyDescent="0.2">
      <c r="A153" s="88">
        <v>14516</v>
      </c>
      <c r="B153" s="1" t="s">
        <v>2680</v>
      </c>
      <c r="C153" s="1" t="s">
        <v>1138</v>
      </c>
      <c r="D153" s="1" t="s">
        <v>862</v>
      </c>
      <c r="E153" s="1" t="s">
        <v>1727</v>
      </c>
      <c r="F153" s="1" t="s">
        <v>2681</v>
      </c>
    </row>
    <row r="154" spans="1:6" x14ac:dyDescent="0.2">
      <c r="A154" s="88">
        <v>14616</v>
      </c>
      <c r="B154" s="1" t="s">
        <v>2682</v>
      </c>
      <c r="C154" s="1" t="s">
        <v>1138</v>
      </c>
      <c r="D154" s="1" t="s">
        <v>862</v>
      </c>
      <c r="E154" s="1" t="s">
        <v>2683</v>
      </c>
      <c r="F154" s="1" t="s">
        <v>2684</v>
      </c>
    </row>
    <row r="155" spans="1:6" x14ac:dyDescent="0.2">
      <c r="A155" s="88">
        <v>14716</v>
      </c>
      <c r="B155" s="1" t="s">
        <v>2685</v>
      </c>
      <c r="C155" s="1" t="s">
        <v>2686</v>
      </c>
      <c r="D155" s="1" t="s">
        <v>862</v>
      </c>
      <c r="E155" s="1" t="s">
        <v>2687</v>
      </c>
      <c r="F155" s="62">
        <v>42627</v>
      </c>
    </row>
    <row r="156" spans="1:6" x14ac:dyDescent="0.2">
      <c r="A156" s="88">
        <v>14816</v>
      </c>
      <c r="B156" s="1" t="s">
        <v>2688</v>
      </c>
      <c r="C156" s="1" t="s">
        <v>310</v>
      </c>
      <c r="D156" s="1" t="s">
        <v>1198</v>
      </c>
      <c r="E156" s="1" t="s">
        <v>805</v>
      </c>
      <c r="F156" s="62">
        <v>42627</v>
      </c>
    </row>
    <row r="157" spans="1:6" x14ac:dyDescent="0.2">
      <c r="A157" s="88">
        <v>14916</v>
      </c>
      <c r="B157" s="1" t="s">
        <v>2689</v>
      </c>
      <c r="C157" s="1" t="s">
        <v>2422</v>
      </c>
      <c r="D157" s="1" t="s">
        <v>1198</v>
      </c>
      <c r="E157" s="1" t="s">
        <v>2332</v>
      </c>
      <c r="F157" s="62">
        <v>42632</v>
      </c>
    </row>
    <row r="158" spans="1:6" x14ac:dyDescent="0.2">
      <c r="A158" s="88">
        <v>15016</v>
      </c>
      <c r="B158" s="1" t="s">
        <v>2690</v>
      </c>
      <c r="C158" s="1" t="s">
        <v>1447</v>
      </c>
      <c r="D158" s="1" t="s">
        <v>1198</v>
      </c>
      <c r="E158" s="105" t="s">
        <v>2430</v>
      </c>
      <c r="F158" s="62">
        <v>42632</v>
      </c>
    </row>
    <row r="159" spans="1:6" x14ac:dyDescent="0.2">
      <c r="A159" s="83">
        <v>15116</v>
      </c>
      <c r="B159" s="84" t="s">
        <v>2691</v>
      </c>
      <c r="C159" s="141" t="s">
        <v>2692</v>
      </c>
      <c r="D159" s="85" t="s">
        <v>2361</v>
      </c>
      <c r="E159" s="84" t="s">
        <v>2649</v>
      </c>
      <c r="F159" s="86">
        <v>42639</v>
      </c>
    </row>
    <row r="160" spans="1:6" x14ac:dyDescent="0.2">
      <c r="A160" s="83">
        <v>15216</v>
      </c>
      <c r="B160" s="84" t="s">
        <v>2693</v>
      </c>
      <c r="C160" s="141" t="s">
        <v>2694</v>
      </c>
      <c r="D160" s="85" t="s">
        <v>2361</v>
      </c>
      <c r="E160" s="84" t="s">
        <v>2649</v>
      </c>
      <c r="F160" s="86">
        <v>42632</v>
      </c>
    </row>
    <row r="161" spans="1:6" x14ac:dyDescent="0.2">
      <c r="A161" s="88">
        <v>15316</v>
      </c>
      <c r="B161" s="1" t="s">
        <v>2695</v>
      </c>
      <c r="C161" s="1" t="s">
        <v>848</v>
      </c>
      <c r="D161" s="1" t="s">
        <v>1198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2696</v>
      </c>
      <c r="C162" s="1" t="s">
        <v>1138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8">
        <v>15516</v>
      </c>
      <c r="B163" s="1" t="s">
        <v>2697</v>
      </c>
      <c r="C163" s="1" t="s">
        <v>2071</v>
      </c>
      <c r="D163" s="1" t="s">
        <v>1198</v>
      </c>
      <c r="E163" s="1" t="s">
        <v>831</v>
      </c>
      <c r="F163" s="62">
        <v>42649</v>
      </c>
    </row>
    <row r="164" spans="1:6" x14ac:dyDescent="0.2">
      <c r="A164" s="88">
        <v>15616</v>
      </c>
      <c r="B164" s="1" t="s">
        <v>2698</v>
      </c>
      <c r="C164" s="1" t="s">
        <v>731</v>
      </c>
      <c r="D164" s="1" t="s">
        <v>1198</v>
      </c>
      <c r="E164" s="1" t="s">
        <v>2332</v>
      </c>
      <c r="F164" s="62">
        <v>42649</v>
      </c>
    </row>
    <row r="165" spans="1:6" x14ac:dyDescent="0.2">
      <c r="A165" s="88">
        <v>15716</v>
      </c>
      <c r="B165" s="1" t="s">
        <v>2699</v>
      </c>
      <c r="C165" s="1" t="s">
        <v>2245</v>
      </c>
      <c r="D165" s="1" t="s">
        <v>1198</v>
      </c>
      <c r="E165" s="1" t="s">
        <v>1194</v>
      </c>
      <c r="F165" s="62">
        <v>42649</v>
      </c>
    </row>
    <row r="166" spans="1:6" x14ac:dyDescent="0.2">
      <c r="A166" s="88">
        <v>15816</v>
      </c>
      <c r="B166" s="1" t="s">
        <v>2700</v>
      </c>
      <c r="C166" s="1" t="s">
        <v>848</v>
      </c>
      <c r="D166" s="1" t="s">
        <v>1198</v>
      </c>
      <c r="E166" s="105" t="s">
        <v>2430</v>
      </c>
      <c r="F166" s="62">
        <v>42649</v>
      </c>
    </row>
    <row r="167" spans="1:6" x14ac:dyDescent="0.2">
      <c r="A167" s="88">
        <v>15916</v>
      </c>
      <c r="B167" s="1" t="s">
        <v>2701</v>
      </c>
      <c r="C167" s="105" t="s">
        <v>469</v>
      </c>
      <c r="D167" s="1" t="s">
        <v>862</v>
      </c>
      <c r="E167" s="1" t="s">
        <v>1722</v>
      </c>
      <c r="F167" s="62">
        <v>42649</v>
      </c>
    </row>
    <row r="168" spans="1:6" x14ac:dyDescent="0.2">
      <c r="A168" s="88">
        <v>16016</v>
      </c>
      <c r="B168" s="1" t="s">
        <v>2702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8">
        <v>16116</v>
      </c>
      <c r="B169" s="1" t="s">
        <v>2703</v>
      </c>
      <c r="C169" s="1" t="s">
        <v>2630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8">
        <v>16216</v>
      </c>
      <c r="B170" s="1" t="s">
        <v>2704</v>
      </c>
      <c r="C170" s="1" t="s">
        <v>1146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8">
        <v>16316</v>
      </c>
      <c r="B171" s="1" t="s">
        <v>2705</v>
      </c>
      <c r="C171" s="1" t="s">
        <v>1146</v>
      </c>
      <c r="D171" s="1" t="s">
        <v>862</v>
      </c>
      <c r="E171" s="1" t="s">
        <v>2034</v>
      </c>
      <c r="F171" s="62">
        <v>42653</v>
      </c>
    </row>
    <row r="172" spans="1:6" x14ac:dyDescent="0.2">
      <c r="A172" s="88">
        <v>16416</v>
      </c>
      <c r="B172" s="1" t="s">
        <v>2706</v>
      </c>
      <c r="C172" s="1" t="s">
        <v>2578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8">
        <v>16516</v>
      </c>
      <c r="B173" s="1" t="s">
        <v>2707</v>
      </c>
      <c r="C173" s="1" t="s">
        <v>848</v>
      </c>
      <c r="D173" s="1" t="s">
        <v>1198</v>
      </c>
      <c r="E173" s="1" t="s">
        <v>2430</v>
      </c>
      <c r="F173" s="62">
        <v>42654</v>
      </c>
    </row>
    <row r="174" spans="1:6" x14ac:dyDescent="0.2">
      <c r="A174" s="88">
        <v>16616</v>
      </c>
      <c r="B174" s="1" t="s">
        <v>2708</v>
      </c>
      <c r="C174" s="1" t="s">
        <v>198</v>
      </c>
      <c r="D174" s="1" t="s">
        <v>862</v>
      </c>
      <c r="E174" s="1" t="s">
        <v>1183</v>
      </c>
      <c r="F174" s="62">
        <v>42654</v>
      </c>
    </row>
    <row r="175" spans="1:6" x14ac:dyDescent="0.2">
      <c r="A175" s="88">
        <v>16716</v>
      </c>
      <c r="B175" s="1" t="s">
        <v>2710</v>
      </c>
      <c r="C175" s="1" t="s">
        <v>469</v>
      </c>
      <c r="D175" s="1" t="s">
        <v>862</v>
      </c>
      <c r="E175" s="1" t="s">
        <v>1801</v>
      </c>
      <c r="F175" s="62">
        <v>42654</v>
      </c>
    </row>
    <row r="176" spans="1:6" x14ac:dyDescent="0.2">
      <c r="A176" s="88">
        <v>16816</v>
      </c>
      <c r="B176" s="105" t="s">
        <v>2711</v>
      </c>
      <c r="C176" s="1" t="s">
        <v>469</v>
      </c>
      <c r="D176" s="1" t="s">
        <v>862</v>
      </c>
      <c r="E176" s="1" t="s">
        <v>1189</v>
      </c>
      <c r="F176" s="62">
        <v>42654</v>
      </c>
    </row>
    <row r="177" spans="1:6" x14ac:dyDescent="0.2">
      <c r="A177" s="83">
        <v>16916</v>
      </c>
      <c r="B177" s="84" t="s">
        <v>2712</v>
      </c>
      <c r="C177" s="141" t="s">
        <v>724</v>
      </c>
      <c r="D177" s="85" t="s">
        <v>2361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2713</v>
      </c>
      <c r="C178" s="141" t="s">
        <v>2709</v>
      </c>
      <c r="D178" s="85" t="s">
        <v>2361</v>
      </c>
      <c r="E178" s="84" t="s">
        <v>2714</v>
      </c>
      <c r="F178" s="86">
        <v>42660</v>
      </c>
    </row>
    <row r="179" spans="1:6" x14ac:dyDescent="0.2">
      <c r="A179" s="88">
        <v>17116</v>
      </c>
      <c r="B179" s="1" t="s">
        <v>2715</v>
      </c>
      <c r="C179" s="1" t="s">
        <v>2686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8">
        <v>17216</v>
      </c>
      <c r="B180" s="1" t="s">
        <v>2716</v>
      </c>
      <c r="C180" s="1" t="s">
        <v>469</v>
      </c>
      <c r="D180" s="1" t="s">
        <v>862</v>
      </c>
      <c r="E180" s="1" t="s">
        <v>2332</v>
      </c>
      <c r="F180" s="62">
        <v>42656</v>
      </c>
    </row>
    <row r="181" spans="1:6" x14ac:dyDescent="0.2">
      <c r="A181" s="88">
        <v>17316</v>
      </c>
      <c r="B181" s="1" t="s">
        <v>2717</v>
      </c>
      <c r="C181" s="1" t="s">
        <v>1146</v>
      </c>
      <c r="D181" s="1" t="s">
        <v>862</v>
      </c>
      <c r="E181" s="1" t="s">
        <v>1727</v>
      </c>
      <c r="F181" s="62">
        <v>42656</v>
      </c>
    </row>
    <row r="182" spans="1:6" x14ac:dyDescent="0.2">
      <c r="A182" s="88">
        <v>17416</v>
      </c>
      <c r="B182" s="1" t="s">
        <v>2718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8">
        <v>17516</v>
      </c>
      <c r="B183" s="1" t="s">
        <v>2719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8">
        <v>17616</v>
      </c>
      <c r="B184" s="1" t="s">
        <v>2720</v>
      </c>
      <c r="C184" s="105" t="s">
        <v>198</v>
      </c>
      <c r="D184" s="105" t="s">
        <v>862</v>
      </c>
      <c r="E184" s="1" t="s">
        <v>814</v>
      </c>
      <c r="F184" s="62">
        <v>42663</v>
      </c>
    </row>
    <row r="185" spans="1:6" x14ac:dyDescent="0.2">
      <c r="A185" s="88">
        <v>17716</v>
      </c>
      <c r="B185" s="1" t="s">
        <v>2721</v>
      </c>
      <c r="C185" s="1" t="s">
        <v>198</v>
      </c>
      <c r="D185" s="1" t="s">
        <v>862</v>
      </c>
      <c r="E185" s="1" t="s">
        <v>2332</v>
      </c>
      <c r="F185" s="62">
        <v>42663</v>
      </c>
    </row>
    <row r="186" spans="1:6" x14ac:dyDescent="0.2">
      <c r="A186" s="88">
        <v>17816</v>
      </c>
      <c r="B186" s="1" t="s">
        <v>2722</v>
      </c>
      <c r="C186" s="1" t="s">
        <v>1682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8">
        <v>17916</v>
      </c>
      <c r="B187" s="1" t="s">
        <v>2723</v>
      </c>
      <c r="C187" s="1" t="s">
        <v>2630</v>
      </c>
      <c r="D187" s="1" t="s">
        <v>862</v>
      </c>
      <c r="E187" s="1" t="s">
        <v>2420</v>
      </c>
      <c r="F187" s="62">
        <v>42668</v>
      </c>
    </row>
    <row r="188" spans="1:6" x14ac:dyDescent="0.2">
      <c r="A188" s="88">
        <v>18016</v>
      </c>
      <c r="B188" s="1" t="s">
        <v>2724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2725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2726</v>
      </c>
      <c r="C190" s="1" t="s">
        <v>2686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2727</v>
      </c>
      <c r="C191" s="141" t="s">
        <v>756</v>
      </c>
      <c r="D191" s="85" t="s">
        <v>2361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2728</v>
      </c>
      <c r="C192" s="1" t="s">
        <v>2729</v>
      </c>
      <c r="D192" s="1" t="s">
        <v>1198</v>
      </c>
      <c r="E192" s="1" t="s">
        <v>1213</v>
      </c>
      <c r="F192" s="62">
        <v>42675</v>
      </c>
    </row>
    <row r="193" spans="1:6" x14ac:dyDescent="0.2">
      <c r="A193" s="88">
        <v>18516</v>
      </c>
      <c r="B193" s="1" t="s">
        <v>2730</v>
      </c>
      <c r="C193" s="1" t="s">
        <v>2731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2732</v>
      </c>
      <c r="C194" s="1" t="s">
        <v>2619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8">
        <v>18716</v>
      </c>
      <c r="B195" s="1" t="s">
        <v>2733</v>
      </c>
      <c r="C195" s="1" t="s">
        <v>2676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8">
        <v>18816</v>
      </c>
      <c r="B196" s="1" t="s">
        <v>2734</v>
      </c>
      <c r="C196" s="1" t="s">
        <v>1138</v>
      </c>
      <c r="D196" s="1" t="s">
        <v>862</v>
      </c>
      <c r="E196" s="1" t="s">
        <v>2735</v>
      </c>
      <c r="F196" s="62">
        <v>42685</v>
      </c>
    </row>
    <row r="197" spans="1:6" x14ac:dyDescent="0.2">
      <c r="A197" s="88">
        <v>18916</v>
      </c>
      <c r="B197" s="1" t="s">
        <v>2736</v>
      </c>
      <c r="C197" s="1" t="s">
        <v>1460</v>
      </c>
      <c r="D197" s="1" t="s">
        <v>1199</v>
      </c>
      <c r="E197" s="87" t="s">
        <v>2741</v>
      </c>
      <c r="F197" s="62">
        <v>42688</v>
      </c>
    </row>
    <row r="198" spans="1:6" x14ac:dyDescent="0.2">
      <c r="A198" s="88">
        <v>19016</v>
      </c>
      <c r="B198" s="1" t="s">
        <v>2737</v>
      </c>
      <c r="C198" s="1" t="s">
        <v>2738</v>
      </c>
      <c r="D198" s="1" t="s">
        <v>1198</v>
      </c>
      <c r="E198" s="1" t="s">
        <v>2332</v>
      </c>
      <c r="F198" s="62">
        <v>42692</v>
      </c>
    </row>
    <row r="199" spans="1:6" x14ac:dyDescent="0.2">
      <c r="A199" s="88">
        <v>19116</v>
      </c>
      <c r="B199" s="1" t="s">
        <v>2739</v>
      </c>
      <c r="C199" s="1" t="s">
        <v>2740</v>
      </c>
      <c r="D199" s="1" t="s">
        <v>1026</v>
      </c>
      <c r="E199" s="87" t="s">
        <v>2741</v>
      </c>
      <c r="F199" s="62">
        <v>42692</v>
      </c>
    </row>
    <row r="200" spans="1:6" x14ac:dyDescent="0.2">
      <c r="A200" s="88">
        <v>19216</v>
      </c>
      <c r="B200" s="1" t="s">
        <v>2743</v>
      </c>
      <c r="C200" s="1" t="s">
        <v>1147</v>
      </c>
      <c r="D200" s="1" t="s">
        <v>862</v>
      </c>
      <c r="E200" s="1" t="s">
        <v>2332</v>
      </c>
      <c r="F200" s="62">
        <v>42696</v>
      </c>
    </row>
    <row r="201" spans="1:6" x14ac:dyDescent="0.2">
      <c r="A201" s="88">
        <v>19316</v>
      </c>
      <c r="B201" s="1" t="s">
        <v>2744</v>
      </c>
      <c r="C201" s="1" t="s">
        <v>1138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2745</v>
      </c>
      <c r="C202" s="1" t="s">
        <v>2746</v>
      </c>
      <c r="D202" s="1" t="s">
        <v>862</v>
      </c>
      <c r="E202" s="1" t="s">
        <v>2430</v>
      </c>
      <c r="F202" s="62">
        <v>42698</v>
      </c>
    </row>
    <row r="203" spans="1:6" x14ac:dyDescent="0.2">
      <c r="A203" s="88">
        <v>19516</v>
      </c>
      <c r="B203" s="1" t="s">
        <v>2747</v>
      </c>
      <c r="C203" s="1" t="s">
        <v>1138</v>
      </c>
      <c r="D203" s="1" t="s">
        <v>862</v>
      </c>
      <c r="E203" s="1" t="s">
        <v>1723</v>
      </c>
      <c r="F203" s="62">
        <v>42699</v>
      </c>
    </row>
    <row r="204" spans="1:6" x14ac:dyDescent="0.2">
      <c r="A204" s="88">
        <v>19616</v>
      </c>
      <c r="B204" s="105" t="s">
        <v>2748</v>
      </c>
      <c r="C204" s="105" t="s">
        <v>1138</v>
      </c>
      <c r="D204" s="105" t="s">
        <v>862</v>
      </c>
      <c r="E204" s="105" t="s">
        <v>1723</v>
      </c>
      <c r="F204" s="62">
        <v>42699</v>
      </c>
    </row>
    <row r="205" spans="1:6" x14ac:dyDescent="0.2">
      <c r="A205" s="88">
        <v>19716</v>
      </c>
      <c r="B205" s="1" t="s">
        <v>2749</v>
      </c>
      <c r="C205" s="1" t="s">
        <v>1833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2750</v>
      </c>
      <c r="C206" s="1" t="s">
        <v>2245</v>
      </c>
      <c r="D206" s="1" t="s">
        <v>862</v>
      </c>
      <c r="E206" s="1" t="s">
        <v>2430</v>
      </c>
      <c r="F206" s="62">
        <v>42702</v>
      </c>
    </row>
    <row r="207" spans="1:6" x14ac:dyDescent="0.2">
      <c r="A207" s="88">
        <v>19916</v>
      </c>
      <c r="B207" s="1" t="s">
        <v>2751</v>
      </c>
      <c r="C207" s="1" t="s">
        <v>2752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8">
        <v>20016</v>
      </c>
      <c r="B208" s="1" t="s">
        <v>2753</v>
      </c>
      <c r="C208" s="1" t="s">
        <v>857</v>
      </c>
      <c r="D208" s="1" t="s">
        <v>862</v>
      </c>
      <c r="E208" s="1" t="s">
        <v>1183</v>
      </c>
      <c r="F208" s="62">
        <v>42680</v>
      </c>
    </row>
    <row r="209" spans="1:6" x14ac:dyDescent="0.2">
      <c r="A209" s="88">
        <v>20116</v>
      </c>
      <c r="B209" s="1" t="s">
        <v>2754</v>
      </c>
      <c r="C209" s="1" t="s">
        <v>195</v>
      </c>
      <c r="D209" s="1" t="s">
        <v>862</v>
      </c>
      <c r="E209" s="1" t="s">
        <v>2735</v>
      </c>
      <c r="F209" s="62">
        <v>42703</v>
      </c>
    </row>
    <row r="210" spans="1:6" x14ac:dyDescent="0.2">
      <c r="A210" s="88">
        <v>20216</v>
      </c>
      <c r="B210" s="1" t="s">
        <v>2755</v>
      </c>
      <c r="C210" s="1" t="s">
        <v>195</v>
      </c>
      <c r="D210" s="1" t="s">
        <v>862</v>
      </c>
      <c r="E210" s="1" t="s">
        <v>1716</v>
      </c>
      <c r="F210" s="62">
        <v>42703</v>
      </c>
    </row>
    <row r="211" spans="1:6" x14ac:dyDescent="0.2">
      <c r="A211" s="88">
        <v>20316</v>
      </c>
      <c r="B211" s="1" t="s">
        <v>2756</v>
      </c>
      <c r="C211" s="1" t="s">
        <v>195</v>
      </c>
      <c r="D211" s="1" t="s">
        <v>862</v>
      </c>
      <c r="E211" s="1" t="s">
        <v>2036</v>
      </c>
      <c r="F211" s="62">
        <v>42703</v>
      </c>
    </row>
    <row r="212" spans="1:6" x14ac:dyDescent="0.2">
      <c r="A212" s="88">
        <v>20416</v>
      </c>
      <c r="B212" s="1" t="s">
        <v>2757</v>
      </c>
      <c r="C212" s="1" t="s">
        <v>1675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8">
        <v>20516</v>
      </c>
      <c r="B213" s="1" t="s">
        <v>2758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8">
        <v>20616</v>
      </c>
      <c r="B214" s="1" t="s">
        <v>2759</v>
      </c>
      <c r="C214" s="1" t="s">
        <v>1675</v>
      </c>
      <c r="D214" s="1" t="s">
        <v>862</v>
      </c>
      <c r="E214" s="1" t="s">
        <v>1727</v>
      </c>
      <c r="F214" s="62">
        <v>42704</v>
      </c>
    </row>
    <row r="215" spans="1:6" x14ac:dyDescent="0.2">
      <c r="A215" s="88">
        <v>20716</v>
      </c>
      <c r="B215" s="1" t="s">
        <v>2760</v>
      </c>
      <c r="C215" s="1" t="s">
        <v>857</v>
      </c>
      <c r="D215" s="1" t="s">
        <v>1198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2761</v>
      </c>
      <c r="C216" s="1" t="s">
        <v>1460</v>
      </c>
      <c r="D216" s="1" t="s">
        <v>1198</v>
      </c>
      <c r="E216" s="1" t="s">
        <v>2683</v>
      </c>
      <c r="F216" s="62">
        <v>42706</v>
      </c>
    </row>
    <row r="217" spans="1:6" x14ac:dyDescent="0.2">
      <c r="A217" s="88">
        <v>20916</v>
      </c>
      <c r="B217" s="1" t="s">
        <v>2762</v>
      </c>
      <c r="C217" s="1" t="s">
        <v>1460</v>
      </c>
      <c r="D217" s="1" t="s">
        <v>1198</v>
      </c>
      <c r="E217" s="1" t="s">
        <v>808</v>
      </c>
      <c r="F217" s="62">
        <v>42706</v>
      </c>
    </row>
    <row r="218" spans="1:6" x14ac:dyDescent="0.2">
      <c r="A218" s="88">
        <v>21016</v>
      </c>
      <c r="B218" s="1" t="s">
        <v>2763</v>
      </c>
      <c r="C218" s="1" t="s">
        <v>2764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8">
        <v>21116</v>
      </c>
      <c r="B219" s="1" t="s">
        <v>2765</v>
      </c>
      <c r="C219" s="1" t="s">
        <v>2766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8">
        <v>21216</v>
      </c>
      <c r="B220" s="1" t="s">
        <v>2767</v>
      </c>
      <c r="C220" s="105" t="s">
        <v>1460</v>
      </c>
      <c r="D220" s="105" t="s">
        <v>1198</v>
      </c>
      <c r="E220" s="105" t="s">
        <v>2683</v>
      </c>
      <c r="F220" s="62">
        <v>42710</v>
      </c>
    </row>
    <row r="221" spans="1:6" x14ac:dyDescent="0.2">
      <c r="A221" s="88">
        <v>21316</v>
      </c>
      <c r="B221" s="1" t="s">
        <v>2768</v>
      </c>
      <c r="C221" s="105" t="s">
        <v>1460</v>
      </c>
      <c r="D221" s="105" t="s">
        <v>1198</v>
      </c>
      <c r="E221" s="105" t="s">
        <v>2683</v>
      </c>
      <c r="F221" s="62">
        <v>42710</v>
      </c>
    </row>
    <row r="222" spans="1:6" x14ac:dyDescent="0.2">
      <c r="A222" s="88">
        <v>21416</v>
      </c>
      <c r="B222" s="1" t="s">
        <v>2769</v>
      </c>
      <c r="C222" s="1" t="s">
        <v>2770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8">
        <v>21516</v>
      </c>
      <c r="B223" s="1" t="s">
        <v>2771</v>
      </c>
      <c r="C223" s="1" t="s">
        <v>1675</v>
      </c>
      <c r="D223" s="1" t="s">
        <v>1198</v>
      </c>
      <c r="E223" s="1" t="s">
        <v>2683</v>
      </c>
      <c r="F223" s="62">
        <v>42710</v>
      </c>
    </row>
    <row r="224" spans="1:6" x14ac:dyDescent="0.2">
      <c r="A224" s="88">
        <v>21616</v>
      </c>
      <c r="B224" s="1" t="s">
        <v>2772</v>
      </c>
      <c r="C224" s="1" t="s">
        <v>2773</v>
      </c>
      <c r="D224" s="1" t="s">
        <v>1198</v>
      </c>
      <c r="E224" s="1" t="s">
        <v>2430</v>
      </c>
      <c r="F224" s="62">
        <v>42723</v>
      </c>
    </row>
    <row r="225" spans="1:6" x14ac:dyDescent="0.2">
      <c r="A225" s="88">
        <v>21716</v>
      </c>
      <c r="B225" s="1" t="s">
        <v>2774</v>
      </c>
      <c r="C225" s="105" t="s">
        <v>2773</v>
      </c>
      <c r="D225" s="105" t="s">
        <v>1198</v>
      </c>
      <c r="E225" s="105" t="s">
        <v>2430</v>
      </c>
      <c r="F225" s="62">
        <v>42723</v>
      </c>
    </row>
    <row r="226" spans="1:6" x14ac:dyDescent="0.2">
      <c r="A226" s="88">
        <v>21816</v>
      </c>
      <c r="B226" s="1" t="s">
        <v>2775</v>
      </c>
      <c r="C226" s="1" t="s">
        <v>2776</v>
      </c>
      <c r="D226" s="1" t="s">
        <v>1198</v>
      </c>
      <c r="E226" s="1" t="s">
        <v>684</v>
      </c>
      <c r="F226" s="62">
        <v>42723</v>
      </c>
    </row>
    <row r="227" spans="1:6" x14ac:dyDescent="0.2">
      <c r="A227" s="88">
        <v>21916</v>
      </c>
      <c r="B227" s="1" t="s">
        <v>2777</v>
      </c>
      <c r="C227" s="1" t="s">
        <v>690</v>
      </c>
      <c r="D227" s="1" t="s">
        <v>1198</v>
      </c>
      <c r="E227" s="1" t="s">
        <v>818</v>
      </c>
      <c r="F227" s="62">
        <v>42723</v>
      </c>
    </row>
    <row r="228" spans="1:6" x14ac:dyDescent="0.2">
      <c r="A228" s="88">
        <v>22016</v>
      </c>
      <c r="B228" s="1" t="s">
        <v>2778</v>
      </c>
      <c r="C228" s="105" t="s">
        <v>690</v>
      </c>
      <c r="D228" s="105" t="s">
        <v>1198</v>
      </c>
      <c r="E228" s="105" t="s">
        <v>818</v>
      </c>
      <c r="F228" s="62">
        <v>42723</v>
      </c>
    </row>
    <row r="229" spans="1:6" x14ac:dyDescent="0.2">
      <c r="A229" s="88">
        <v>22116</v>
      </c>
      <c r="B229" s="1" t="s">
        <v>2779</v>
      </c>
      <c r="C229" s="1" t="s">
        <v>2780</v>
      </c>
      <c r="D229" s="1" t="s">
        <v>2781</v>
      </c>
      <c r="E229" s="1" t="s">
        <v>2580</v>
      </c>
      <c r="F229" s="62">
        <v>42723</v>
      </c>
    </row>
    <row r="230" spans="1:6" x14ac:dyDescent="0.2">
      <c r="A230" s="88">
        <v>22216</v>
      </c>
      <c r="B230" s="63" t="s">
        <v>2782</v>
      </c>
      <c r="C230" s="63" t="s">
        <v>1946</v>
      </c>
      <c r="D230" s="63" t="s">
        <v>254</v>
      </c>
      <c r="E230" s="63" t="s">
        <v>2649</v>
      </c>
      <c r="F230" s="62">
        <v>42724</v>
      </c>
    </row>
    <row r="231" spans="1:6" x14ac:dyDescent="0.2">
      <c r="A231" s="88">
        <v>22316</v>
      </c>
      <c r="B231" s="63" t="s">
        <v>1940</v>
      </c>
      <c r="C231" s="63" t="s">
        <v>1946</v>
      </c>
      <c r="D231" s="63" t="s">
        <v>254</v>
      </c>
      <c r="E231" s="63" t="s">
        <v>797</v>
      </c>
      <c r="F231" s="62">
        <v>42724</v>
      </c>
    </row>
    <row r="232" spans="1:6" x14ac:dyDescent="0.2">
      <c r="A232" s="83">
        <v>22416</v>
      </c>
      <c r="B232" s="85" t="s">
        <v>2783</v>
      </c>
      <c r="C232" s="141" t="s">
        <v>756</v>
      </c>
      <c r="D232" s="85" t="s">
        <v>2361</v>
      </c>
      <c r="E232" s="85" t="s">
        <v>2653</v>
      </c>
      <c r="F232" s="86">
        <v>42724</v>
      </c>
    </row>
    <row r="233" spans="1:6" x14ac:dyDescent="0.2">
      <c r="A233" s="88">
        <v>22516</v>
      </c>
      <c r="B233" s="63" t="s">
        <v>2784</v>
      </c>
      <c r="C233" s="63" t="s">
        <v>1792</v>
      </c>
      <c r="D233" s="63" t="s">
        <v>254</v>
      </c>
      <c r="E233" s="63" t="s">
        <v>1959</v>
      </c>
      <c r="F233" s="62">
        <v>42724</v>
      </c>
    </row>
    <row r="234" spans="1:6" x14ac:dyDescent="0.2">
      <c r="A234" s="88">
        <v>22616</v>
      </c>
      <c r="B234" s="63" t="s">
        <v>2785</v>
      </c>
      <c r="C234" s="63" t="s">
        <v>1447</v>
      </c>
      <c r="D234" s="63" t="s">
        <v>1198</v>
      </c>
      <c r="E234" s="63" t="s">
        <v>2430</v>
      </c>
      <c r="F234" s="62">
        <v>42724</v>
      </c>
    </row>
    <row r="235" spans="1:6" x14ac:dyDescent="0.2">
      <c r="A235" s="88">
        <v>22716</v>
      </c>
      <c r="B235" s="63" t="s">
        <v>2786</v>
      </c>
      <c r="C235" s="63" t="s">
        <v>1675</v>
      </c>
      <c r="D235" s="63" t="s">
        <v>1198</v>
      </c>
      <c r="E235" s="63" t="s">
        <v>2580</v>
      </c>
      <c r="F235" s="62">
        <v>42724</v>
      </c>
    </row>
    <row r="236" spans="1:6" x14ac:dyDescent="0.2">
      <c r="A236" s="88">
        <v>22816</v>
      </c>
      <c r="B236" s="63" t="s">
        <v>2787</v>
      </c>
      <c r="C236" s="63" t="s">
        <v>2788</v>
      </c>
      <c r="D236" s="63" t="s">
        <v>254</v>
      </c>
      <c r="E236" s="63" t="s">
        <v>803</v>
      </c>
      <c r="F236" s="62">
        <v>42724</v>
      </c>
    </row>
    <row r="237" spans="1:6" x14ac:dyDescent="0.2">
      <c r="A237" s="88">
        <v>22916</v>
      </c>
      <c r="B237" s="63" t="s">
        <v>2789</v>
      </c>
      <c r="C237" s="63" t="s">
        <v>327</v>
      </c>
      <c r="D237" s="63" t="s">
        <v>862</v>
      </c>
      <c r="E237" s="63" t="s">
        <v>814</v>
      </c>
      <c r="F237" s="62">
        <v>42725</v>
      </c>
    </row>
    <row r="238" spans="1:6" x14ac:dyDescent="0.2">
      <c r="A238" s="88">
        <v>23016</v>
      </c>
      <c r="B238" s="63" t="s">
        <v>2790</v>
      </c>
      <c r="C238" s="63" t="s">
        <v>1146</v>
      </c>
      <c r="D238" s="63" t="s">
        <v>1198</v>
      </c>
      <c r="E238" s="63" t="s">
        <v>2683</v>
      </c>
      <c r="F238" s="62">
        <v>42725</v>
      </c>
    </row>
    <row r="239" spans="1:6" x14ac:dyDescent="0.2">
      <c r="A239" s="88">
        <v>23116</v>
      </c>
      <c r="B239" s="63" t="s">
        <v>2791</v>
      </c>
      <c r="C239" s="63" t="s">
        <v>327</v>
      </c>
      <c r="D239" s="63" t="s">
        <v>862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2792</v>
      </c>
      <c r="C240" s="63" t="s">
        <v>327</v>
      </c>
      <c r="D240" s="63" t="s">
        <v>862</v>
      </c>
      <c r="E240" s="63" t="s">
        <v>1213</v>
      </c>
      <c r="F240" s="62">
        <v>42725</v>
      </c>
    </row>
    <row r="241" spans="1:6" x14ac:dyDescent="0.2">
      <c r="A241" s="88">
        <v>23316</v>
      </c>
      <c r="B241" s="63" t="s">
        <v>2793</v>
      </c>
      <c r="C241" s="63" t="s">
        <v>2794</v>
      </c>
      <c r="D241" s="63" t="s">
        <v>862</v>
      </c>
      <c r="E241" s="63" t="s">
        <v>2641</v>
      </c>
      <c r="F241" s="62">
        <v>42725</v>
      </c>
    </row>
    <row r="242" spans="1:6" x14ac:dyDescent="0.2">
      <c r="A242" s="88">
        <v>23416</v>
      </c>
      <c r="B242" s="63" t="s">
        <v>2795</v>
      </c>
      <c r="C242" s="63" t="s">
        <v>731</v>
      </c>
      <c r="D242" s="63" t="s">
        <v>862</v>
      </c>
      <c r="E242" s="63" t="s">
        <v>2620</v>
      </c>
      <c r="F242" s="62">
        <v>42725</v>
      </c>
    </row>
    <row r="243" spans="1:6" x14ac:dyDescent="0.2">
      <c r="A243" s="88">
        <v>23516</v>
      </c>
      <c r="B243" s="63" t="s">
        <v>2796</v>
      </c>
      <c r="C243" s="63" t="s">
        <v>864</v>
      </c>
      <c r="D243" s="63" t="s">
        <v>862</v>
      </c>
      <c r="E243" s="63" t="s">
        <v>808</v>
      </c>
      <c r="F243" s="62">
        <v>42725</v>
      </c>
    </row>
    <row r="244" spans="1:6" x14ac:dyDescent="0.2">
      <c r="A244" s="88">
        <v>23616</v>
      </c>
      <c r="B244" s="63" t="s">
        <v>2797</v>
      </c>
      <c r="C244" s="63" t="s">
        <v>1138</v>
      </c>
      <c r="D244" s="63" t="s">
        <v>862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2798</v>
      </c>
      <c r="C245" s="63" t="s">
        <v>859</v>
      </c>
      <c r="D245" s="63" t="s">
        <v>862</v>
      </c>
      <c r="E245" s="63" t="s">
        <v>808</v>
      </c>
      <c r="F245" s="62">
        <v>42726</v>
      </c>
    </row>
    <row r="246" spans="1:6" x14ac:dyDescent="0.2">
      <c r="A246" s="88">
        <v>23816</v>
      </c>
      <c r="B246" s="63" t="s">
        <v>2799</v>
      </c>
      <c r="C246" s="63" t="s">
        <v>327</v>
      </c>
      <c r="D246" s="63" t="s">
        <v>862</v>
      </c>
      <c r="E246" s="63" t="s">
        <v>1183</v>
      </c>
      <c r="F246" s="62">
        <v>42726</v>
      </c>
    </row>
    <row r="247" spans="1:6" x14ac:dyDescent="0.2">
      <c r="A247" s="88">
        <v>23916</v>
      </c>
      <c r="B247" s="63" t="s">
        <v>2800</v>
      </c>
      <c r="C247" s="63" t="s">
        <v>2794</v>
      </c>
      <c r="D247" s="63" t="s">
        <v>862</v>
      </c>
      <c r="E247" s="63" t="s">
        <v>2643</v>
      </c>
      <c r="F247" s="62">
        <v>42726</v>
      </c>
    </row>
    <row r="248" spans="1:6" x14ac:dyDescent="0.2">
      <c r="A248" s="88">
        <v>24016</v>
      </c>
      <c r="B248" s="63" t="s">
        <v>2801</v>
      </c>
      <c r="C248" s="63" t="s">
        <v>859</v>
      </c>
      <c r="D248" s="63" t="s">
        <v>862</v>
      </c>
      <c r="E248" s="63" t="s">
        <v>808</v>
      </c>
      <c r="F248" s="62">
        <v>42726</v>
      </c>
    </row>
    <row r="249" spans="1:6" x14ac:dyDescent="0.2">
      <c r="A249" s="88">
        <v>24116</v>
      </c>
      <c r="B249" s="63" t="s">
        <v>2802</v>
      </c>
      <c r="C249" s="63" t="s">
        <v>859</v>
      </c>
      <c r="D249" s="63" t="s">
        <v>862</v>
      </c>
      <c r="E249" s="63" t="s">
        <v>2683</v>
      </c>
      <c r="F249" s="62">
        <v>42726</v>
      </c>
    </row>
    <row r="250" spans="1:6" x14ac:dyDescent="0.2">
      <c r="A250" s="88">
        <v>24216</v>
      </c>
      <c r="B250" s="63" t="s">
        <v>2803</v>
      </c>
      <c r="C250" s="63" t="s">
        <v>1138</v>
      </c>
      <c r="D250" s="63" t="s">
        <v>862</v>
      </c>
      <c r="E250" s="63" t="s">
        <v>2683</v>
      </c>
      <c r="F250" s="62">
        <v>42726</v>
      </c>
    </row>
    <row r="251" spans="1:6" x14ac:dyDescent="0.2">
      <c r="A251" s="88">
        <v>24316</v>
      </c>
      <c r="B251" s="63" t="s">
        <v>2804</v>
      </c>
      <c r="C251" s="63" t="s">
        <v>859</v>
      </c>
      <c r="D251" s="63" t="s">
        <v>862</v>
      </c>
      <c r="E251" s="63" t="s">
        <v>2687</v>
      </c>
      <c r="F251" s="62">
        <v>42727</v>
      </c>
    </row>
    <row r="252" spans="1:6" x14ac:dyDescent="0.2">
      <c r="A252" s="88">
        <v>24416</v>
      </c>
      <c r="B252" s="63" t="s">
        <v>2805</v>
      </c>
      <c r="C252" s="63" t="s">
        <v>859</v>
      </c>
      <c r="D252" s="63" t="s">
        <v>862</v>
      </c>
      <c r="E252" s="63" t="s">
        <v>740</v>
      </c>
      <c r="F252" s="62">
        <v>42727</v>
      </c>
    </row>
    <row r="253" spans="1:6" x14ac:dyDescent="0.2">
      <c r="A253" s="88">
        <v>24516</v>
      </c>
      <c r="B253" s="63" t="s">
        <v>2806</v>
      </c>
      <c r="C253" s="63" t="s">
        <v>859</v>
      </c>
      <c r="D253" s="63" t="s">
        <v>862</v>
      </c>
      <c r="E253" s="63" t="s">
        <v>2332</v>
      </c>
      <c r="F253" s="62">
        <v>42727</v>
      </c>
    </row>
    <row r="254" spans="1:6" x14ac:dyDescent="0.2">
      <c r="A254" s="88">
        <v>24616</v>
      </c>
      <c r="B254" s="105" t="s">
        <v>2842</v>
      </c>
      <c r="C254" s="63" t="s">
        <v>859</v>
      </c>
      <c r="D254" s="63" t="s">
        <v>862</v>
      </c>
      <c r="E254" s="63" t="s">
        <v>831</v>
      </c>
      <c r="F254" s="62">
        <v>42727</v>
      </c>
    </row>
    <row r="255" spans="1:6" x14ac:dyDescent="0.2">
      <c r="A255" s="88">
        <v>24716</v>
      </c>
      <c r="B255" s="63" t="s">
        <v>2807</v>
      </c>
      <c r="C255" s="63" t="s">
        <v>859</v>
      </c>
      <c r="D255" s="63" t="s">
        <v>862</v>
      </c>
      <c r="E255" s="63" t="s">
        <v>1723</v>
      </c>
      <c r="F255" s="62">
        <v>42727</v>
      </c>
    </row>
    <row r="256" spans="1:6" x14ac:dyDescent="0.2">
      <c r="A256" s="88">
        <v>24816</v>
      </c>
      <c r="B256" s="63" t="s">
        <v>2808</v>
      </c>
      <c r="C256" s="63" t="s">
        <v>1675</v>
      </c>
      <c r="D256" s="63" t="s">
        <v>862</v>
      </c>
      <c r="E256" s="63" t="s">
        <v>2332</v>
      </c>
      <c r="F256" s="62">
        <v>42727</v>
      </c>
    </row>
    <row r="257" spans="1:6" x14ac:dyDescent="0.2">
      <c r="A257" s="88">
        <v>24916</v>
      </c>
      <c r="B257" s="63" t="s">
        <v>2809</v>
      </c>
      <c r="C257" s="63" t="s">
        <v>1138</v>
      </c>
      <c r="D257" s="63" t="s">
        <v>862</v>
      </c>
      <c r="E257" s="63" t="s">
        <v>2332</v>
      </c>
      <c r="F257" s="62">
        <v>42727</v>
      </c>
    </row>
    <row r="258" spans="1:6" x14ac:dyDescent="0.2">
      <c r="A258" s="88">
        <v>25016</v>
      </c>
      <c r="B258" s="63" t="s">
        <v>2810</v>
      </c>
      <c r="C258" s="63" t="s">
        <v>2811</v>
      </c>
      <c r="D258" s="63" t="s">
        <v>863</v>
      </c>
      <c r="E258" s="63" t="s">
        <v>797</v>
      </c>
      <c r="F258" s="62">
        <v>42727</v>
      </c>
    </row>
    <row r="259" spans="1:6" x14ac:dyDescent="0.2">
      <c r="A259" s="88">
        <v>25116</v>
      </c>
      <c r="B259" s="63" t="s">
        <v>2812</v>
      </c>
      <c r="C259" s="63" t="s">
        <v>199</v>
      </c>
      <c r="D259" s="63" t="s">
        <v>862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2813</v>
      </c>
      <c r="C260" s="63" t="s">
        <v>2334</v>
      </c>
      <c r="D260" s="63" t="s">
        <v>1198</v>
      </c>
      <c r="E260" s="63" t="s">
        <v>2683</v>
      </c>
      <c r="F260" s="62">
        <v>42731</v>
      </c>
    </row>
    <row r="261" spans="1:6" x14ac:dyDescent="0.2">
      <c r="A261" s="88">
        <v>25316</v>
      </c>
      <c r="B261" s="63" t="s">
        <v>2814</v>
      </c>
      <c r="C261" s="63" t="s">
        <v>731</v>
      </c>
      <c r="D261" s="63" t="s">
        <v>862</v>
      </c>
      <c r="E261" s="63" t="s">
        <v>814</v>
      </c>
      <c r="F261" s="62">
        <v>42731</v>
      </c>
    </row>
    <row r="262" spans="1:6" x14ac:dyDescent="0.2">
      <c r="A262" s="88">
        <v>25416</v>
      </c>
      <c r="B262" s="63" t="s">
        <v>2815</v>
      </c>
      <c r="C262" s="63" t="s">
        <v>731</v>
      </c>
      <c r="D262" s="63" t="s">
        <v>862</v>
      </c>
      <c r="E262" s="63" t="s">
        <v>889</v>
      </c>
      <c r="F262" s="62">
        <v>42731</v>
      </c>
    </row>
    <row r="263" spans="1:6" x14ac:dyDescent="0.2">
      <c r="A263" s="88">
        <v>25516</v>
      </c>
      <c r="B263" s="63" t="s">
        <v>2816</v>
      </c>
      <c r="C263" s="63" t="s">
        <v>859</v>
      </c>
      <c r="D263" s="63" t="s">
        <v>862</v>
      </c>
      <c r="E263" s="63" t="s">
        <v>2683</v>
      </c>
      <c r="F263" s="62">
        <v>42731</v>
      </c>
    </row>
    <row r="264" spans="1:6" x14ac:dyDescent="0.2">
      <c r="A264" s="88">
        <v>25616</v>
      </c>
      <c r="B264" s="63" t="s">
        <v>2817</v>
      </c>
      <c r="C264" s="63" t="s">
        <v>2794</v>
      </c>
      <c r="D264" s="63" t="s">
        <v>862</v>
      </c>
      <c r="E264" s="63" t="s">
        <v>814</v>
      </c>
      <c r="F264" s="62">
        <v>42731</v>
      </c>
    </row>
    <row r="265" spans="1:6" x14ac:dyDescent="0.2">
      <c r="A265" s="88">
        <v>25716</v>
      </c>
      <c r="B265" s="63" t="s">
        <v>2818</v>
      </c>
      <c r="C265" s="63" t="s">
        <v>2819</v>
      </c>
      <c r="D265" s="63" t="s">
        <v>863</v>
      </c>
      <c r="E265" s="63" t="s">
        <v>1722</v>
      </c>
      <c r="F265" s="62">
        <v>42732</v>
      </c>
    </row>
    <row r="266" spans="1:6" x14ac:dyDescent="0.2">
      <c r="A266" s="88">
        <v>25816</v>
      </c>
      <c r="B266" s="63" t="s">
        <v>2820</v>
      </c>
      <c r="C266" s="63" t="s">
        <v>1666</v>
      </c>
      <c r="D266" s="63" t="s">
        <v>862</v>
      </c>
      <c r="E266" s="63" t="s">
        <v>829</v>
      </c>
      <c r="F266" s="62">
        <v>42732</v>
      </c>
    </row>
    <row r="267" spans="1:6" x14ac:dyDescent="0.2">
      <c r="A267" s="88">
        <v>25916</v>
      </c>
      <c r="B267" s="63" t="s">
        <v>2821</v>
      </c>
      <c r="C267" s="63" t="s">
        <v>1666</v>
      </c>
      <c r="D267" s="63" t="s">
        <v>862</v>
      </c>
      <c r="E267" s="63" t="s">
        <v>2332</v>
      </c>
      <c r="F267" s="62">
        <v>42732</v>
      </c>
    </row>
    <row r="268" spans="1:6" x14ac:dyDescent="0.2">
      <c r="A268" s="88">
        <v>26016</v>
      </c>
      <c r="B268" s="63" t="s">
        <v>2822</v>
      </c>
      <c r="C268" s="63" t="s">
        <v>1666</v>
      </c>
      <c r="D268" s="63" t="s">
        <v>862</v>
      </c>
      <c r="E268" s="63" t="s">
        <v>2332</v>
      </c>
      <c r="F268" s="62">
        <v>42732</v>
      </c>
    </row>
    <row r="269" spans="1:6" x14ac:dyDescent="0.2">
      <c r="A269" s="88">
        <v>26116</v>
      </c>
      <c r="B269" s="63" t="s">
        <v>2823</v>
      </c>
      <c r="C269" s="63" t="s">
        <v>1675</v>
      </c>
      <c r="D269" s="63" t="s">
        <v>862</v>
      </c>
      <c r="E269" s="63" t="s">
        <v>816</v>
      </c>
      <c r="F269" s="62">
        <v>42732</v>
      </c>
    </row>
    <row r="270" spans="1:6" x14ac:dyDescent="0.2">
      <c r="A270" s="88">
        <v>26216</v>
      </c>
      <c r="B270" s="63" t="s">
        <v>2824</v>
      </c>
      <c r="C270" s="63" t="s">
        <v>327</v>
      </c>
      <c r="D270" s="63" t="s">
        <v>862</v>
      </c>
      <c r="E270" s="63" t="s">
        <v>740</v>
      </c>
      <c r="F270" s="62">
        <v>42732</v>
      </c>
    </row>
    <row r="271" spans="1:6" x14ac:dyDescent="0.2">
      <c r="A271" s="88">
        <v>26316</v>
      </c>
      <c r="B271" s="63" t="s">
        <v>2825</v>
      </c>
      <c r="C271" s="63" t="s">
        <v>731</v>
      </c>
      <c r="D271" s="63" t="s">
        <v>862</v>
      </c>
      <c r="E271" s="63" t="s">
        <v>2641</v>
      </c>
      <c r="F271" s="62">
        <v>42732</v>
      </c>
    </row>
    <row r="272" spans="1:6" x14ac:dyDescent="0.2">
      <c r="A272" s="88">
        <v>26416</v>
      </c>
      <c r="B272" s="63" t="s">
        <v>2826</v>
      </c>
      <c r="C272" s="63" t="s">
        <v>1666</v>
      </c>
      <c r="D272" s="63" t="s">
        <v>862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2827</v>
      </c>
      <c r="C273" s="63" t="s">
        <v>859</v>
      </c>
      <c r="D273" s="63" t="s">
        <v>862</v>
      </c>
      <c r="E273" s="63" t="s">
        <v>1213</v>
      </c>
      <c r="F273" s="62">
        <v>42732</v>
      </c>
    </row>
    <row r="274" spans="1:6" x14ac:dyDescent="0.2">
      <c r="A274" s="88">
        <v>26616</v>
      </c>
      <c r="B274" s="63" t="s">
        <v>2828</v>
      </c>
      <c r="C274" s="105" t="s">
        <v>2646</v>
      </c>
      <c r="D274" s="63" t="s">
        <v>254</v>
      </c>
      <c r="E274" s="63" t="s">
        <v>797</v>
      </c>
      <c r="F274" s="62">
        <v>42732</v>
      </c>
    </row>
    <row r="275" spans="1:6" x14ac:dyDescent="0.2">
      <c r="A275" s="88">
        <v>26716</v>
      </c>
      <c r="B275" s="63" t="s">
        <v>2829</v>
      </c>
      <c r="C275" s="63" t="s">
        <v>1675</v>
      </c>
      <c r="D275" s="63" t="s">
        <v>1198</v>
      </c>
      <c r="E275" s="63" t="s">
        <v>808</v>
      </c>
      <c r="F275" s="62">
        <v>42732</v>
      </c>
    </row>
    <row r="276" spans="1:6" x14ac:dyDescent="0.2">
      <c r="A276" s="88">
        <v>26816</v>
      </c>
      <c r="B276" s="63" t="s">
        <v>2830</v>
      </c>
      <c r="C276" s="63" t="s">
        <v>2692</v>
      </c>
      <c r="D276" s="63" t="s">
        <v>254</v>
      </c>
      <c r="E276" s="63" t="s">
        <v>1723</v>
      </c>
      <c r="F276" s="62">
        <v>42732</v>
      </c>
    </row>
    <row r="277" spans="1:6" x14ac:dyDescent="0.2">
      <c r="A277" s="88">
        <v>26916</v>
      </c>
      <c r="B277" s="63" t="s">
        <v>2831</v>
      </c>
      <c r="C277" s="63" t="s">
        <v>2794</v>
      </c>
      <c r="D277" s="63" t="s">
        <v>862</v>
      </c>
      <c r="E277" s="63" t="s">
        <v>2580</v>
      </c>
      <c r="F277" s="62">
        <v>42732</v>
      </c>
    </row>
    <row r="278" spans="1:6" x14ac:dyDescent="0.2">
      <c r="A278" s="88">
        <v>27016</v>
      </c>
      <c r="B278" s="63" t="s">
        <v>2832</v>
      </c>
      <c r="C278" s="63" t="s">
        <v>1675</v>
      </c>
      <c r="D278" s="63" t="s">
        <v>862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2833</v>
      </c>
      <c r="C279" s="63" t="s">
        <v>2794</v>
      </c>
      <c r="D279" s="63" t="s">
        <v>862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2834</v>
      </c>
      <c r="C280" s="63" t="s">
        <v>2794</v>
      </c>
      <c r="D280" s="63" t="s">
        <v>862</v>
      </c>
      <c r="E280" s="63" t="s">
        <v>816</v>
      </c>
      <c r="F280" s="62">
        <v>42733</v>
      </c>
    </row>
    <row r="281" spans="1:6" x14ac:dyDescent="0.2">
      <c r="A281" s="88">
        <v>27316</v>
      </c>
      <c r="B281" s="63" t="s">
        <v>2835</v>
      </c>
      <c r="C281" s="63" t="s">
        <v>2794</v>
      </c>
      <c r="D281" s="63" t="s">
        <v>862</v>
      </c>
      <c r="E281" s="63" t="s">
        <v>889</v>
      </c>
      <c r="F281" s="62">
        <v>42733</v>
      </c>
    </row>
    <row r="282" spans="1:6" x14ac:dyDescent="0.2">
      <c r="A282" s="88">
        <v>27416</v>
      </c>
      <c r="B282" s="63" t="s">
        <v>2836</v>
      </c>
      <c r="C282" s="63" t="s">
        <v>2837</v>
      </c>
      <c r="D282" s="63" t="s">
        <v>862</v>
      </c>
      <c r="E282" s="63" t="s">
        <v>1213</v>
      </c>
      <c r="F282" s="62">
        <v>42733</v>
      </c>
    </row>
    <row r="283" spans="1:6" x14ac:dyDescent="0.2">
      <c r="A283" s="88">
        <v>27516</v>
      </c>
      <c r="B283" s="63" t="s">
        <v>2838</v>
      </c>
      <c r="C283" s="63" t="s">
        <v>1675</v>
      </c>
      <c r="D283" s="63" t="s">
        <v>862</v>
      </c>
      <c r="E283" s="63" t="s">
        <v>1182</v>
      </c>
      <c r="F283" s="62">
        <v>42733</v>
      </c>
    </row>
    <row r="284" spans="1:6" x14ac:dyDescent="0.2">
      <c r="A284" s="88">
        <v>27616</v>
      </c>
      <c r="B284" s="63" t="s">
        <v>2839</v>
      </c>
      <c r="C284" s="63" t="s">
        <v>2731</v>
      </c>
      <c r="D284" s="63" t="s">
        <v>862</v>
      </c>
      <c r="E284" s="63" t="s">
        <v>1183</v>
      </c>
      <c r="F284" s="62">
        <v>42733</v>
      </c>
    </row>
    <row r="285" spans="1:6" x14ac:dyDescent="0.2">
      <c r="A285" s="83">
        <v>27716</v>
      </c>
      <c r="B285" s="85" t="s">
        <v>2840</v>
      </c>
      <c r="C285" s="141" t="s">
        <v>756</v>
      </c>
      <c r="D285" s="85" t="s">
        <v>2361</v>
      </c>
      <c r="E285" s="85" t="s">
        <v>2841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A58" zoomScale="85" zoomScaleNormal="85" workbookViewId="0">
      <selection activeCell="E157" sqref="E15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05" t="s">
        <v>833</v>
      </c>
      <c r="C1" s="205"/>
      <c r="D1" s="205"/>
      <c r="E1" s="205"/>
      <c r="F1" s="10"/>
      <c r="G1" s="4"/>
      <c r="H1" s="100"/>
      <c r="I1" s="5"/>
    </row>
    <row r="2" spans="1:10" ht="15" x14ac:dyDescent="0.25">
      <c r="A2" s="1"/>
      <c r="B2" s="205" t="s">
        <v>834</v>
      </c>
      <c r="C2" s="205"/>
      <c r="D2" s="205"/>
      <c r="E2" s="205"/>
      <c r="F2" s="10"/>
      <c r="G2" s="4"/>
      <c r="H2" s="100"/>
      <c r="I2" s="6"/>
    </row>
    <row r="3" spans="1:10" ht="15" x14ac:dyDescent="0.25">
      <c r="A3" s="1"/>
      <c r="B3" s="205" t="s">
        <v>835</v>
      </c>
      <c r="C3" s="205"/>
      <c r="D3" s="205"/>
      <c r="E3" s="205"/>
      <c r="F3" s="10"/>
      <c r="G3" s="4"/>
      <c r="H3" s="100"/>
      <c r="I3" s="7"/>
    </row>
    <row r="4" spans="1:10" x14ac:dyDescent="0.2">
      <c r="A4" s="1"/>
      <c r="B4" s="205" t="s">
        <v>2495</v>
      </c>
      <c r="C4" s="205"/>
      <c r="D4" s="205"/>
      <c r="E4" s="205"/>
      <c r="F4" s="10"/>
      <c r="G4" s="4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0"/>
      <c r="I5" s="8"/>
    </row>
    <row r="6" spans="1:10" ht="13.5" thickBot="1" x14ac:dyDescent="0.25">
      <c r="A6" s="227" t="s">
        <v>1027</v>
      </c>
      <c r="B6" s="27" t="s">
        <v>1028</v>
      </c>
      <c r="C6" s="27" t="s">
        <v>1029</v>
      </c>
      <c r="D6" s="229" t="s">
        <v>1030</v>
      </c>
      <c r="E6" s="229"/>
      <c r="F6" s="230"/>
    </row>
    <row r="7" spans="1:10" ht="13.5" thickBot="1" x14ac:dyDescent="0.25">
      <c r="A7" s="228"/>
      <c r="B7" s="231" t="s">
        <v>1204</v>
      </c>
      <c r="C7" s="229"/>
      <c r="D7" s="27" t="s">
        <v>1199</v>
      </c>
      <c r="E7" s="232" t="s">
        <v>250</v>
      </c>
      <c r="F7" s="23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  <c r="H8" s="102"/>
    </row>
    <row r="9" spans="1:10" x14ac:dyDescent="0.2">
      <c r="A9" s="88">
        <v>115</v>
      </c>
      <c r="B9" s="87" t="s">
        <v>2282</v>
      </c>
      <c r="C9" s="87" t="s">
        <v>1460</v>
      </c>
      <c r="D9" s="87" t="s">
        <v>1198</v>
      </c>
      <c r="E9" s="87" t="s">
        <v>720</v>
      </c>
      <c r="F9" s="89">
        <v>42013</v>
      </c>
      <c r="G9" s="103"/>
    </row>
    <row r="10" spans="1:10" ht="13.5" thickBot="1" x14ac:dyDescent="0.25">
      <c r="A10" s="88">
        <v>215</v>
      </c>
      <c r="B10" s="87" t="s">
        <v>2283</v>
      </c>
      <c r="C10" s="87" t="s">
        <v>1460</v>
      </c>
      <c r="D10" s="87" t="s">
        <v>1198</v>
      </c>
      <c r="E10" s="87" t="s">
        <v>720</v>
      </c>
      <c r="F10" s="89">
        <v>42013</v>
      </c>
      <c r="G10" s="103"/>
    </row>
    <row r="11" spans="1:10" x14ac:dyDescent="0.2">
      <c r="A11" s="88">
        <v>315</v>
      </c>
      <c r="B11" s="87" t="s">
        <v>2284</v>
      </c>
      <c r="C11" s="87" t="s">
        <v>1460</v>
      </c>
      <c r="D11" s="87" t="s">
        <v>1198</v>
      </c>
      <c r="E11" s="87" t="s">
        <v>720</v>
      </c>
      <c r="F11" s="89">
        <v>42013</v>
      </c>
      <c r="G11" s="103"/>
      <c r="I11" s="52" t="s">
        <v>1203</v>
      </c>
      <c r="J11" s="53">
        <f>COUNTIF($D$9:$D$4767,"PTE")</f>
        <v>43</v>
      </c>
    </row>
    <row r="12" spans="1:10" x14ac:dyDescent="0.2">
      <c r="A12" s="88">
        <v>415</v>
      </c>
      <c r="B12" s="9" t="s">
        <v>2285</v>
      </c>
      <c r="C12" s="9" t="s">
        <v>2301</v>
      </c>
      <c r="D12" s="87" t="s">
        <v>1198</v>
      </c>
      <c r="E12" s="9" t="s">
        <v>827</v>
      </c>
      <c r="F12" s="89">
        <v>42013</v>
      </c>
      <c r="G12" s="103"/>
      <c r="I12" s="54" t="s">
        <v>1202</v>
      </c>
      <c r="J12" s="55">
        <f>COUNTIF($D$9:$D$4767,"PT")</f>
        <v>2</v>
      </c>
    </row>
    <row r="13" spans="1:10" x14ac:dyDescent="0.2">
      <c r="A13" s="88">
        <v>515</v>
      </c>
      <c r="B13" s="9" t="s">
        <v>2304</v>
      </c>
      <c r="C13" s="9" t="s">
        <v>2305</v>
      </c>
      <c r="D13" s="87" t="s">
        <v>863</v>
      </c>
      <c r="E13" s="87" t="s">
        <v>1722</v>
      </c>
      <c r="F13" s="89">
        <v>42026</v>
      </c>
      <c r="G13" s="103"/>
      <c r="I13" s="54" t="s">
        <v>1201</v>
      </c>
      <c r="J13" s="55">
        <f>COUNTIF($D$9:$D$4767,"PF")</f>
        <v>15</v>
      </c>
    </row>
    <row r="14" spans="1:10" x14ac:dyDescent="0.2">
      <c r="A14" s="88">
        <v>615</v>
      </c>
      <c r="B14" s="87" t="s">
        <v>2286</v>
      </c>
      <c r="C14" s="9" t="s">
        <v>859</v>
      </c>
      <c r="D14" s="87" t="s">
        <v>1198</v>
      </c>
      <c r="E14" s="1" t="s">
        <v>831</v>
      </c>
      <c r="F14" s="89">
        <v>42026</v>
      </c>
      <c r="G14" s="103"/>
      <c r="I14" s="54" t="s">
        <v>1200</v>
      </c>
      <c r="J14" s="55">
        <f>COUNTIF($D$9:$D$4767,"PF/PTE")</f>
        <v>50</v>
      </c>
    </row>
    <row r="15" spans="1:10" x14ac:dyDescent="0.2">
      <c r="A15" s="88">
        <v>715</v>
      </c>
      <c r="B15" s="87" t="s">
        <v>2287</v>
      </c>
      <c r="C15" s="87" t="s">
        <v>2306</v>
      </c>
      <c r="D15" s="87" t="s">
        <v>1198</v>
      </c>
      <c r="E15" s="87" t="s">
        <v>577</v>
      </c>
      <c r="F15" s="89">
        <v>42027</v>
      </c>
      <c r="G15" s="103"/>
      <c r="I15" s="54" t="s">
        <v>1199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2288</v>
      </c>
      <c r="C16" s="68" t="s">
        <v>724</v>
      </c>
      <c r="D16" s="85" t="s">
        <v>2361</v>
      </c>
      <c r="E16" s="85" t="s">
        <v>2205</v>
      </c>
      <c r="F16" s="96">
        <v>42030</v>
      </c>
      <c r="G16" s="103"/>
      <c r="I16" s="54" t="s">
        <v>254</v>
      </c>
      <c r="J16" s="55">
        <f>COUNTIF($D$9:$D$4767,"Biológicos")</f>
        <v>5</v>
      </c>
    </row>
    <row r="17" spans="1:10" x14ac:dyDescent="0.2">
      <c r="A17" s="83">
        <v>915</v>
      </c>
      <c r="B17" s="85" t="s">
        <v>2289</v>
      </c>
      <c r="C17" s="68" t="s">
        <v>724</v>
      </c>
      <c r="D17" s="85" t="s">
        <v>2361</v>
      </c>
      <c r="E17" s="85" t="s">
        <v>2303</v>
      </c>
      <c r="F17" s="96">
        <v>42030</v>
      </c>
      <c r="G17" s="103"/>
      <c r="I17" s="54" t="s">
        <v>2441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2290</v>
      </c>
      <c r="C18" s="85" t="s">
        <v>251</v>
      </c>
      <c r="D18" s="85" t="s">
        <v>2361</v>
      </c>
      <c r="E18" s="85" t="s">
        <v>2303</v>
      </c>
      <c r="F18" s="96">
        <v>42030</v>
      </c>
      <c r="G18" s="103"/>
      <c r="I18" s="56" t="s">
        <v>2361</v>
      </c>
      <c r="J18" s="57">
        <f>COUNTIF($D$9:$D$4767,"Biológicos/Org")</f>
        <v>23</v>
      </c>
    </row>
    <row r="19" spans="1:10" ht="13.5" thickBot="1" x14ac:dyDescent="0.25">
      <c r="A19" s="88">
        <v>1115</v>
      </c>
      <c r="B19" s="87" t="s">
        <v>2291</v>
      </c>
      <c r="C19" s="87" t="s">
        <v>2302</v>
      </c>
      <c r="D19" s="87" t="s">
        <v>1198</v>
      </c>
      <c r="E19" s="87" t="s">
        <v>1188</v>
      </c>
      <c r="F19" s="89">
        <v>42031</v>
      </c>
      <c r="G19" s="103"/>
    </row>
    <row r="20" spans="1:10" ht="13.5" thickBot="1" x14ac:dyDescent="0.25">
      <c r="A20" s="88">
        <v>1215</v>
      </c>
      <c r="B20" s="87" t="s">
        <v>2292</v>
      </c>
      <c r="C20" s="1" t="s">
        <v>1460</v>
      </c>
      <c r="D20" s="87" t="s">
        <v>1198</v>
      </c>
      <c r="E20" s="1" t="s">
        <v>720</v>
      </c>
      <c r="F20" s="62">
        <v>42033</v>
      </c>
      <c r="G20" s="103"/>
      <c r="I20" s="58" t="s">
        <v>1205</v>
      </c>
      <c r="J20" s="59">
        <f>SUM(J11:J18)</f>
        <v>139</v>
      </c>
    </row>
    <row r="21" spans="1:10" x14ac:dyDescent="0.2">
      <c r="A21" s="88">
        <v>1315</v>
      </c>
      <c r="B21" s="1" t="s">
        <v>2293</v>
      </c>
      <c r="C21" s="1" t="s">
        <v>843</v>
      </c>
      <c r="D21" s="1" t="s">
        <v>862</v>
      </c>
      <c r="E21" s="1" t="s">
        <v>697</v>
      </c>
      <c r="F21" s="62">
        <v>42039</v>
      </c>
      <c r="G21" s="103"/>
    </row>
    <row r="22" spans="1:10" x14ac:dyDescent="0.2">
      <c r="A22" s="88">
        <v>1415</v>
      </c>
      <c r="B22" s="1" t="s">
        <v>1939</v>
      </c>
      <c r="C22" s="1" t="s">
        <v>298</v>
      </c>
      <c r="D22" s="1" t="s">
        <v>863</v>
      </c>
      <c r="E22" s="1" t="s">
        <v>1721</v>
      </c>
      <c r="F22" s="62">
        <v>42045</v>
      </c>
      <c r="G22" s="103"/>
    </row>
    <row r="23" spans="1:10" x14ac:dyDescent="0.2">
      <c r="A23" s="88">
        <v>1515</v>
      </c>
      <c r="B23" s="1" t="s">
        <v>2294</v>
      </c>
      <c r="C23" s="1" t="s">
        <v>847</v>
      </c>
      <c r="D23" s="1" t="s">
        <v>862</v>
      </c>
      <c r="E23" s="1" t="s">
        <v>814</v>
      </c>
      <c r="F23" s="62">
        <v>42048</v>
      </c>
      <c r="G23" s="103"/>
    </row>
    <row r="24" spans="1:10" x14ac:dyDescent="0.2">
      <c r="A24" s="88">
        <v>1615</v>
      </c>
      <c r="B24" s="1" t="s">
        <v>2295</v>
      </c>
      <c r="C24" s="1" t="s">
        <v>847</v>
      </c>
      <c r="D24" s="1" t="s">
        <v>862</v>
      </c>
      <c r="E24" s="1" t="s">
        <v>1189</v>
      </c>
      <c r="F24" s="62">
        <v>42048</v>
      </c>
      <c r="G24" s="103"/>
    </row>
    <row r="25" spans="1:10" x14ac:dyDescent="0.2">
      <c r="A25" s="88">
        <v>1715</v>
      </c>
      <c r="B25" s="1" t="s">
        <v>2296</v>
      </c>
      <c r="C25" s="1" t="s">
        <v>847</v>
      </c>
      <c r="D25" s="1" t="s">
        <v>862</v>
      </c>
      <c r="E25" s="1" t="s">
        <v>1189</v>
      </c>
      <c r="F25" s="62">
        <v>42048</v>
      </c>
      <c r="G25" s="103"/>
    </row>
    <row r="26" spans="1:10" x14ac:dyDescent="0.2">
      <c r="A26" s="88">
        <v>1815</v>
      </c>
      <c r="B26" s="1" t="s">
        <v>2297</v>
      </c>
      <c r="C26" s="1" t="s">
        <v>847</v>
      </c>
      <c r="D26" s="1" t="s">
        <v>862</v>
      </c>
      <c r="E26" s="1" t="s">
        <v>487</v>
      </c>
      <c r="F26" s="62">
        <v>42048</v>
      </c>
      <c r="G26" s="103"/>
    </row>
    <row r="27" spans="1:10" x14ac:dyDescent="0.2">
      <c r="A27" s="88">
        <v>1915</v>
      </c>
      <c r="B27" s="1" t="s">
        <v>2298</v>
      </c>
      <c r="C27" s="1" t="s">
        <v>1138</v>
      </c>
      <c r="D27" s="1" t="s">
        <v>1198</v>
      </c>
      <c r="E27" s="1" t="s">
        <v>814</v>
      </c>
      <c r="F27" s="62">
        <v>42066</v>
      </c>
      <c r="G27" s="103"/>
    </row>
    <row r="28" spans="1:10" x14ac:dyDescent="0.2">
      <c r="A28" s="88">
        <v>2015</v>
      </c>
      <c r="B28" s="1" t="s">
        <v>2299</v>
      </c>
      <c r="C28" s="1" t="s">
        <v>2307</v>
      </c>
      <c r="D28" s="1" t="s">
        <v>863</v>
      </c>
      <c r="E28" s="1" t="s">
        <v>795</v>
      </c>
      <c r="F28" s="62">
        <v>42067</v>
      </c>
      <c r="G28" s="103"/>
    </row>
    <row r="29" spans="1:10" x14ac:dyDescent="0.2">
      <c r="A29" s="88">
        <v>2115</v>
      </c>
      <c r="B29" s="1" t="s">
        <v>2300</v>
      </c>
      <c r="C29" s="1" t="s">
        <v>1676</v>
      </c>
      <c r="D29" s="1" t="s">
        <v>862</v>
      </c>
      <c r="E29" s="1" t="s">
        <v>684</v>
      </c>
      <c r="F29" s="62">
        <v>42067</v>
      </c>
      <c r="G29" s="103"/>
    </row>
    <row r="30" spans="1:10" x14ac:dyDescent="0.2">
      <c r="A30" s="83">
        <v>2215</v>
      </c>
      <c r="B30" s="84" t="s">
        <v>2308</v>
      </c>
      <c r="C30" s="85" t="s">
        <v>466</v>
      </c>
      <c r="D30" s="85" t="s">
        <v>2361</v>
      </c>
      <c r="E30" s="84" t="s">
        <v>2309</v>
      </c>
      <c r="F30" s="96">
        <v>42076</v>
      </c>
      <c r="G30" s="103"/>
    </row>
    <row r="31" spans="1:10" x14ac:dyDescent="0.2">
      <c r="A31" s="83">
        <v>2315</v>
      </c>
      <c r="B31" s="84" t="s">
        <v>2310</v>
      </c>
      <c r="C31" s="85" t="s">
        <v>2323</v>
      </c>
      <c r="D31" s="85" t="s">
        <v>2361</v>
      </c>
      <c r="E31" s="84" t="s">
        <v>2309</v>
      </c>
      <c r="F31" s="86">
        <v>42076</v>
      </c>
      <c r="G31" s="103"/>
    </row>
    <row r="32" spans="1:10" x14ac:dyDescent="0.2">
      <c r="A32" s="88">
        <v>2415</v>
      </c>
      <c r="B32" s="1" t="s">
        <v>2311</v>
      </c>
      <c r="C32" s="63" t="s">
        <v>2198</v>
      </c>
      <c r="D32" s="63" t="s">
        <v>1198</v>
      </c>
      <c r="E32" s="63" t="s">
        <v>1734</v>
      </c>
      <c r="F32" s="62">
        <v>42080</v>
      </c>
      <c r="G32" s="103"/>
    </row>
    <row r="33" spans="1:7" x14ac:dyDescent="0.2">
      <c r="A33" s="88">
        <v>2515</v>
      </c>
      <c r="B33" s="1" t="s">
        <v>2312</v>
      </c>
      <c r="C33" s="63" t="s">
        <v>281</v>
      </c>
      <c r="D33" s="63" t="s">
        <v>863</v>
      </c>
      <c r="E33" s="63" t="s">
        <v>878</v>
      </c>
      <c r="F33" s="62">
        <v>42080</v>
      </c>
      <c r="G33" s="103"/>
    </row>
    <row r="34" spans="1:7" x14ac:dyDescent="0.2">
      <c r="A34" s="88">
        <v>2615</v>
      </c>
      <c r="B34" s="1" t="s">
        <v>2313</v>
      </c>
      <c r="C34" s="63" t="s">
        <v>2324</v>
      </c>
      <c r="D34" s="63" t="s">
        <v>863</v>
      </c>
      <c r="E34" s="63" t="s">
        <v>2325</v>
      </c>
      <c r="F34" s="62">
        <v>42080</v>
      </c>
      <c r="G34" s="103"/>
    </row>
    <row r="35" spans="1:7" x14ac:dyDescent="0.2">
      <c r="A35" s="88">
        <v>2715</v>
      </c>
      <c r="B35" s="63" t="s">
        <v>2326</v>
      </c>
      <c r="C35" s="63" t="s">
        <v>2327</v>
      </c>
      <c r="D35" s="63" t="s">
        <v>1198</v>
      </c>
      <c r="E35" s="63" t="s">
        <v>1734</v>
      </c>
      <c r="F35" s="62">
        <v>42082</v>
      </c>
      <c r="G35" s="103"/>
    </row>
    <row r="36" spans="1:7" x14ac:dyDescent="0.2">
      <c r="A36" s="88">
        <v>2815</v>
      </c>
      <c r="B36" s="1" t="s">
        <v>2314</v>
      </c>
      <c r="C36" s="63" t="s">
        <v>2278</v>
      </c>
      <c r="D36" s="63" t="s">
        <v>863</v>
      </c>
      <c r="E36" s="63" t="s">
        <v>1722</v>
      </c>
      <c r="F36" s="62">
        <v>42082</v>
      </c>
      <c r="G36" s="103"/>
    </row>
    <row r="37" spans="1:7" x14ac:dyDescent="0.2">
      <c r="A37" s="88">
        <v>2915</v>
      </c>
      <c r="B37" s="1" t="s">
        <v>2315</v>
      </c>
      <c r="C37" s="63" t="s">
        <v>2071</v>
      </c>
      <c r="D37" s="63" t="s">
        <v>1198</v>
      </c>
      <c r="E37" s="63" t="s">
        <v>1213</v>
      </c>
      <c r="F37" s="62">
        <v>42083</v>
      </c>
      <c r="G37" s="103"/>
    </row>
    <row r="38" spans="1:7" x14ac:dyDescent="0.2">
      <c r="A38" s="88">
        <v>3015</v>
      </c>
      <c r="B38" s="1" t="s">
        <v>2317</v>
      </c>
      <c r="C38" s="63" t="s">
        <v>1695</v>
      </c>
      <c r="D38" s="63" t="s">
        <v>862</v>
      </c>
      <c r="E38" s="63" t="s">
        <v>552</v>
      </c>
      <c r="F38" s="62">
        <v>42089</v>
      </c>
      <c r="G38" s="103"/>
    </row>
    <row r="39" spans="1:7" x14ac:dyDescent="0.2">
      <c r="A39" s="88">
        <v>3115</v>
      </c>
      <c r="B39" s="1" t="s">
        <v>2316</v>
      </c>
      <c r="C39" s="63" t="s">
        <v>146</v>
      </c>
      <c r="D39" s="63" t="s">
        <v>862</v>
      </c>
      <c r="E39" s="63" t="s">
        <v>1213</v>
      </c>
      <c r="F39" s="62">
        <v>42090</v>
      </c>
      <c r="G39" s="103"/>
    </row>
    <row r="40" spans="1:7" x14ac:dyDescent="0.2">
      <c r="A40" s="88">
        <v>3215</v>
      </c>
      <c r="B40" s="1" t="s">
        <v>2431</v>
      </c>
      <c r="C40" s="63" t="s">
        <v>1676</v>
      </c>
      <c r="D40" s="63" t="s">
        <v>862</v>
      </c>
      <c r="E40" s="63" t="s">
        <v>2430</v>
      </c>
      <c r="F40" s="62">
        <v>42096</v>
      </c>
      <c r="G40" s="103"/>
    </row>
    <row r="41" spans="1:7" x14ac:dyDescent="0.2">
      <c r="A41" s="88">
        <v>3315</v>
      </c>
      <c r="B41" s="63" t="s">
        <v>2328</v>
      </c>
      <c r="C41" s="63" t="s">
        <v>2329</v>
      </c>
      <c r="D41" s="63" t="s">
        <v>1198</v>
      </c>
      <c r="E41" s="63" t="s">
        <v>1213</v>
      </c>
      <c r="F41" s="62">
        <v>42096</v>
      </c>
      <c r="G41" s="103"/>
    </row>
    <row r="42" spans="1:7" x14ac:dyDescent="0.2">
      <c r="A42" s="88">
        <v>3415</v>
      </c>
      <c r="B42" s="63" t="s">
        <v>2330</v>
      </c>
      <c r="C42" s="63" t="s">
        <v>2331</v>
      </c>
      <c r="D42" s="63" t="s">
        <v>862</v>
      </c>
      <c r="E42" s="63" t="s">
        <v>2332</v>
      </c>
      <c r="F42" s="62">
        <v>42101</v>
      </c>
      <c r="G42" s="103"/>
    </row>
    <row r="43" spans="1:7" x14ac:dyDescent="0.2">
      <c r="A43" s="88">
        <v>3515</v>
      </c>
      <c r="B43" s="63" t="s">
        <v>2333</v>
      </c>
      <c r="C43" s="63" t="s">
        <v>2334</v>
      </c>
      <c r="D43" s="63" t="s">
        <v>1198</v>
      </c>
      <c r="E43" s="63" t="s">
        <v>697</v>
      </c>
      <c r="F43" s="62">
        <v>42102</v>
      </c>
      <c r="G43" s="103"/>
    </row>
    <row r="44" spans="1:7" x14ac:dyDescent="0.2">
      <c r="A44" s="88">
        <v>3615</v>
      </c>
      <c r="B44" s="63" t="s">
        <v>2335</v>
      </c>
      <c r="C44" s="63" t="s">
        <v>2307</v>
      </c>
      <c r="D44" s="63" t="s">
        <v>1198</v>
      </c>
      <c r="E44" s="63" t="s">
        <v>1189</v>
      </c>
      <c r="F44" s="62">
        <v>42103</v>
      </c>
      <c r="G44" s="103"/>
    </row>
    <row r="45" spans="1:7" x14ac:dyDescent="0.2">
      <c r="A45" s="88">
        <v>3715</v>
      </c>
      <c r="B45" s="1" t="s">
        <v>2318</v>
      </c>
      <c r="C45" s="63" t="s">
        <v>1429</v>
      </c>
      <c r="D45" s="63" t="s">
        <v>1198</v>
      </c>
      <c r="E45" s="63" t="s">
        <v>2336</v>
      </c>
      <c r="F45" s="62">
        <v>42109</v>
      </c>
      <c r="G45" s="103"/>
    </row>
    <row r="46" spans="1:7" x14ac:dyDescent="0.2">
      <c r="A46" s="88">
        <v>3815</v>
      </c>
      <c r="B46" s="1" t="s">
        <v>2319</v>
      </c>
      <c r="C46" s="63" t="s">
        <v>2337</v>
      </c>
      <c r="D46" s="63" t="s">
        <v>1198</v>
      </c>
      <c r="E46" s="63" t="s">
        <v>2332</v>
      </c>
      <c r="F46" s="62">
        <v>42111</v>
      </c>
      <c r="G46" s="103"/>
    </row>
    <row r="47" spans="1:7" x14ac:dyDescent="0.2">
      <c r="A47" s="88">
        <v>3915</v>
      </c>
      <c r="B47" s="1" t="s">
        <v>2320</v>
      </c>
      <c r="C47" s="63" t="s">
        <v>1429</v>
      </c>
      <c r="D47" s="63" t="s">
        <v>1198</v>
      </c>
      <c r="E47" s="63" t="s">
        <v>2035</v>
      </c>
      <c r="F47" s="62">
        <v>42111</v>
      </c>
      <c r="G47" s="103"/>
    </row>
    <row r="48" spans="1:7" x14ac:dyDescent="0.2">
      <c r="A48" s="88">
        <v>4015</v>
      </c>
      <c r="B48" s="1" t="s">
        <v>2321</v>
      </c>
      <c r="C48" s="63" t="s">
        <v>1429</v>
      </c>
      <c r="D48" s="63" t="s">
        <v>1198</v>
      </c>
      <c r="E48" s="63" t="s">
        <v>1213</v>
      </c>
      <c r="F48" s="62">
        <v>42123</v>
      </c>
      <c r="G48" s="103"/>
    </row>
    <row r="49" spans="1:7" x14ac:dyDescent="0.2">
      <c r="A49" s="88">
        <v>4115</v>
      </c>
      <c r="B49" s="1" t="s">
        <v>2322</v>
      </c>
      <c r="C49" s="63" t="s">
        <v>1676</v>
      </c>
      <c r="D49" s="63" t="s">
        <v>1198</v>
      </c>
      <c r="E49" s="63" t="s">
        <v>2332</v>
      </c>
      <c r="F49" s="62">
        <v>42124</v>
      </c>
      <c r="G49" s="103"/>
    </row>
    <row r="50" spans="1:7" x14ac:dyDescent="0.2">
      <c r="A50" s="88">
        <v>4215</v>
      </c>
      <c r="B50" s="1" t="s">
        <v>2338</v>
      </c>
      <c r="C50" s="1" t="s">
        <v>1460</v>
      </c>
      <c r="D50" s="1" t="s">
        <v>862</v>
      </c>
      <c r="E50" s="1" t="s">
        <v>557</v>
      </c>
      <c r="F50" s="62">
        <v>42129</v>
      </c>
      <c r="G50" s="103"/>
    </row>
    <row r="51" spans="1:7" x14ac:dyDescent="0.2">
      <c r="A51" s="88">
        <v>4315</v>
      </c>
      <c r="B51" s="1" t="s">
        <v>2339</v>
      </c>
      <c r="C51" s="1" t="s">
        <v>1460</v>
      </c>
      <c r="D51" s="1" t="s">
        <v>862</v>
      </c>
      <c r="E51" s="1" t="s">
        <v>1716</v>
      </c>
      <c r="F51" s="62">
        <v>42129</v>
      </c>
      <c r="G51" s="103"/>
    </row>
    <row r="52" spans="1:7" x14ac:dyDescent="0.2">
      <c r="A52" s="88">
        <v>4415</v>
      </c>
      <c r="B52" s="1" t="s">
        <v>2340</v>
      </c>
      <c r="C52" s="1" t="s">
        <v>146</v>
      </c>
      <c r="D52" s="1" t="s">
        <v>1198</v>
      </c>
      <c r="E52" s="1" t="s">
        <v>808</v>
      </c>
      <c r="F52" s="62">
        <v>42136</v>
      </c>
      <c r="G52" s="103"/>
    </row>
    <row r="53" spans="1:7" x14ac:dyDescent="0.2">
      <c r="A53" s="88">
        <v>4515</v>
      </c>
      <c r="B53" s="1" t="s">
        <v>2341</v>
      </c>
      <c r="C53" s="1" t="s">
        <v>2343</v>
      </c>
      <c r="D53" s="1" t="s">
        <v>1198</v>
      </c>
      <c r="E53" s="1" t="s">
        <v>1723</v>
      </c>
      <c r="F53" s="62">
        <v>42139</v>
      </c>
      <c r="G53" s="103"/>
    </row>
    <row r="54" spans="1:7" x14ac:dyDescent="0.2">
      <c r="A54" s="88">
        <v>4615</v>
      </c>
      <c r="B54" s="1" t="s">
        <v>2342</v>
      </c>
      <c r="C54" s="1" t="s">
        <v>2343</v>
      </c>
      <c r="D54" s="1" t="s">
        <v>1198</v>
      </c>
      <c r="E54" s="1" t="s">
        <v>1723</v>
      </c>
      <c r="F54" s="62">
        <v>42139</v>
      </c>
      <c r="G54" s="103"/>
    </row>
    <row r="55" spans="1:7" x14ac:dyDescent="0.2">
      <c r="A55" s="88">
        <v>4715</v>
      </c>
      <c r="B55" s="63" t="s">
        <v>2344</v>
      </c>
      <c r="C55" s="63" t="s">
        <v>1429</v>
      </c>
      <c r="D55" s="1" t="s">
        <v>1198</v>
      </c>
      <c r="E55" s="63" t="s">
        <v>814</v>
      </c>
      <c r="F55" s="62">
        <v>42149</v>
      </c>
      <c r="G55" s="103"/>
    </row>
    <row r="56" spans="1:7" x14ac:dyDescent="0.2">
      <c r="A56" s="88">
        <v>4815</v>
      </c>
      <c r="B56" s="63" t="s">
        <v>2345</v>
      </c>
      <c r="C56" s="63" t="s">
        <v>843</v>
      </c>
      <c r="D56" s="1" t="s">
        <v>1198</v>
      </c>
      <c r="E56" s="63" t="s">
        <v>829</v>
      </c>
      <c r="F56" s="62">
        <v>42158</v>
      </c>
      <c r="G56" s="103"/>
    </row>
    <row r="57" spans="1:7" x14ac:dyDescent="0.2">
      <c r="A57" s="83">
        <v>4915</v>
      </c>
      <c r="B57" s="85" t="s">
        <v>2346</v>
      </c>
      <c r="C57" s="85" t="s">
        <v>251</v>
      </c>
      <c r="D57" s="85" t="s">
        <v>2361</v>
      </c>
      <c r="E57" s="85" t="s">
        <v>2359</v>
      </c>
      <c r="F57" s="86">
        <v>42160</v>
      </c>
      <c r="G57" s="103"/>
    </row>
    <row r="58" spans="1:7" x14ac:dyDescent="0.2">
      <c r="A58" s="88">
        <v>5015</v>
      </c>
      <c r="B58" s="63" t="s">
        <v>2347</v>
      </c>
      <c r="C58" s="63" t="s">
        <v>1792</v>
      </c>
      <c r="D58" s="63" t="s">
        <v>254</v>
      </c>
      <c r="E58" s="63" t="s">
        <v>512</v>
      </c>
      <c r="F58" s="62">
        <v>42164</v>
      </c>
      <c r="G58" s="103"/>
    </row>
    <row r="59" spans="1:7" x14ac:dyDescent="0.2">
      <c r="A59" s="83">
        <v>5115</v>
      </c>
      <c r="B59" s="85" t="s">
        <v>2348</v>
      </c>
      <c r="C59" s="85" t="s">
        <v>724</v>
      </c>
      <c r="D59" s="85" t="s">
        <v>2361</v>
      </c>
      <c r="E59" s="85" t="s">
        <v>274</v>
      </c>
      <c r="F59" s="86">
        <v>42170</v>
      </c>
      <c r="G59" s="103"/>
    </row>
    <row r="60" spans="1:7" x14ac:dyDescent="0.2">
      <c r="A60" s="88">
        <v>5215</v>
      </c>
      <c r="B60" s="63" t="s">
        <v>2349</v>
      </c>
      <c r="C60" s="63" t="s">
        <v>1453</v>
      </c>
      <c r="D60" s="1" t="s">
        <v>1198</v>
      </c>
      <c r="E60" s="63" t="s">
        <v>1801</v>
      </c>
      <c r="F60" s="3">
        <v>42170</v>
      </c>
      <c r="G60" s="103"/>
    </row>
    <row r="61" spans="1:7" x14ac:dyDescent="0.2">
      <c r="A61" s="88">
        <v>5315</v>
      </c>
      <c r="B61" s="63" t="s">
        <v>2350</v>
      </c>
      <c r="C61" s="63" t="s">
        <v>1453</v>
      </c>
      <c r="D61" s="1" t="s">
        <v>1198</v>
      </c>
      <c r="E61" s="63" t="s">
        <v>1801</v>
      </c>
      <c r="F61" s="62">
        <v>42170</v>
      </c>
      <c r="G61" s="103"/>
    </row>
    <row r="62" spans="1:7" x14ac:dyDescent="0.2">
      <c r="A62" s="83">
        <v>5415</v>
      </c>
      <c r="B62" s="85" t="s">
        <v>2351</v>
      </c>
      <c r="C62" s="85" t="s">
        <v>251</v>
      </c>
      <c r="D62" s="85" t="s">
        <v>2361</v>
      </c>
      <c r="E62" s="85" t="s">
        <v>2360</v>
      </c>
      <c r="F62" s="86">
        <v>42170</v>
      </c>
      <c r="G62" s="103"/>
    </row>
    <row r="63" spans="1:7" x14ac:dyDescent="0.2">
      <c r="A63" s="88">
        <v>5515</v>
      </c>
      <c r="B63" s="63" t="s">
        <v>2352</v>
      </c>
      <c r="C63" s="63" t="s">
        <v>2337</v>
      </c>
      <c r="D63" s="1" t="s">
        <v>1198</v>
      </c>
      <c r="E63" s="63" t="s">
        <v>2332</v>
      </c>
      <c r="F63" s="62">
        <v>42171</v>
      </c>
      <c r="G63" s="103"/>
    </row>
    <row r="64" spans="1:7" x14ac:dyDescent="0.2">
      <c r="A64" s="88">
        <v>5615</v>
      </c>
      <c r="B64" s="63" t="s">
        <v>2353</v>
      </c>
      <c r="C64" s="63" t="s">
        <v>859</v>
      </c>
      <c r="D64" s="1" t="s">
        <v>1198</v>
      </c>
      <c r="E64" s="63" t="s">
        <v>1716</v>
      </c>
      <c r="F64" s="62">
        <v>42171</v>
      </c>
      <c r="G64" s="103"/>
    </row>
    <row r="65" spans="1:7" x14ac:dyDescent="0.2">
      <c r="A65" s="88">
        <v>5715</v>
      </c>
      <c r="B65" s="63" t="s">
        <v>2354</v>
      </c>
      <c r="C65" s="1" t="s">
        <v>2307</v>
      </c>
      <c r="D65" s="63" t="s">
        <v>863</v>
      </c>
      <c r="E65" s="63" t="s">
        <v>795</v>
      </c>
      <c r="F65" s="62">
        <v>42177</v>
      </c>
      <c r="G65" s="103"/>
    </row>
    <row r="66" spans="1:7" x14ac:dyDescent="0.2">
      <c r="A66" s="88">
        <v>5815</v>
      </c>
      <c r="B66" s="63" t="s">
        <v>2355</v>
      </c>
      <c r="C66" s="63" t="s">
        <v>1769</v>
      </c>
      <c r="D66" s="1" t="s">
        <v>1198</v>
      </c>
      <c r="E66" s="63" t="s">
        <v>720</v>
      </c>
      <c r="F66" s="62">
        <v>42177</v>
      </c>
      <c r="G66" s="103"/>
    </row>
    <row r="67" spans="1:7" x14ac:dyDescent="0.2">
      <c r="A67" s="88">
        <v>5915</v>
      </c>
      <c r="B67" s="63" t="s">
        <v>2356</v>
      </c>
      <c r="C67" s="63" t="s">
        <v>1769</v>
      </c>
      <c r="D67" s="1" t="s">
        <v>1198</v>
      </c>
      <c r="E67" s="63" t="s">
        <v>720</v>
      </c>
      <c r="F67" s="62">
        <v>42177</v>
      </c>
      <c r="G67" s="103"/>
    </row>
    <row r="68" spans="1:7" x14ac:dyDescent="0.2">
      <c r="A68" s="83">
        <v>6015</v>
      </c>
      <c r="B68" s="85" t="s">
        <v>2357</v>
      </c>
      <c r="C68" s="85" t="s">
        <v>466</v>
      </c>
      <c r="D68" s="85" t="s">
        <v>2361</v>
      </c>
      <c r="E68" s="85" t="s">
        <v>194</v>
      </c>
      <c r="F68" s="86">
        <v>42178</v>
      </c>
      <c r="G68" s="103"/>
    </row>
    <row r="69" spans="1:7" x14ac:dyDescent="0.2">
      <c r="A69" s="88">
        <v>6115</v>
      </c>
      <c r="B69" s="63" t="s">
        <v>2358</v>
      </c>
      <c r="C69" s="63" t="s">
        <v>1769</v>
      </c>
      <c r="D69" s="1" t="s">
        <v>1198</v>
      </c>
      <c r="E69" s="63" t="s">
        <v>720</v>
      </c>
      <c r="F69" s="62">
        <v>42178</v>
      </c>
      <c r="G69" s="103"/>
    </row>
    <row r="70" spans="1:7" x14ac:dyDescent="0.2">
      <c r="A70" s="88">
        <v>6215</v>
      </c>
      <c r="B70" s="1" t="s">
        <v>2373</v>
      </c>
      <c r="C70" s="63" t="s">
        <v>2421</v>
      </c>
      <c r="D70" s="63" t="s">
        <v>863</v>
      </c>
      <c r="E70" s="1" t="s">
        <v>795</v>
      </c>
      <c r="F70" s="62">
        <v>42179</v>
      </c>
      <c r="G70" s="103"/>
    </row>
    <row r="71" spans="1:7" x14ac:dyDescent="0.2">
      <c r="A71" s="88">
        <v>6315</v>
      </c>
      <c r="B71" s="1" t="s">
        <v>2374</v>
      </c>
      <c r="C71" s="63" t="s">
        <v>1138</v>
      </c>
      <c r="D71" s="63" t="s">
        <v>1198</v>
      </c>
      <c r="E71" s="1" t="s">
        <v>816</v>
      </c>
      <c r="F71" s="62">
        <v>42185</v>
      </c>
      <c r="G71" s="103"/>
    </row>
    <row r="72" spans="1:7" x14ac:dyDescent="0.2">
      <c r="A72" s="88">
        <v>6415</v>
      </c>
      <c r="B72" s="1" t="s">
        <v>2375</v>
      </c>
      <c r="C72" s="63" t="s">
        <v>260</v>
      </c>
      <c r="D72" s="63" t="s">
        <v>1198</v>
      </c>
      <c r="E72" s="1" t="s">
        <v>2332</v>
      </c>
      <c r="F72" s="62">
        <v>42186</v>
      </c>
      <c r="G72" s="103"/>
    </row>
    <row r="73" spans="1:7" x14ac:dyDescent="0.2">
      <c r="A73" s="88">
        <v>6515</v>
      </c>
      <c r="B73" s="1" t="s">
        <v>2376</v>
      </c>
      <c r="C73" s="63" t="s">
        <v>1460</v>
      </c>
      <c r="D73" s="63" t="s">
        <v>1198</v>
      </c>
      <c r="E73" s="1" t="s">
        <v>487</v>
      </c>
      <c r="F73" s="62">
        <v>42191</v>
      </c>
      <c r="G73" s="103"/>
    </row>
    <row r="74" spans="1:7" x14ac:dyDescent="0.2">
      <c r="A74" s="88">
        <v>6615</v>
      </c>
      <c r="B74" s="1" t="s">
        <v>2377</v>
      </c>
      <c r="C74" s="63" t="s">
        <v>1460</v>
      </c>
      <c r="D74" s="63" t="s">
        <v>1198</v>
      </c>
      <c r="E74" s="1" t="s">
        <v>814</v>
      </c>
      <c r="F74" s="62">
        <v>42191</v>
      </c>
      <c r="G74" s="103"/>
    </row>
    <row r="75" spans="1:7" x14ac:dyDescent="0.2">
      <c r="A75" s="88">
        <v>6715</v>
      </c>
      <c r="B75" s="1" t="s">
        <v>2378</v>
      </c>
      <c r="C75" s="63" t="s">
        <v>1460</v>
      </c>
      <c r="D75" s="63" t="s">
        <v>1198</v>
      </c>
      <c r="E75" s="1" t="s">
        <v>718</v>
      </c>
      <c r="F75" s="62">
        <v>42191</v>
      </c>
      <c r="G75" s="103"/>
    </row>
    <row r="76" spans="1:7" x14ac:dyDescent="0.2">
      <c r="A76" s="88">
        <v>6815</v>
      </c>
      <c r="B76" s="1" t="s">
        <v>2379</v>
      </c>
      <c r="C76" s="63" t="s">
        <v>2422</v>
      </c>
      <c r="D76" s="63" t="s">
        <v>862</v>
      </c>
      <c r="E76" s="1" t="s">
        <v>2332</v>
      </c>
      <c r="F76" s="62">
        <v>42198</v>
      </c>
      <c r="G76" s="103"/>
    </row>
    <row r="77" spans="1:7" x14ac:dyDescent="0.2">
      <c r="A77" s="88">
        <v>6915</v>
      </c>
      <c r="B77" s="1" t="s">
        <v>2432</v>
      </c>
      <c r="C77" s="63" t="s">
        <v>841</v>
      </c>
      <c r="D77" s="63" t="s">
        <v>862</v>
      </c>
      <c r="E77" s="1" t="s">
        <v>2430</v>
      </c>
      <c r="F77" s="62">
        <v>42198</v>
      </c>
      <c r="G77" s="103"/>
    </row>
    <row r="78" spans="1:7" x14ac:dyDescent="0.2">
      <c r="A78" s="88">
        <v>7015</v>
      </c>
      <c r="B78" s="1" t="s">
        <v>2380</v>
      </c>
      <c r="C78" s="63" t="s">
        <v>310</v>
      </c>
      <c r="D78" s="63" t="s">
        <v>862</v>
      </c>
      <c r="E78" s="1" t="s">
        <v>805</v>
      </c>
      <c r="F78" s="62">
        <v>42198</v>
      </c>
      <c r="G78" s="103"/>
    </row>
    <row r="79" spans="1:7" x14ac:dyDescent="0.2">
      <c r="A79" s="88">
        <v>7115</v>
      </c>
      <c r="B79" s="1" t="s">
        <v>2381</v>
      </c>
      <c r="C79" s="63" t="s">
        <v>2423</v>
      </c>
      <c r="D79" s="63" t="s">
        <v>254</v>
      </c>
      <c r="E79" s="1" t="s">
        <v>2412</v>
      </c>
      <c r="F79" s="62">
        <v>42200</v>
      </c>
      <c r="G79" s="103"/>
    </row>
    <row r="80" spans="1:7" x14ac:dyDescent="0.2">
      <c r="A80" s="88">
        <v>7215</v>
      </c>
      <c r="B80" s="1" t="s">
        <v>2382</v>
      </c>
      <c r="C80" s="63" t="s">
        <v>310</v>
      </c>
      <c r="D80" s="63" t="s">
        <v>862</v>
      </c>
      <c r="E80" s="1" t="s">
        <v>814</v>
      </c>
      <c r="F80" s="62">
        <v>42201</v>
      </c>
      <c r="G80" s="103"/>
    </row>
    <row r="81" spans="1:7" x14ac:dyDescent="0.2">
      <c r="A81" s="88">
        <v>7315</v>
      </c>
      <c r="B81" s="1" t="s">
        <v>2383</v>
      </c>
      <c r="C81" s="63" t="s">
        <v>2423</v>
      </c>
      <c r="D81" s="63" t="s">
        <v>254</v>
      </c>
      <c r="E81" s="1" t="s">
        <v>814</v>
      </c>
      <c r="F81" s="62">
        <v>42201</v>
      </c>
      <c r="G81" s="103"/>
    </row>
    <row r="82" spans="1:7" x14ac:dyDescent="0.2">
      <c r="A82" s="88">
        <v>7415</v>
      </c>
      <c r="B82" s="1" t="s">
        <v>1921</v>
      </c>
      <c r="C82" s="63" t="s">
        <v>2423</v>
      </c>
      <c r="D82" s="63" t="s">
        <v>254</v>
      </c>
      <c r="E82" s="1" t="s">
        <v>624</v>
      </c>
      <c r="F82" s="62">
        <v>42201</v>
      </c>
      <c r="G82" s="103"/>
    </row>
    <row r="83" spans="1:7" x14ac:dyDescent="0.2">
      <c r="A83" s="88">
        <v>7515</v>
      </c>
      <c r="B83" s="1" t="s">
        <v>2384</v>
      </c>
      <c r="C83" s="63" t="s">
        <v>843</v>
      </c>
      <c r="D83" s="63" t="s">
        <v>1198</v>
      </c>
      <c r="E83" s="1" t="s">
        <v>877</v>
      </c>
      <c r="F83" s="62">
        <v>42202</v>
      </c>
      <c r="G83" s="103"/>
    </row>
    <row r="84" spans="1:7" x14ac:dyDescent="0.2">
      <c r="A84" s="83">
        <v>7615</v>
      </c>
      <c r="B84" s="84" t="s">
        <v>2385</v>
      </c>
      <c r="C84" s="84" t="s">
        <v>756</v>
      </c>
      <c r="D84" s="85" t="s">
        <v>2361</v>
      </c>
      <c r="E84" s="84" t="s">
        <v>274</v>
      </c>
      <c r="F84" s="86">
        <v>42202</v>
      </c>
      <c r="G84" s="103"/>
    </row>
    <row r="85" spans="1:7" x14ac:dyDescent="0.2">
      <c r="A85" s="88">
        <v>7715</v>
      </c>
      <c r="B85" s="1" t="s">
        <v>2386</v>
      </c>
      <c r="C85" s="63" t="s">
        <v>310</v>
      </c>
      <c r="D85" s="63" t="s">
        <v>862</v>
      </c>
      <c r="E85" s="1" t="s">
        <v>814</v>
      </c>
      <c r="F85" s="62">
        <v>42202</v>
      </c>
      <c r="G85" s="103"/>
    </row>
    <row r="86" spans="1:7" x14ac:dyDescent="0.2">
      <c r="A86" s="88">
        <v>7815</v>
      </c>
      <c r="B86" s="1" t="s">
        <v>2387</v>
      </c>
      <c r="C86" s="63" t="s">
        <v>2423</v>
      </c>
      <c r="D86" s="63" t="s">
        <v>254</v>
      </c>
      <c r="E86" s="1" t="s">
        <v>2413</v>
      </c>
      <c r="F86" s="62">
        <v>42207</v>
      </c>
      <c r="G86" s="103"/>
    </row>
    <row r="87" spans="1:7" x14ac:dyDescent="0.2">
      <c r="A87" s="88">
        <v>7915</v>
      </c>
      <c r="B87" s="1" t="s">
        <v>2388</v>
      </c>
      <c r="C87" s="63" t="s">
        <v>731</v>
      </c>
      <c r="D87" s="63" t="s">
        <v>863</v>
      </c>
      <c r="E87" s="1" t="s">
        <v>1722</v>
      </c>
      <c r="F87" s="62">
        <v>42207</v>
      </c>
      <c r="G87" s="103"/>
    </row>
    <row r="88" spans="1:7" x14ac:dyDescent="0.2">
      <c r="A88" s="83">
        <v>8015</v>
      </c>
      <c r="B88" s="84" t="s">
        <v>2389</v>
      </c>
      <c r="C88" s="85" t="s">
        <v>2429</v>
      </c>
      <c r="D88" s="85" t="s">
        <v>2441</v>
      </c>
      <c r="E88" s="84" t="s">
        <v>2414</v>
      </c>
      <c r="F88" s="86">
        <v>42209</v>
      </c>
      <c r="G88" s="103"/>
    </row>
    <row r="89" spans="1:7" x14ac:dyDescent="0.2">
      <c r="A89" s="88">
        <v>8115</v>
      </c>
      <c r="B89" s="1" t="s">
        <v>2390</v>
      </c>
      <c r="C89" s="63" t="s">
        <v>310</v>
      </c>
      <c r="D89" s="63" t="s">
        <v>862</v>
      </c>
      <c r="E89" s="1" t="s">
        <v>697</v>
      </c>
      <c r="F89" s="62">
        <v>42212</v>
      </c>
      <c r="G89" s="103"/>
    </row>
    <row r="90" spans="1:7" x14ac:dyDescent="0.2">
      <c r="A90" s="88">
        <v>8215</v>
      </c>
      <c r="B90" s="1" t="s">
        <v>2391</v>
      </c>
      <c r="C90" s="63" t="s">
        <v>2427</v>
      </c>
      <c r="D90" s="63" t="s">
        <v>1198</v>
      </c>
      <c r="E90" s="1" t="s">
        <v>740</v>
      </c>
      <c r="F90" s="62">
        <v>42212</v>
      </c>
      <c r="G90" s="103"/>
    </row>
    <row r="91" spans="1:7" x14ac:dyDescent="0.2">
      <c r="A91" s="88">
        <v>8315</v>
      </c>
      <c r="B91" s="63" t="s">
        <v>2392</v>
      </c>
      <c r="C91" s="1" t="s">
        <v>2424</v>
      </c>
      <c r="D91" s="63" t="s">
        <v>862</v>
      </c>
      <c r="E91" s="1" t="s">
        <v>487</v>
      </c>
      <c r="F91" s="62">
        <v>42229</v>
      </c>
      <c r="G91" s="103"/>
    </row>
    <row r="92" spans="1:7" x14ac:dyDescent="0.2">
      <c r="A92" s="88">
        <v>8415</v>
      </c>
      <c r="B92" s="1" t="s">
        <v>2393</v>
      </c>
      <c r="C92" s="63" t="s">
        <v>1138</v>
      </c>
      <c r="D92" s="63" t="s">
        <v>862</v>
      </c>
      <c r="E92" s="1" t="s">
        <v>829</v>
      </c>
      <c r="F92" s="62">
        <v>42229</v>
      </c>
      <c r="G92" s="103"/>
    </row>
    <row r="93" spans="1:7" x14ac:dyDescent="0.2">
      <c r="A93" s="88">
        <v>8515</v>
      </c>
      <c r="B93" s="1" t="s">
        <v>2394</v>
      </c>
      <c r="C93" s="63" t="s">
        <v>2428</v>
      </c>
      <c r="D93" s="63" t="s">
        <v>863</v>
      </c>
      <c r="E93" s="1" t="s">
        <v>1722</v>
      </c>
      <c r="F93" s="62">
        <v>42230</v>
      </c>
      <c r="G93" s="103"/>
    </row>
    <row r="94" spans="1:7" x14ac:dyDescent="0.2">
      <c r="A94" s="88">
        <v>8615</v>
      </c>
      <c r="B94" s="1" t="s">
        <v>2395</v>
      </c>
      <c r="C94" s="63" t="s">
        <v>1666</v>
      </c>
      <c r="D94" s="63" t="s">
        <v>1198</v>
      </c>
      <c r="E94" s="1" t="s">
        <v>877</v>
      </c>
      <c r="F94" s="62">
        <v>42233</v>
      </c>
      <c r="G94" s="103"/>
    </row>
    <row r="95" spans="1:7" x14ac:dyDescent="0.2">
      <c r="A95" s="83">
        <v>8715</v>
      </c>
      <c r="B95" s="84" t="s">
        <v>2396</v>
      </c>
      <c r="C95" s="84" t="s">
        <v>466</v>
      </c>
      <c r="D95" s="85" t="s">
        <v>2361</v>
      </c>
      <c r="E95" s="84" t="s">
        <v>664</v>
      </c>
      <c r="F95" s="86">
        <v>42234</v>
      </c>
      <c r="G95" s="103"/>
    </row>
    <row r="96" spans="1:7" x14ac:dyDescent="0.2">
      <c r="A96" s="83">
        <v>8815</v>
      </c>
      <c r="B96" s="84" t="s">
        <v>2397</v>
      </c>
      <c r="C96" s="85" t="s">
        <v>2323</v>
      </c>
      <c r="D96" s="85" t="s">
        <v>2361</v>
      </c>
      <c r="E96" s="84" t="s">
        <v>664</v>
      </c>
      <c r="F96" s="86">
        <v>42235</v>
      </c>
      <c r="G96" s="103"/>
    </row>
    <row r="97" spans="1:15" x14ac:dyDescent="0.2">
      <c r="A97" s="88">
        <v>8915</v>
      </c>
      <c r="B97" s="63" t="s">
        <v>2425</v>
      </c>
      <c r="C97" s="1" t="s">
        <v>2426</v>
      </c>
      <c r="D97" s="63" t="s">
        <v>862</v>
      </c>
      <c r="E97" s="1" t="s">
        <v>814</v>
      </c>
      <c r="F97" s="62">
        <v>42236</v>
      </c>
      <c r="G97" s="103"/>
    </row>
    <row r="98" spans="1:15" x14ac:dyDescent="0.2">
      <c r="A98" s="88">
        <v>9015</v>
      </c>
      <c r="B98" s="1" t="s">
        <v>2398</v>
      </c>
      <c r="C98" s="63" t="s">
        <v>2429</v>
      </c>
      <c r="D98" s="63" t="s">
        <v>863</v>
      </c>
      <c r="E98" s="1" t="s">
        <v>2416</v>
      </c>
      <c r="F98" s="62">
        <v>42243</v>
      </c>
      <c r="G98" s="103"/>
    </row>
    <row r="99" spans="1:15" x14ac:dyDescent="0.2">
      <c r="A99" s="83">
        <v>9115</v>
      </c>
      <c r="B99" s="84" t="s">
        <v>2399</v>
      </c>
      <c r="C99" s="85" t="s">
        <v>724</v>
      </c>
      <c r="D99" s="85" t="s">
        <v>2361</v>
      </c>
      <c r="E99" s="84" t="s">
        <v>2415</v>
      </c>
      <c r="F99" s="86">
        <v>42243</v>
      </c>
      <c r="G99" s="103"/>
    </row>
    <row r="100" spans="1:15" x14ac:dyDescent="0.2">
      <c r="A100" s="88">
        <v>9215</v>
      </c>
      <c r="B100" s="1" t="s">
        <v>2400</v>
      </c>
      <c r="C100" s="63" t="s">
        <v>1666</v>
      </c>
      <c r="D100" s="63" t="s">
        <v>1198</v>
      </c>
      <c r="E100" s="1" t="s">
        <v>877</v>
      </c>
      <c r="F100" s="62">
        <v>42251</v>
      </c>
      <c r="G100" s="103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2401</v>
      </c>
      <c r="C101" s="63" t="s">
        <v>1138</v>
      </c>
      <c r="D101" s="63" t="s">
        <v>1198</v>
      </c>
      <c r="E101" s="1" t="s">
        <v>816</v>
      </c>
      <c r="F101" s="62">
        <v>42251</v>
      </c>
      <c r="G101" s="103" t="s">
        <v>2552</v>
      </c>
      <c r="I101" s="101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2402</v>
      </c>
      <c r="C102" s="63" t="s">
        <v>1806</v>
      </c>
      <c r="D102" s="63" t="s">
        <v>1198</v>
      </c>
      <c r="E102" s="1" t="s">
        <v>2417</v>
      </c>
      <c r="F102" s="62">
        <v>42255</v>
      </c>
      <c r="G102" s="103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1950</v>
      </c>
      <c r="C103" s="63" t="s">
        <v>732</v>
      </c>
      <c r="D103" s="63" t="s">
        <v>863</v>
      </c>
      <c r="E103" s="1" t="s">
        <v>1721</v>
      </c>
      <c r="F103" s="62">
        <v>42255</v>
      </c>
      <c r="G103" s="103" t="s">
        <v>2546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2403</v>
      </c>
      <c r="C104" s="84" t="s">
        <v>756</v>
      </c>
      <c r="D104" s="85" t="s">
        <v>2361</v>
      </c>
      <c r="E104" s="84" t="s">
        <v>2415</v>
      </c>
      <c r="F104" s="86">
        <v>42263</v>
      </c>
      <c r="G104" s="103" t="s">
        <v>2547</v>
      </c>
      <c r="I104" s="101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2404</v>
      </c>
      <c r="C105" s="85" t="s">
        <v>724</v>
      </c>
      <c r="D105" s="85" t="s">
        <v>2361</v>
      </c>
      <c r="E105" s="84" t="s">
        <v>2418</v>
      </c>
      <c r="F105" s="86">
        <v>42284</v>
      </c>
      <c r="G105" s="103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2405</v>
      </c>
      <c r="C106" s="84" t="s">
        <v>756</v>
      </c>
      <c r="D106" s="85" t="s">
        <v>2361</v>
      </c>
      <c r="E106" s="84" t="s">
        <v>2126</v>
      </c>
      <c r="F106" s="86">
        <v>42284</v>
      </c>
      <c r="G106" s="103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2406</v>
      </c>
      <c r="C107" s="85" t="s">
        <v>724</v>
      </c>
      <c r="D107" s="85" t="s">
        <v>2361</v>
      </c>
      <c r="E107" s="84" t="s">
        <v>2419</v>
      </c>
      <c r="F107" s="86">
        <v>42285</v>
      </c>
      <c r="G107" s="103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2407</v>
      </c>
      <c r="C108" s="85" t="s">
        <v>724</v>
      </c>
      <c r="D108" s="85" t="s">
        <v>2361</v>
      </c>
      <c r="E108" s="84" t="s">
        <v>2419</v>
      </c>
      <c r="F108" s="86">
        <v>42285</v>
      </c>
      <c r="G108" s="103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2408</v>
      </c>
      <c r="C109" s="85" t="s">
        <v>2323</v>
      </c>
      <c r="D109" s="85" t="s">
        <v>2361</v>
      </c>
      <c r="E109" s="84" t="s">
        <v>194</v>
      </c>
      <c r="F109" s="86">
        <v>42290</v>
      </c>
      <c r="G109" s="103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2409</v>
      </c>
      <c r="C110" s="63" t="s">
        <v>1663</v>
      </c>
      <c r="D110" s="63" t="s">
        <v>862</v>
      </c>
      <c r="E110" s="1" t="s">
        <v>2420</v>
      </c>
      <c r="F110" s="62">
        <v>42300</v>
      </c>
      <c r="G110" s="103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2410</v>
      </c>
      <c r="C111" s="63" t="s">
        <v>1663</v>
      </c>
      <c r="D111" s="63" t="s">
        <v>862</v>
      </c>
      <c r="E111" s="1" t="s">
        <v>1189</v>
      </c>
      <c r="F111" s="62">
        <v>42300</v>
      </c>
      <c r="G111" s="103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2411</v>
      </c>
      <c r="C112" s="63" t="s">
        <v>2071</v>
      </c>
      <c r="D112" s="63" t="s">
        <v>1198</v>
      </c>
      <c r="E112" s="1" t="s">
        <v>684</v>
      </c>
      <c r="F112" s="62">
        <v>42300</v>
      </c>
      <c r="G112" s="103" t="s">
        <v>2584</v>
      </c>
      <c r="I112" s="101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2438</v>
      </c>
      <c r="C113" s="84" t="s">
        <v>2440</v>
      </c>
      <c r="D113" s="85" t="s">
        <v>2361</v>
      </c>
      <c r="E113" s="85" t="s">
        <v>664</v>
      </c>
      <c r="F113" s="86">
        <v>42305</v>
      </c>
      <c r="G113" s="103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2439</v>
      </c>
      <c r="C114" s="63" t="s">
        <v>260</v>
      </c>
      <c r="D114" s="63" t="s">
        <v>1198</v>
      </c>
      <c r="E114" s="63" t="s">
        <v>2332</v>
      </c>
      <c r="F114" s="62">
        <v>42312</v>
      </c>
      <c r="G114" s="103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2443</v>
      </c>
      <c r="C115" s="1" t="s">
        <v>1138</v>
      </c>
      <c r="D115" s="63" t="s">
        <v>1198</v>
      </c>
      <c r="E115" s="1" t="s">
        <v>666</v>
      </c>
      <c r="F115" s="62">
        <v>42317</v>
      </c>
      <c r="G115" s="103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2444</v>
      </c>
      <c r="C116" s="1" t="s">
        <v>2456</v>
      </c>
      <c r="D116" s="1" t="s">
        <v>863</v>
      </c>
      <c r="E116" s="1" t="s">
        <v>1722</v>
      </c>
      <c r="F116" s="62">
        <v>42318</v>
      </c>
      <c r="G116" s="103" t="s">
        <v>2549</v>
      </c>
      <c r="I116" s="101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2445</v>
      </c>
      <c r="C117" s="1" t="s">
        <v>2459</v>
      </c>
      <c r="D117" s="63" t="s">
        <v>1198</v>
      </c>
      <c r="E117" s="1" t="s">
        <v>2332</v>
      </c>
      <c r="F117" s="62">
        <v>42319</v>
      </c>
      <c r="G117" s="103" t="s">
        <v>2583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2446</v>
      </c>
      <c r="C118" s="1" t="s">
        <v>1684</v>
      </c>
      <c r="D118" s="63" t="s">
        <v>1198</v>
      </c>
      <c r="E118" s="1" t="s">
        <v>827</v>
      </c>
      <c r="F118" s="62">
        <v>42320</v>
      </c>
      <c r="G118" s="103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2447</v>
      </c>
      <c r="C119" s="1" t="s">
        <v>2457</v>
      </c>
      <c r="D119" s="63" t="s">
        <v>862</v>
      </c>
      <c r="E119" s="1" t="s">
        <v>1213</v>
      </c>
      <c r="F119" s="62">
        <v>42325</v>
      </c>
      <c r="G119" s="103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2448</v>
      </c>
      <c r="C120" s="1" t="s">
        <v>1146</v>
      </c>
      <c r="D120" s="63" t="s">
        <v>862</v>
      </c>
      <c r="E120" s="1" t="s">
        <v>552</v>
      </c>
      <c r="F120" s="62">
        <v>42325</v>
      </c>
      <c r="G120" s="103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2449</v>
      </c>
      <c r="C121" s="1" t="s">
        <v>1663</v>
      </c>
      <c r="D121" s="63" t="s">
        <v>862</v>
      </c>
      <c r="E121" s="1" t="s">
        <v>1213</v>
      </c>
      <c r="F121" s="62">
        <v>42325</v>
      </c>
      <c r="G121" s="103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2460</v>
      </c>
      <c r="C122" s="1" t="s">
        <v>1769</v>
      </c>
      <c r="D122" s="63" t="s">
        <v>1198</v>
      </c>
      <c r="E122" s="1" t="s">
        <v>816</v>
      </c>
      <c r="F122" s="62">
        <v>42325</v>
      </c>
      <c r="G122" s="103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2450</v>
      </c>
      <c r="C123" s="1" t="s">
        <v>2457</v>
      </c>
      <c r="D123" s="63" t="s">
        <v>862</v>
      </c>
      <c r="E123" s="1" t="s">
        <v>2332</v>
      </c>
      <c r="F123" s="62">
        <v>42326</v>
      </c>
      <c r="G123" s="103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2455</v>
      </c>
      <c r="C124" s="1" t="s">
        <v>1663</v>
      </c>
      <c r="D124" s="63" t="s">
        <v>862</v>
      </c>
      <c r="E124" s="1" t="s">
        <v>697</v>
      </c>
      <c r="F124" s="62">
        <v>42326</v>
      </c>
      <c r="G124" s="103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2451</v>
      </c>
      <c r="C125" s="1" t="s">
        <v>1663</v>
      </c>
      <c r="D125" s="63" t="s">
        <v>862</v>
      </c>
      <c r="E125" s="1" t="s">
        <v>1189</v>
      </c>
      <c r="F125" s="62">
        <v>42326</v>
      </c>
      <c r="G125" s="103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2452</v>
      </c>
      <c r="C126" s="1" t="s">
        <v>2457</v>
      </c>
      <c r="D126" s="63" t="s">
        <v>862</v>
      </c>
      <c r="E126" s="1" t="s">
        <v>557</v>
      </c>
      <c r="F126" s="62">
        <v>42327</v>
      </c>
      <c r="G126" s="103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2453</v>
      </c>
      <c r="C127" s="1" t="s">
        <v>1663</v>
      </c>
      <c r="D127" s="63" t="s">
        <v>862</v>
      </c>
      <c r="E127" s="1" t="s">
        <v>829</v>
      </c>
      <c r="F127" s="62">
        <v>42327</v>
      </c>
      <c r="G127" s="103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2454</v>
      </c>
      <c r="C128" s="1" t="s">
        <v>2458</v>
      </c>
      <c r="D128" s="63" t="s">
        <v>862</v>
      </c>
      <c r="E128" s="1" t="s">
        <v>720</v>
      </c>
      <c r="F128" s="62">
        <v>42327</v>
      </c>
      <c r="G128" s="103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2461</v>
      </c>
      <c r="C129" s="1" t="s">
        <v>1663</v>
      </c>
      <c r="D129" s="63" t="s">
        <v>862</v>
      </c>
      <c r="E129" s="1" t="s">
        <v>487</v>
      </c>
      <c r="F129" s="62">
        <v>42334</v>
      </c>
      <c r="G129" s="103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2462</v>
      </c>
      <c r="C130" s="1" t="s">
        <v>1663</v>
      </c>
      <c r="D130" s="63" t="s">
        <v>862</v>
      </c>
      <c r="E130" s="1" t="s">
        <v>814</v>
      </c>
      <c r="F130" s="62">
        <v>42334</v>
      </c>
      <c r="G130" s="103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2463</v>
      </c>
      <c r="C131" s="1" t="s">
        <v>1138</v>
      </c>
      <c r="D131" s="63" t="s">
        <v>862</v>
      </c>
      <c r="E131" s="1" t="s">
        <v>808</v>
      </c>
      <c r="F131" s="62">
        <v>42335</v>
      </c>
      <c r="G131" s="103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2464</v>
      </c>
      <c r="C132" s="1" t="s">
        <v>1138</v>
      </c>
      <c r="D132" s="1" t="s">
        <v>862</v>
      </c>
      <c r="E132" s="1" t="s">
        <v>2036</v>
      </c>
      <c r="F132" s="62">
        <v>42345</v>
      </c>
      <c r="G132" s="103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2465</v>
      </c>
      <c r="C133" s="1" t="s">
        <v>1138</v>
      </c>
      <c r="D133" s="1" t="s">
        <v>862</v>
      </c>
      <c r="E133" s="1" t="s">
        <v>552</v>
      </c>
      <c r="F133" s="62">
        <v>42345</v>
      </c>
      <c r="G133" s="103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2466</v>
      </c>
      <c r="C134" s="1" t="s">
        <v>854</v>
      </c>
      <c r="D134" s="1" t="s">
        <v>862</v>
      </c>
      <c r="E134" s="1" t="s">
        <v>798</v>
      </c>
      <c r="F134" s="62">
        <v>42346</v>
      </c>
      <c r="G134" s="103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2467</v>
      </c>
      <c r="C135" s="1" t="s">
        <v>2476</v>
      </c>
      <c r="D135" s="1" t="s">
        <v>1026</v>
      </c>
      <c r="E135" s="1" t="s">
        <v>1721</v>
      </c>
      <c r="F135" s="62">
        <v>42347</v>
      </c>
      <c r="G135" s="103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2468</v>
      </c>
      <c r="C136" s="1" t="s">
        <v>2477</v>
      </c>
      <c r="D136" s="1" t="s">
        <v>1026</v>
      </c>
      <c r="E136" s="1" t="s">
        <v>878</v>
      </c>
      <c r="F136" s="62">
        <v>42348</v>
      </c>
      <c r="G136" s="103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2469</v>
      </c>
      <c r="C137" s="1" t="s">
        <v>1663</v>
      </c>
      <c r="D137" s="1" t="s">
        <v>862</v>
      </c>
      <c r="E137" s="1" t="s">
        <v>805</v>
      </c>
      <c r="F137" s="62">
        <v>42349</v>
      </c>
      <c r="G137" s="103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2470</v>
      </c>
      <c r="C138" s="1" t="s">
        <v>1663</v>
      </c>
      <c r="D138" s="1" t="s">
        <v>862</v>
      </c>
      <c r="E138" s="1" t="s">
        <v>818</v>
      </c>
      <c r="F138" s="62">
        <v>42349</v>
      </c>
      <c r="G138" s="103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2471</v>
      </c>
      <c r="C139" s="1" t="s">
        <v>1138</v>
      </c>
      <c r="D139" s="1" t="s">
        <v>862</v>
      </c>
      <c r="E139" s="1" t="s">
        <v>697</v>
      </c>
      <c r="F139" s="62">
        <v>42349</v>
      </c>
      <c r="G139" s="103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2472</v>
      </c>
      <c r="C140" s="1" t="s">
        <v>1139</v>
      </c>
      <c r="D140" s="1" t="s">
        <v>862</v>
      </c>
      <c r="E140" s="1" t="s">
        <v>240</v>
      </c>
      <c r="F140" s="62">
        <v>42352</v>
      </c>
      <c r="G140" s="103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2473</v>
      </c>
      <c r="C141" s="1" t="s">
        <v>1769</v>
      </c>
      <c r="D141" s="1" t="s">
        <v>862</v>
      </c>
      <c r="E141" s="1" t="s">
        <v>814</v>
      </c>
      <c r="F141" s="62">
        <v>42353</v>
      </c>
      <c r="G141" s="103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2474</v>
      </c>
      <c r="C142" s="1" t="s">
        <v>2478</v>
      </c>
      <c r="D142" s="1" t="s">
        <v>863</v>
      </c>
      <c r="E142" s="1" t="s">
        <v>1722</v>
      </c>
      <c r="F142" s="62">
        <v>42354</v>
      </c>
      <c r="G142" s="103" t="s">
        <v>2549</v>
      </c>
      <c r="I142" s="101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2475</v>
      </c>
      <c r="C143" s="84" t="s">
        <v>724</v>
      </c>
      <c r="D143" s="85" t="s">
        <v>2361</v>
      </c>
      <c r="E143" s="84" t="s">
        <v>274</v>
      </c>
      <c r="F143" s="86">
        <v>42354</v>
      </c>
      <c r="G143" s="103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2479</v>
      </c>
      <c r="C144" s="1" t="s">
        <v>1138</v>
      </c>
      <c r="D144" s="1" t="s">
        <v>1198</v>
      </c>
      <c r="E144" s="1" t="s">
        <v>1194</v>
      </c>
      <c r="F144" s="62">
        <v>42366</v>
      </c>
      <c r="G144" s="103" t="s">
        <v>2551</v>
      </c>
      <c r="I144" s="101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2480</v>
      </c>
      <c r="C145" s="84" t="s">
        <v>251</v>
      </c>
      <c r="D145" s="85" t="s">
        <v>2361</v>
      </c>
      <c r="E145" s="84" t="s">
        <v>2483</v>
      </c>
      <c r="F145" s="86">
        <v>42367</v>
      </c>
      <c r="G145" s="103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2481</v>
      </c>
      <c r="C146" s="84" t="s">
        <v>251</v>
      </c>
      <c r="D146" s="85" t="s">
        <v>2361</v>
      </c>
      <c r="E146" s="84" t="s">
        <v>2484</v>
      </c>
      <c r="F146" s="86">
        <v>42367</v>
      </c>
      <c r="G146" s="103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2482</v>
      </c>
      <c r="C147" s="1" t="s">
        <v>2476</v>
      </c>
      <c r="D147" s="1" t="s">
        <v>863</v>
      </c>
      <c r="E147" s="1" t="s">
        <v>1721</v>
      </c>
      <c r="F147" s="62">
        <v>42368</v>
      </c>
      <c r="G147" s="103" t="s">
        <v>2548</v>
      </c>
      <c r="I147" s="101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Gráficos</vt:lpstr>
      </vt:variant>
      <vt:variant>
        <vt:i4>4</vt:i4>
      </vt:variant>
    </vt:vector>
  </HeadingPairs>
  <TitlesOfParts>
    <vt:vector size="23" baseType="lpstr">
      <vt:lpstr>Resumo</vt:lpstr>
      <vt:lpstr>Resumo por Empresa</vt:lpstr>
      <vt:lpstr>Inc. de cultura Emerg.</vt:lpstr>
      <vt:lpstr>Emergenciais 2014</vt:lpstr>
      <vt:lpstr>Emergenciais 2013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Registros por Empresa</vt:lpstr>
      <vt:lpstr>Biológico X 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2018-06-05T17:23:45Z</cp:lastPrinted>
  <dcterms:created xsi:type="dcterms:W3CDTF">2011-04-29T18:20:07Z</dcterms:created>
  <dcterms:modified xsi:type="dcterms:W3CDTF">2018-11-28T13:05:42Z</dcterms:modified>
</cp:coreProperties>
</file>